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8930" documentId="8_{151B4468-43AB-4E30-9942-C477987364E3}" xr6:coauthVersionLast="47" xr6:coauthVersionMax="47" xr10:uidLastSave="{B5B4EA85-F576-4B96-90FA-662989B062CC}"/>
  <bookViews>
    <workbookView xWindow="-120" yWindow="16080" windowWidth="29040" windowHeight="15720" tabRatio="867" firstSheet="1" activeTab="4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HOME!$A$18:$H$18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BENGAL!$A$1:$L$322</definedName>
    <definedName name="_xlnm.Print_Area" localSheetId="4">BURMA!$A$1:$L$91</definedName>
    <definedName name="_xlnm.Print_Area" localSheetId="12">DOLPHIN!$A$1:$L$210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PERTIWI!$A$1:$K$257</definedName>
    <definedName name="_xlnm.Print_Area" localSheetId="21">SHAPLA!$A$1:$L$229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BENGAL!$A$1:$L$322</definedName>
    <definedName name="Z_03DD319B_D6A9_4830_871F_6D56EEAA4879_.wvu.PrintArea" localSheetId="4" hidden="1">BURMA!$A$1:$L$91</definedName>
    <definedName name="Z_03DD319B_D6A9_4830_871F_6D56EEAA4879_.wvu.PrintArea" localSheetId="12" hidden="1">DOLPHIN!$A$1:$L$210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PERTIWI!$A$1:$K$257</definedName>
    <definedName name="Z_03DD319B_D6A9_4830_871F_6D56EEAA4879_.wvu.PrintArea" localSheetId="21" hidden="1">SHAPLA!$A$1:$L$229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BENGAL!$A$1:$L$322</definedName>
    <definedName name="Z_081BDD81_EE06_4095_AD37_7E4189D26072_.wvu.PrintArea" localSheetId="4" hidden="1">BURMA!$A$1:$L$91</definedName>
    <definedName name="Z_081BDD81_EE06_4095_AD37_7E4189D26072_.wvu.PrintArea" localSheetId="12" hidden="1">DOLPHIN!$A$1:$L$210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PERTIWI!$A$1:$K$257</definedName>
    <definedName name="Z_081BDD81_EE06_4095_AD37_7E4189D26072_.wvu.PrintArea" localSheetId="21" hidden="1">SHAPLA!$A$1:$L$229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BENGAL!$A$1:$L$322</definedName>
    <definedName name="Z_1BFD2ADD_60C4_4334_9BDE_E3C6DD17BEED_.wvu.PrintArea" localSheetId="4" hidden="1">BURMA!$A$1:$L$91</definedName>
    <definedName name="Z_1BFD2ADD_60C4_4334_9BDE_E3C6DD17BEED_.wvu.PrintArea" localSheetId="12" hidden="1">DOLPHIN!$A$1:$L$210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PERTIWI!$A$1:$K$257</definedName>
    <definedName name="Z_1BFD2ADD_60C4_4334_9BDE_E3C6DD17BEED_.wvu.PrintArea" localSheetId="21" hidden="1">SHAPLA!$A$1:$L$229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SEAGULL!#REF!,SEAGULL!#REF!,SEAGULL!$326:$326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EXPRESS'!$100:$100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BENGAL!$A$1:$L$322</definedName>
    <definedName name="Z_1ECD3B71_3848_4973_92B4_4B4B149BC657_.wvu.PrintArea" localSheetId="4" hidden="1">BURMA!$A$1:$L$91</definedName>
    <definedName name="Z_1ECD3B71_3848_4973_92B4_4B4B149BC657_.wvu.PrintArea" localSheetId="12" hidden="1">DOLPHIN!$A$1:$L$210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PERTIWI!$A$1:$K$257</definedName>
    <definedName name="Z_1ECD3B71_3848_4973_92B4_4B4B149BC657_.wvu.PrintArea" localSheetId="21" hidden="1">SHAPLA!$A$1:$L$229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BENGAL!$A$1:$L$322</definedName>
    <definedName name="Z_2EFCC4AA_DFFF_400E_B34F_BF7B9FA2A1FF_.wvu.PrintArea" localSheetId="4" hidden="1">BURMA!$A$1:$L$91</definedName>
    <definedName name="Z_2EFCC4AA_DFFF_400E_B34F_BF7B9FA2A1FF_.wvu.PrintArea" localSheetId="12" hidden="1">DOLPHIN!$A$1:$L$210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PERTIWI!$A$1:$K$257</definedName>
    <definedName name="Z_2EFCC4AA_DFFF_400E_B34F_BF7B9FA2A1FF_.wvu.PrintArea" localSheetId="21" hidden="1">SHAPLA!$A$1:$L$229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BENGAL!$A$1:$L$322</definedName>
    <definedName name="Z_32E39B74_69D7_45CD_A7D0_50BEA0378E58_.wvu.PrintArea" localSheetId="4" hidden="1">BURMA!$A$1:$L$91</definedName>
    <definedName name="Z_32E39B74_69D7_45CD_A7D0_50BEA0378E58_.wvu.PrintArea" localSheetId="12" hidden="1">DOLPHIN!$A$1:$L$210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PERTIWI!$A$1:$K$257</definedName>
    <definedName name="Z_32E39B74_69D7_45CD_A7D0_50BEA0378E58_.wvu.PrintArea" localSheetId="21" hidden="1">SHAPLA!$A$1:$L$229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BENGAL!$A$1:$L$322</definedName>
    <definedName name="Z_3485952D_0C31_4884_9EDF_552F3D1B124B_.wvu.PrintArea" localSheetId="4" hidden="1">BURMA!$A$1:$L$91</definedName>
    <definedName name="Z_3485952D_0C31_4884_9EDF_552F3D1B124B_.wvu.PrintArea" localSheetId="12" hidden="1">DOLPHIN!$A$1:$L$210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PERTIWI!$A$1:$K$257</definedName>
    <definedName name="Z_3485952D_0C31_4884_9EDF_552F3D1B124B_.wvu.PrintArea" localSheetId="21" hidden="1">SHAPLA!$A$1:$L$229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BENGAL!$A$1:$L$322</definedName>
    <definedName name="Z_353A8EAC_2D07_4AFC_B91B_ACF6B1ABF55E_.wvu.PrintArea" localSheetId="4" hidden="1">BURMA!$A$1:$L$91</definedName>
    <definedName name="Z_353A8EAC_2D07_4AFC_B91B_ACF6B1ABF55E_.wvu.PrintArea" localSheetId="12" hidden="1">DOLPHIN!$A$1:$L$210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PERTIWI!$A$1:$K$257</definedName>
    <definedName name="Z_353A8EAC_2D07_4AFC_B91B_ACF6B1ABF55E_.wvu.PrintArea" localSheetId="21" hidden="1">SHAPLA!$A$1:$L$229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BENGAL!$A$1:$L$322</definedName>
    <definedName name="Z_3FEF6608_25EF_43D8_8468_19FFFC3BCE74_.wvu.PrintArea" localSheetId="4" hidden="1">BURMA!$A$1:$L$91</definedName>
    <definedName name="Z_3FEF6608_25EF_43D8_8468_19FFFC3BCE74_.wvu.PrintArea" localSheetId="12" hidden="1">DOLPHIN!$A$1:$L$210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PERTIWI!$A$1:$K$257</definedName>
    <definedName name="Z_3FEF6608_25EF_43D8_8468_19FFFC3BCE74_.wvu.PrintArea" localSheetId="21" hidden="1">SHAPLA!$A$1:$L$229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BENGAL!$A$1:$L$322</definedName>
    <definedName name="Z_613E785B_CD51_494D_B041_E8D30BF6F1EC_.wvu.PrintArea" localSheetId="4" hidden="1">BURMA!$A$1:$L$91</definedName>
    <definedName name="Z_613E785B_CD51_494D_B041_E8D30BF6F1EC_.wvu.PrintArea" localSheetId="12" hidden="1">DOLPHIN!$A$1:$L$210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PERTIWI!$A$1:$K$257</definedName>
    <definedName name="Z_613E785B_CD51_494D_B041_E8D30BF6F1EC_.wvu.PrintArea" localSheetId="21" hidden="1">SHAPLA!$A$1:$L$229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SEAGULL!#REF!,SEAGULL!#REF!,SEAGULL!$326:$326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EXPRESS'!$100:$100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BENGAL!$A$1:$L$322</definedName>
    <definedName name="Z_6B324A58_5A89_471C_AD21_0822EB95E67E_.wvu.PrintArea" localSheetId="4" hidden="1">BURMA!$A$1:$L$91</definedName>
    <definedName name="Z_6B324A58_5A89_471C_AD21_0822EB95E67E_.wvu.PrintArea" localSheetId="12" hidden="1">DOLPHIN!$A$1:$L$210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PERTIWI!$A$1:$K$257</definedName>
    <definedName name="Z_6B324A58_5A89_471C_AD21_0822EB95E67E_.wvu.PrintArea" localSheetId="21" hidden="1">SHAPLA!$A$1:$L$229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SEAGULL!#REF!,SEAGULL!#REF!,SEAGULL!$326:$326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EXPRESS'!$100:$100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BENGAL!$A$1:$L$322</definedName>
    <definedName name="Z_7D3CEC1C_CCEC_4C4E_963E_DDD8383A68C1_.wvu.PrintArea" localSheetId="4" hidden="1">BURMA!$A$1:$L$91</definedName>
    <definedName name="Z_7D3CEC1C_CCEC_4C4E_963E_DDD8383A68C1_.wvu.PrintArea" localSheetId="12" hidden="1">DOLPHIN!$A$1:$L$210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PERTIWI!$A$1:$K$257</definedName>
    <definedName name="Z_7D3CEC1C_CCEC_4C4E_963E_DDD8383A68C1_.wvu.PrintArea" localSheetId="21" hidden="1">SHAPLA!$A$1:$L$229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BENGAL!$A$1:$L$322</definedName>
    <definedName name="Z_8773B614_CBE7_474E_B57F_0A27A3791CF3_.wvu.PrintArea" localSheetId="4" hidden="1">BURMA!$A$1:$L$91</definedName>
    <definedName name="Z_8773B614_CBE7_474E_B57F_0A27A3791CF3_.wvu.PrintArea" localSheetId="12" hidden="1">DOLPHIN!$A$1:$L$210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PERTIWI!$A$1:$K$257</definedName>
    <definedName name="Z_8773B614_CBE7_474E_B57F_0A27A3791CF3_.wvu.PrintArea" localSheetId="21" hidden="1">SHAPLA!$A$1:$L$229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BENGAL!$A$1:$L$322</definedName>
    <definedName name="Z_9278F756_A3B4_47A1_8EDD_64A01BF7A423_.wvu.PrintArea" localSheetId="4" hidden="1">BURMA!$A$1:$L$91</definedName>
    <definedName name="Z_9278F756_A3B4_47A1_8EDD_64A01BF7A423_.wvu.PrintArea" localSheetId="12" hidden="1">DOLPHIN!$A$1:$L$210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PERTIWI!$A$1:$K$257</definedName>
    <definedName name="Z_9278F756_A3B4_47A1_8EDD_64A01BF7A423_.wvu.PrintArea" localSheetId="21" hidden="1">SHAPLA!$A$1:$L$229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BENGAL!$A$1:$L$322</definedName>
    <definedName name="Z_9E7EEAA3_A5FB_49FD_8C3A_1AF14EAE95FB_.wvu.PrintArea" localSheetId="4" hidden="1">BURMA!$A$1:$L$91</definedName>
    <definedName name="Z_9E7EEAA3_A5FB_49FD_8C3A_1AF14EAE95FB_.wvu.PrintArea" localSheetId="12" hidden="1">DOLPHIN!$A$1:$L$210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PERTIWI!$A$1:$K$257</definedName>
    <definedName name="Z_9E7EEAA3_A5FB_49FD_8C3A_1AF14EAE95FB_.wvu.PrintArea" localSheetId="21" hidden="1">SHAPLA!$A$1:$L$229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BENGAL!$A$1:$L$322</definedName>
    <definedName name="Z_BA712AC7_4015_4F77_9461_7852ED983D52_.wvu.PrintArea" localSheetId="4" hidden="1">BURMA!$A$1:$L$91</definedName>
    <definedName name="Z_BA712AC7_4015_4F77_9461_7852ED983D52_.wvu.PrintArea" localSheetId="12" hidden="1">DOLPHIN!$A$1:$L$210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PERTIWI!$A$1:$K$257</definedName>
    <definedName name="Z_BA712AC7_4015_4F77_9461_7852ED983D52_.wvu.PrintArea" localSheetId="21" hidden="1">SHAPLA!$A$1:$L$229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5" i="57" l="1"/>
  <c r="F105" i="57" s="1"/>
  <c r="E297" i="8"/>
  <c r="F194" i="43" l="1"/>
  <c r="H204" i="43"/>
  <c r="G204" i="43"/>
  <c r="F204" i="43"/>
  <c r="E204" i="43"/>
  <c r="H203" i="43"/>
  <c r="G203" i="43"/>
  <c r="F203" i="43"/>
  <c r="E203" i="43"/>
  <c r="H202" i="43"/>
  <c r="G202" i="43"/>
  <c r="F202" i="43"/>
  <c r="E202" i="43"/>
  <c r="H201" i="43"/>
  <c r="G201" i="43"/>
  <c r="F201" i="43"/>
  <c r="E201" i="43"/>
  <c r="H200" i="43"/>
  <c r="G200" i="43"/>
  <c r="F200" i="43"/>
  <c r="E200" i="43"/>
  <c r="E182" i="60" l="1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178" i="60"/>
  <c r="F178" i="60" s="1"/>
  <c r="G178" i="60" s="1"/>
  <c r="H178" i="60" s="1"/>
  <c r="I178" i="60" s="1"/>
  <c r="J178" i="60" s="1"/>
  <c r="K178" i="60" s="1"/>
  <c r="E99" i="32"/>
  <c r="F99" i="32" s="1"/>
  <c r="E72" i="8" l="1"/>
  <c r="J298" i="5" l="1"/>
  <c r="J299" i="5"/>
  <c r="J300" i="5"/>
  <c r="J301" i="5"/>
  <c r="J302" i="5"/>
  <c r="J291" i="5"/>
  <c r="J290" i="5"/>
  <c r="J277" i="5"/>
  <c r="J264" i="5"/>
  <c r="J265" i="5" s="1"/>
  <c r="G190" i="48" l="1"/>
  <c r="G191" i="48"/>
  <c r="G192" i="48"/>
  <c r="G193" i="48"/>
  <c r="G194" i="48"/>
  <c r="F190" i="48"/>
  <c r="F191" i="48"/>
  <c r="F192" i="48"/>
  <c r="F193" i="48"/>
  <c r="F194" i="48"/>
  <c r="E185" i="48"/>
  <c r="F185" i="48" s="1"/>
  <c r="G185" i="48" s="1"/>
  <c r="E76" i="59"/>
  <c r="E75" i="59"/>
  <c r="E59" i="57"/>
  <c r="F116" i="5"/>
  <c r="E116" i="5"/>
  <c r="E243" i="47"/>
  <c r="E242" i="47"/>
  <c r="E295" i="8"/>
  <c r="F295" i="8" s="1"/>
  <c r="G295" i="8" s="1"/>
  <c r="E296" i="8"/>
  <c r="F296" i="8" s="1"/>
  <c r="G296" i="8" s="1"/>
  <c r="F297" i="8"/>
  <c r="G297" i="8" s="1"/>
  <c r="E298" i="8"/>
  <c r="F298" i="8" s="1"/>
  <c r="G298" i="8" s="1"/>
  <c r="E301" i="8"/>
  <c r="F301" i="8" s="1"/>
  <c r="G301" i="8" s="1"/>
  <c r="E302" i="8"/>
  <c r="F302" i="8" s="1"/>
  <c r="G302" i="8" s="1"/>
  <c r="E294" i="8"/>
  <c r="F294" i="8" s="1"/>
  <c r="G294" i="8" s="1"/>
  <c r="E174" i="10"/>
  <c r="F174" i="10" s="1"/>
  <c r="E173" i="10"/>
  <c r="F173" i="10" s="1"/>
  <c r="E171" i="10"/>
  <c r="F171" i="10" s="1"/>
  <c r="E168" i="10"/>
  <c r="F168" i="10" s="1"/>
  <c r="E169" i="10"/>
  <c r="E170" i="10"/>
  <c r="F170" i="10" s="1"/>
  <c r="F169" i="10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3" i="45"/>
  <c r="I82" i="45"/>
  <c r="I81" i="45"/>
  <c r="I80" i="45"/>
  <c r="I79" i="45"/>
  <c r="I78" i="45"/>
  <c r="I77" i="45"/>
  <c r="F110" i="5"/>
  <c r="F111" i="5"/>
  <c r="E111" i="57"/>
  <c r="F111" i="57" s="1"/>
  <c r="D94" i="10" l="1"/>
  <c r="D95" i="10" s="1"/>
  <c r="D96" i="10" s="1"/>
  <c r="E93" i="10"/>
  <c r="F95" i="10"/>
  <c r="E95" i="10"/>
  <c r="E94" i="10"/>
  <c r="F94" i="10"/>
  <c r="F88" i="11"/>
  <c r="G88" i="11" s="1"/>
  <c r="H88" i="11" s="1"/>
  <c r="I88" i="11" s="1"/>
  <c r="J88" i="11" s="1"/>
  <c r="K88" i="11" s="1"/>
  <c r="F90" i="11"/>
  <c r="G90" i="11" s="1"/>
  <c r="H90" i="11" s="1"/>
  <c r="I90" i="11" s="1"/>
  <c r="J90" i="11" s="1"/>
  <c r="K90" i="11" s="1"/>
  <c r="E85" i="11"/>
  <c r="F85" i="11" s="1"/>
  <c r="G85" i="11" s="1"/>
  <c r="H85" i="11" s="1"/>
  <c r="I85" i="11" s="1"/>
  <c r="J85" i="11" s="1"/>
  <c r="K85" i="11" s="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88" i="11"/>
  <c r="E90" i="11"/>
  <c r="E91" i="11"/>
  <c r="F91" i="11" s="1"/>
  <c r="G91" i="11" s="1"/>
  <c r="H91" i="11" s="1"/>
  <c r="I91" i="11" s="1"/>
  <c r="J91" i="11" s="1"/>
  <c r="K91" i="11" s="1"/>
  <c r="E84" i="11"/>
  <c r="M85" i="11"/>
  <c r="M86" i="11" s="1"/>
  <c r="M87" i="11" s="1"/>
  <c r="M88" i="11" s="1"/>
  <c r="M89" i="11" s="1"/>
  <c r="M90" i="11" s="1"/>
  <c r="M91" i="11" s="1"/>
  <c r="E67" i="59"/>
  <c r="F96" i="10" l="1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6" i="45"/>
  <c r="E85" i="45"/>
  <c r="E74" i="59"/>
  <c r="E73" i="59"/>
  <c r="E72" i="59"/>
  <c r="E71" i="59"/>
  <c r="E110" i="57"/>
  <c r="F110" i="57" s="1"/>
  <c r="E109" i="57"/>
  <c r="F109" i="57" s="1"/>
  <c r="E108" i="57"/>
  <c r="F108" i="57" s="1"/>
  <c r="E107" i="57"/>
  <c r="F107" i="57" s="1"/>
  <c r="E106" i="57"/>
  <c r="F106" i="57" s="1"/>
  <c r="E58" i="57"/>
  <c r="E57" i="57"/>
  <c r="E56" i="57"/>
  <c r="E160" i="32"/>
  <c r="F160" i="32" s="1"/>
  <c r="F161" i="32"/>
  <c r="E164" i="32"/>
  <c r="E163" i="32"/>
  <c r="E161" i="32"/>
  <c r="E98" i="32"/>
  <c r="F98" i="32" s="1"/>
  <c r="E97" i="32"/>
  <c r="F97" i="32" s="1"/>
  <c r="H84" i="11" l="1"/>
  <c r="I84" i="11" s="1"/>
  <c r="J84" i="11" s="1"/>
  <c r="K84" i="11" s="1"/>
  <c r="G164" i="32"/>
  <c r="H164" i="32" s="1"/>
  <c r="G161" i="32"/>
  <c r="H161" i="32" s="1"/>
  <c r="F164" i="32"/>
  <c r="F163" i="32"/>
  <c r="G163" i="32" s="1"/>
  <c r="H163" i="32" s="1"/>
  <c r="D98" i="10"/>
  <c r="E97" i="10"/>
  <c r="F97" i="10"/>
  <c r="E75" i="8"/>
  <c r="E74" i="8"/>
  <c r="E73" i="8"/>
  <c r="H240" i="44"/>
  <c r="I240" i="44"/>
  <c r="J240" i="44" s="1"/>
  <c r="K240" i="44" s="1"/>
  <c r="L240" i="44" s="1"/>
  <c r="H243" i="44"/>
  <c r="I243" i="44" s="1"/>
  <c r="J243" i="44" s="1"/>
  <c r="K243" i="44" s="1"/>
  <c r="L243" i="44" s="1"/>
  <c r="E243" i="44"/>
  <c r="F243" i="44" s="1"/>
  <c r="E242" i="44"/>
  <c r="F242" i="44" s="1"/>
  <c r="G242" i="44" s="1"/>
  <c r="H242" i="44" s="1"/>
  <c r="I242" i="44" s="1"/>
  <c r="J242" i="44" s="1"/>
  <c r="K242" i="44" s="1"/>
  <c r="L242" i="44" s="1"/>
  <c r="E241" i="44"/>
  <c r="F241" i="44" s="1"/>
  <c r="G241" i="44" s="1"/>
  <c r="H241" i="44" s="1"/>
  <c r="I241" i="44" s="1"/>
  <c r="J241" i="44" s="1"/>
  <c r="K241" i="44" s="1"/>
  <c r="L241" i="44" s="1"/>
  <c r="E240" i="44"/>
  <c r="F240" i="44" s="1"/>
  <c r="G240" i="44" s="1"/>
  <c r="E178" i="44"/>
  <c r="F178" i="44" s="1"/>
  <c r="E177" i="44"/>
  <c r="F177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E75" i="7"/>
  <c r="F75" i="7" s="1"/>
  <c r="G75" i="7" s="1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295" i="5"/>
  <c r="L296" i="5" s="1"/>
  <c r="L297" i="5" s="1"/>
  <c r="L298" i="5" s="1"/>
  <c r="L299" i="5" s="1"/>
  <c r="L300" i="5" s="1"/>
  <c r="L301" i="5" s="1"/>
  <c r="L302" i="5" s="1"/>
  <c r="E302" i="5"/>
  <c r="F302" i="5" s="1"/>
  <c r="G302" i="5" s="1"/>
  <c r="H302" i="5" s="1"/>
  <c r="I302" i="5" s="1"/>
  <c r="E301" i="5"/>
  <c r="F301" i="5" s="1"/>
  <c r="G301" i="5" s="1"/>
  <c r="H301" i="5" s="1"/>
  <c r="I301" i="5" s="1"/>
  <c r="E300" i="5"/>
  <c r="F300" i="5" s="1"/>
  <c r="G300" i="5" s="1"/>
  <c r="H300" i="5" s="1"/>
  <c r="I300" i="5" s="1"/>
  <c r="E299" i="5"/>
  <c r="F299" i="5" s="1"/>
  <c r="G299" i="5" s="1"/>
  <c r="H299" i="5" s="1"/>
  <c r="I299" i="5" s="1"/>
  <c r="E298" i="5"/>
  <c r="F298" i="5" s="1"/>
  <c r="G298" i="5" s="1"/>
  <c r="H298" i="5" s="1"/>
  <c r="I298" i="5" s="1"/>
  <c r="E297" i="5"/>
  <c r="F297" i="5" s="1"/>
  <c r="G297" i="5" s="1"/>
  <c r="H297" i="5" s="1"/>
  <c r="I297" i="5" s="1"/>
  <c r="J297" i="5" s="1"/>
  <c r="E295" i="5"/>
  <c r="F295" i="5" s="1"/>
  <c r="G295" i="5" s="1"/>
  <c r="H295" i="5" s="1"/>
  <c r="I295" i="5" s="1"/>
  <c r="J295" i="5" s="1"/>
  <c r="E296" i="5"/>
  <c r="F296" i="5" s="1"/>
  <c r="G296" i="5" s="1"/>
  <c r="H296" i="5" s="1"/>
  <c r="I296" i="5" s="1"/>
  <c r="J296" i="5" s="1"/>
  <c r="E294" i="5"/>
  <c r="F294" i="5" s="1"/>
  <c r="G294" i="5" s="1"/>
  <c r="H294" i="5" s="1"/>
  <c r="I294" i="5" s="1"/>
  <c r="J294" i="5" s="1"/>
  <c r="I284" i="5"/>
  <c r="I282" i="5"/>
  <c r="I277" i="5"/>
  <c r="I264" i="5"/>
  <c r="I265" i="5" s="1"/>
  <c r="H292" i="5"/>
  <c r="G292" i="5"/>
  <c r="F292" i="5"/>
  <c r="J292" i="5" s="1"/>
  <c r="E292" i="5"/>
  <c r="I292" i="5" s="1"/>
  <c r="E291" i="5"/>
  <c r="F291" i="5" s="1"/>
  <c r="G291" i="5" s="1"/>
  <c r="H291" i="5" s="1"/>
  <c r="I291" i="5" s="1"/>
  <c r="E290" i="5"/>
  <c r="F290" i="5" s="1"/>
  <c r="G290" i="5" s="1"/>
  <c r="H290" i="5" s="1"/>
  <c r="I290" i="5" s="1"/>
  <c r="H289" i="5"/>
  <c r="G289" i="5"/>
  <c r="F289" i="5"/>
  <c r="J289" i="5" s="1"/>
  <c r="E289" i="5"/>
  <c r="I289" i="5" s="1"/>
  <c r="H288" i="5"/>
  <c r="G288" i="5"/>
  <c r="F288" i="5"/>
  <c r="J288" i="5" s="1"/>
  <c r="E288" i="5"/>
  <c r="I288" i="5" s="1"/>
  <c r="H287" i="5"/>
  <c r="G287" i="5"/>
  <c r="F287" i="5"/>
  <c r="J287" i="5" s="1"/>
  <c r="E287" i="5"/>
  <c r="I287" i="5" s="1"/>
  <c r="H286" i="5"/>
  <c r="G286" i="5"/>
  <c r="F286" i="5"/>
  <c r="J286" i="5" s="1"/>
  <c r="E286" i="5"/>
  <c r="I286" i="5" s="1"/>
  <c r="E285" i="5"/>
  <c r="H284" i="5"/>
  <c r="G284" i="5"/>
  <c r="F284" i="5"/>
  <c r="J284" i="5" s="1"/>
  <c r="H283" i="5"/>
  <c r="G283" i="5"/>
  <c r="F283" i="5"/>
  <c r="J283" i="5" s="1"/>
  <c r="E283" i="5"/>
  <c r="I283" i="5" s="1"/>
  <c r="H282" i="5"/>
  <c r="G282" i="5"/>
  <c r="F282" i="5"/>
  <c r="J282" i="5" s="1"/>
  <c r="H281" i="5"/>
  <c r="G281" i="5"/>
  <c r="F281" i="5"/>
  <c r="J281" i="5" s="1"/>
  <c r="E281" i="5"/>
  <c r="I281" i="5" s="1"/>
  <c r="H280" i="5"/>
  <c r="G280" i="5"/>
  <c r="F280" i="5"/>
  <c r="J280" i="5" s="1"/>
  <c r="E280" i="5"/>
  <c r="I280" i="5" s="1"/>
  <c r="H279" i="5"/>
  <c r="G279" i="5"/>
  <c r="F279" i="5"/>
  <c r="J279" i="5" s="1"/>
  <c r="E279" i="5"/>
  <c r="I279" i="5" s="1"/>
  <c r="H278" i="5"/>
  <c r="G278" i="5"/>
  <c r="F278" i="5"/>
  <c r="J278" i="5" s="1"/>
  <c r="E278" i="5"/>
  <c r="I278" i="5" s="1"/>
  <c r="H277" i="5"/>
  <c r="G277" i="5"/>
  <c r="H276" i="5"/>
  <c r="G276" i="5"/>
  <c r="F276" i="5"/>
  <c r="J276" i="5" s="1"/>
  <c r="E276" i="5"/>
  <c r="I276" i="5" s="1"/>
  <c r="H275" i="5"/>
  <c r="G275" i="5"/>
  <c r="F275" i="5"/>
  <c r="J275" i="5" s="1"/>
  <c r="E275" i="5"/>
  <c r="I275" i="5" s="1"/>
  <c r="H274" i="5"/>
  <c r="G274" i="5"/>
  <c r="F274" i="5"/>
  <c r="J274" i="5" s="1"/>
  <c r="E274" i="5"/>
  <c r="I274" i="5" s="1"/>
  <c r="H273" i="5"/>
  <c r="G273" i="5"/>
  <c r="F273" i="5"/>
  <c r="J273" i="5" s="1"/>
  <c r="E273" i="5"/>
  <c r="I273" i="5" s="1"/>
  <c r="H272" i="5"/>
  <c r="G272" i="5"/>
  <c r="F272" i="5"/>
  <c r="J272" i="5" s="1"/>
  <c r="E272" i="5"/>
  <c r="I272" i="5" s="1"/>
  <c r="H271" i="5"/>
  <c r="G271" i="5"/>
  <c r="F271" i="5"/>
  <c r="J271" i="5" s="1"/>
  <c r="E271" i="5"/>
  <c r="I271" i="5" s="1"/>
  <c r="L270" i="5"/>
  <c r="L271" i="5" s="1"/>
  <c r="L272" i="5" s="1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H270" i="5"/>
  <c r="G270" i="5"/>
  <c r="F270" i="5"/>
  <c r="J270" i="5" s="1"/>
  <c r="E270" i="5"/>
  <c r="I270" i="5" s="1"/>
  <c r="H269" i="5"/>
  <c r="G269" i="5"/>
  <c r="F269" i="5"/>
  <c r="J269" i="5" s="1"/>
  <c r="E269" i="5"/>
  <c r="I269" i="5" s="1"/>
  <c r="H268" i="5"/>
  <c r="G268" i="5"/>
  <c r="F268" i="5"/>
  <c r="J268" i="5" s="1"/>
  <c r="E268" i="5"/>
  <c r="I268" i="5" s="1"/>
  <c r="H267" i="5"/>
  <c r="G267" i="5"/>
  <c r="F267" i="5"/>
  <c r="J267" i="5" s="1"/>
  <c r="E267" i="5"/>
  <c r="I267" i="5" s="1"/>
  <c r="L266" i="5"/>
  <c r="L267" i="5" s="1"/>
  <c r="L268" i="5" s="1"/>
  <c r="G265" i="5"/>
  <c r="F265" i="5"/>
  <c r="E265" i="5"/>
  <c r="H264" i="5"/>
  <c r="H265" i="5" s="1"/>
  <c r="G264" i="5"/>
  <c r="F264" i="5"/>
  <c r="E264" i="5"/>
  <c r="H262" i="5"/>
  <c r="G262" i="5"/>
  <c r="F262" i="5"/>
  <c r="J262" i="5" s="1"/>
  <c r="E262" i="5"/>
  <c r="I262" i="5" s="1"/>
  <c r="H261" i="5"/>
  <c r="G261" i="5"/>
  <c r="F261" i="5"/>
  <c r="J261" i="5" s="1"/>
  <c r="E261" i="5"/>
  <c r="I261" i="5" s="1"/>
  <c r="H260" i="5"/>
  <c r="G260" i="5"/>
  <c r="F260" i="5"/>
  <c r="J260" i="5" s="1"/>
  <c r="E260" i="5"/>
  <c r="I260" i="5" s="1"/>
  <c r="G259" i="5"/>
  <c r="F259" i="5"/>
  <c r="E259" i="5"/>
  <c r="H259" i="5"/>
  <c r="G258" i="5"/>
  <c r="F258" i="5"/>
  <c r="E258" i="5"/>
  <c r="H258" i="5"/>
  <c r="G257" i="5"/>
  <c r="F257" i="5"/>
  <c r="E257" i="5"/>
  <c r="H257" i="5"/>
  <c r="H256" i="5"/>
  <c r="G256" i="5"/>
  <c r="F256" i="5"/>
  <c r="E256" i="5"/>
  <c r="G255" i="5"/>
  <c r="F255" i="5"/>
  <c r="E255" i="5"/>
  <c r="H255" i="5"/>
  <c r="G254" i="5"/>
  <c r="F254" i="5"/>
  <c r="E254" i="5"/>
  <c r="H254" i="5"/>
  <c r="G253" i="5"/>
  <c r="F253" i="5"/>
  <c r="E253" i="5"/>
  <c r="H253" i="5"/>
  <c r="G252" i="5"/>
  <c r="F252" i="5"/>
  <c r="E252" i="5"/>
  <c r="H252" i="5"/>
  <c r="L251" i="5"/>
  <c r="L252" i="5" s="1"/>
  <c r="L253" i="5" s="1"/>
  <c r="L254" i="5" s="1"/>
  <c r="L255" i="5" s="1"/>
  <c r="L256" i="5" s="1"/>
  <c r="L257" i="5" s="1"/>
  <c r="L258" i="5" s="1"/>
  <c r="L259" i="5" s="1"/>
  <c r="L260" i="5" s="1"/>
  <c r="L261" i="5" s="1"/>
  <c r="L262" i="5" s="1"/>
  <c r="L263" i="5" s="1"/>
  <c r="L264" i="5" s="1"/>
  <c r="G250" i="5"/>
  <c r="F250" i="5"/>
  <c r="E250" i="5"/>
  <c r="H250" i="5"/>
  <c r="G249" i="5"/>
  <c r="F249" i="5"/>
  <c r="E249" i="5"/>
  <c r="H249" i="5"/>
  <c r="G248" i="5"/>
  <c r="F248" i="5"/>
  <c r="E248" i="5"/>
  <c r="H248" i="5"/>
  <c r="G247" i="5"/>
  <c r="H247" i="5"/>
  <c r="G246" i="5"/>
  <c r="F246" i="5"/>
  <c r="E246" i="5"/>
  <c r="H246" i="5"/>
  <c r="L245" i="5"/>
  <c r="L246" i="5" s="1"/>
  <c r="L247" i="5" s="1"/>
  <c r="G245" i="5"/>
  <c r="F245" i="5"/>
  <c r="E245" i="5"/>
  <c r="H245" i="5"/>
  <c r="G244" i="5"/>
  <c r="F244" i="5"/>
  <c r="E244" i="5"/>
  <c r="H244" i="5"/>
  <c r="G243" i="5"/>
  <c r="F243" i="5"/>
  <c r="E243" i="5"/>
  <c r="H243" i="5"/>
  <c r="G242" i="5"/>
  <c r="F242" i="5"/>
  <c r="E242" i="5"/>
  <c r="H242" i="5"/>
  <c r="G241" i="5"/>
  <c r="F241" i="5"/>
  <c r="E241" i="5"/>
  <c r="H241" i="5"/>
  <c r="H240" i="5"/>
  <c r="G240" i="5"/>
  <c r="F240" i="5"/>
  <c r="E240" i="5"/>
  <c r="G239" i="5"/>
  <c r="F239" i="5"/>
  <c r="E239" i="5"/>
  <c r="H239" i="5"/>
  <c r="G238" i="5"/>
  <c r="F238" i="5"/>
  <c r="E238" i="5"/>
  <c r="H238" i="5"/>
  <c r="G237" i="5"/>
  <c r="F237" i="5"/>
  <c r="E237" i="5"/>
  <c r="H237" i="5"/>
  <c r="G235" i="5"/>
  <c r="F235" i="5"/>
  <c r="E235" i="5"/>
  <c r="H235" i="5"/>
  <c r="L234" i="5"/>
  <c r="L235" i="5" s="1"/>
  <c r="L236" i="5" s="1"/>
  <c r="L237" i="5" s="1"/>
  <c r="L238" i="5" s="1"/>
  <c r="G234" i="5"/>
  <c r="F234" i="5"/>
  <c r="E234" i="5"/>
  <c r="H234" i="5"/>
  <c r="G233" i="5"/>
  <c r="F233" i="5"/>
  <c r="E233" i="5"/>
  <c r="H233" i="5"/>
  <c r="G232" i="5"/>
  <c r="F232" i="5"/>
  <c r="E232" i="5"/>
  <c r="H232" i="5"/>
  <c r="G231" i="5"/>
  <c r="F231" i="5"/>
  <c r="E231" i="5"/>
  <c r="H231" i="5"/>
  <c r="G229" i="5"/>
  <c r="F229" i="5"/>
  <c r="E229" i="5"/>
  <c r="H229" i="5"/>
  <c r="F115" i="5"/>
  <c r="E115" i="5"/>
  <c r="F114" i="5"/>
  <c r="E114" i="5"/>
  <c r="F113" i="5"/>
  <c r="E113" i="5"/>
  <c r="E194" i="48"/>
  <c r="E193" i="48"/>
  <c r="E192" i="48"/>
  <c r="E191" i="48"/>
  <c r="F77" i="48"/>
  <c r="E77" i="48"/>
  <c r="F76" i="48"/>
  <c r="E76" i="48"/>
  <c r="F75" i="48"/>
  <c r="E75" i="48"/>
  <c r="F74" i="48"/>
  <c r="E74" i="48"/>
  <c r="E314" i="47"/>
  <c r="E313" i="47"/>
  <c r="E312" i="47"/>
  <c r="E311" i="47"/>
  <c r="E241" i="47"/>
  <c r="E240" i="47"/>
  <c r="H199" i="43"/>
  <c r="G199" i="43"/>
  <c r="F199" i="43"/>
  <c r="E199" i="43"/>
  <c r="H198" i="43"/>
  <c r="G198" i="43"/>
  <c r="F198" i="43"/>
  <c r="E198" i="43"/>
  <c r="H197" i="43"/>
  <c r="G197" i="43"/>
  <c r="F197" i="43"/>
  <c r="E197" i="43"/>
  <c r="H196" i="43"/>
  <c r="G196" i="43"/>
  <c r="F196" i="43"/>
  <c r="E196" i="43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327" i="8"/>
  <c r="F327" i="8"/>
  <c r="G327" i="8"/>
  <c r="H327" i="8" s="1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D328" i="8"/>
  <c r="N328" i="8" s="1"/>
  <c r="G328" i="8"/>
  <c r="H328" i="8" s="1"/>
  <c r="S328" i="8"/>
  <c r="T328" i="8"/>
  <c r="D100" i="10" l="1"/>
  <c r="F99" i="10"/>
  <c r="E99" i="10"/>
  <c r="D329" i="8"/>
  <c r="T329" i="8" s="1"/>
  <c r="U328" i="8"/>
  <c r="I328" i="8"/>
  <c r="F328" i="8"/>
  <c r="E328" i="8"/>
  <c r="Q328" i="8"/>
  <c r="P328" i="8"/>
  <c r="O328" i="8"/>
  <c r="M328" i="8"/>
  <c r="L328" i="8"/>
  <c r="K328" i="8"/>
  <c r="R328" i="8"/>
  <c r="J328" i="8"/>
  <c r="E157" i="32"/>
  <c r="F157" i="32" s="1"/>
  <c r="G157" i="32" s="1"/>
  <c r="H157" i="32" s="1"/>
  <c r="E158" i="32"/>
  <c r="F158" i="32" s="1"/>
  <c r="G158" i="32" s="1"/>
  <c r="H158" i="32" s="1"/>
  <c r="G160" i="32"/>
  <c r="H160" i="32" s="1"/>
  <c r="E156" i="32"/>
  <c r="F156" i="32" s="1"/>
  <c r="G156" i="32" s="1"/>
  <c r="H156" i="32" s="1"/>
  <c r="J157" i="32"/>
  <c r="J158" i="32" s="1"/>
  <c r="J159" i="32" s="1"/>
  <c r="J160" i="32" s="1"/>
  <c r="J161" i="32" s="1"/>
  <c r="J162" i="32" s="1"/>
  <c r="J163" i="32" s="1"/>
  <c r="J164" i="32" s="1"/>
  <c r="F100" i="10" l="1"/>
  <c r="E100" i="10"/>
  <c r="D330" i="8"/>
  <c r="P330" i="8" s="1"/>
  <c r="K329" i="8"/>
  <c r="S329" i="8"/>
  <c r="U329" i="8"/>
  <c r="R329" i="8"/>
  <c r="L329" i="8"/>
  <c r="M329" i="8"/>
  <c r="N329" i="8"/>
  <c r="O329" i="8"/>
  <c r="P329" i="8"/>
  <c r="Q329" i="8"/>
  <c r="F329" i="8"/>
  <c r="G329" i="8"/>
  <c r="H329" i="8" s="1"/>
  <c r="I329" i="8"/>
  <c r="I330" i="8"/>
  <c r="J329" i="8"/>
  <c r="E329" i="8"/>
  <c r="M330" i="8"/>
  <c r="O330" i="8"/>
  <c r="K330" i="8"/>
  <c r="U330" i="8"/>
  <c r="F330" i="8"/>
  <c r="E330" i="8"/>
  <c r="N330" i="8"/>
  <c r="E148" i="32"/>
  <c r="I145" i="32"/>
  <c r="E304" i="47"/>
  <c r="E305" i="47"/>
  <c r="E306" i="47"/>
  <c r="E307" i="47"/>
  <c r="E308" i="47"/>
  <c r="E309" i="47"/>
  <c r="E310" i="47"/>
  <c r="E303" i="47"/>
  <c r="G304" i="47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E302" i="47"/>
  <c r="E301" i="47"/>
  <c r="E300" i="47"/>
  <c r="E298" i="47"/>
  <c r="E297" i="47"/>
  <c r="E295" i="47"/>
  <c r="E294" i="47"/>
  <c r="E293" i="47"/>
  <c r="E292" i="47"/>
  <c r="E291" i="47"/>
  <c r="E290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6" i="47"/>
  <c r="E265" i="47"/>
  <c r="E264" i="47"/>
  <c r="E263" i="47"/>
  <c r="E262" i="47"/>
  <c r="E261" i="47"/>
  <c r="E260" i="47"/>
  <c r="E259" i="47"/>
  <c r="E257" i="47"/>
  <c r="E256" i="47"/>
  <c r="E255" i="47"/>
  <c r="E254" i="47"/>
  <c r="G253" i="47"/>
  <c r="G254" i="47" s="1"/>
  <c r="G255" i="47" s="1"/>
  <c r="G256" i="47" s="1"/>
  <c r="G257" i="47" s="1"/>
  <c r="G258" i="47" s="1"/>
  <c r="G259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1" i="47" s="1"/>
  <c r="G272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E252" i="47"/>
  <c r="E251" i="47"/>
  <c r="G251" i="47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97" i="57"/>
  <c r="E46" i="57"/>
  <c r="E55" i="57"/>
  <c r="E104" i="5"/>
  <c r="F104" i="5"/>
  <c r="E105" i="5"/>
  <c r="F105" i="5"/>
  <c r="T330" i="8" l="1"/>
  <c r="S330" i="8"/>
  <c r="J330" i="8"/>
  <c r="G330" i="8"/>
  <c r="H330" i="8" s="1"/>
  <c r="L330" i="8"/>
  <c r="R330" i="8"/>
  <c r="Q330" i="8"/>
  <c r="D331" i="8"/>
  <c r="K331" i="8" s="1"/>
  <c r="N331" i="8"/>
  <c r="I331" i="8"/>
  <c r="P331" i="8"/>
  <c r="T331" i="8"/>
  <c r="M331" i="8"/>
  <c r="U331" i="8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29" i="44"/>
  <c r="L331" i="8" l="1"/>
  <c r="O331" i="8"/>
  <c r="R331" i="8"/>
  <c r="J331" i="8"/>
  <c r="E331" i="8"/>
  <c r="S331" i="8"/>
  <c r="Q331" i="8"/>
  <c r="D332" i="8"/>
  <c r="M332" i="8" s="1"/>
  <c r="F331" i="8"/>
  <c r="G331" i="8"/>
  <c r="H331" i="8" s="1"/>
  <c r="Q332" i="8"/>
  <c r="S332" i="8"/>
  <c r="R332" i="8"/>
  <c r="J332" i="8"/>
  <c r="E70" i="59"/>
  <c r="E93" i="61"/>
  <c r="F73" i="48"/>
  <c r="E73" i="48"/>
  <c r="P332" i="8" l="1"/>
  <c r="F332" i="8"/>
  <c r="G332" i="8"/>
  <c r="H332" i="8" s="1"/>
  <c r="U332" i="8"/>
  <c r="O332" i="8"/>
  <c r="E332" i="8"/>
  <c r="N332" i="8"/>
  <c r="K332" i="8"/>
  <c r="T332" i="8"/>
  <c r="D333" i="8"/>
  <c r="J333" i="8" s="1"/>
  <c r="I332" i="8"/>
  <c r="L332" i="8"/>
  <c r="T333" i="8"/>
  <c r="P333" i="8"/>
  <c r="F86" i="10"/>
  <c r="E86" i="10"/>
  <c r="E69" i="59"/>
  <c r="E68" i="59"/>
  <c r="E91" i="32"/>
  <c r="E95" i="32"/>
  <c r="F95" i="32" s="1"/>
  <c r="E94" i="32"/>
  <c r="F94" i="32" s="1"/>
  <c r="E92" i="32"/>
  <c r="F92" i="32" s="1"/>
  <c r="O333" i="8" l="1"/>
  <c r="G333" i="8"/>
  <c r="H333" i="8" s="1"/>
  <c r="Q333" i="8"/>
  <c r="K333" i="8"/>
  <c r="M333" i="8"/>
  <c r="L333" i="8"/>
  <c r="N333" i="8"/>
  <c r="I333" i="8"/>
  <c r="E333" i="8"/>
  <c r="F333" i="8"/>
  <c r="S333" i="8"/>
  <c r="R333" i="8"/>
  <c r="U333" i="8"/>
  <c r="D334" i="8"/>
  <c r="R334" i="8" s="1"/>
  <c r="E104" i="57"/>
  <c r="F104" i="57" s="1"/>
  <c r="E51" i="57"/>
  <c r="E53" i="57"/>
  <c r="E52" i="57"/>
  <c r="E68" i="8"/>
  <c r="E69" i="8"/>
  <c r="E70" i="8"/>
  <c r="E67" i="8"/>
  <c r="E239" i="44"/>
  <c r="F239" i="44" s="1"/>
  <c r="G239" i="44" s="1"/>
  <c r="H239" i="44" s="1"/>
  <c r="I239" i="44" s="1"/>
  <c r="J239" i="44" s="1"/>
  <c r="K239" i="44" s="1"/>
  <c r="L239" i="44" s="1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H237" i="44" s="1"/>
  <c r="I237" i="44" s="1"/>
  <c r="J237" i="44" s="1"/>
  <c r="K237" i="44" s="1"/>
  <c r="L237" i="44" s="1"/>
  <c r="I236" i="44"/>
  <c r="J236" i="44" s="1"/>
  <c r="K236" i="44" s="1"/>
  <c r="L236" i="44" s="1"/>
  <c r="E173" i="44"/>
  <c r="F173" i="44" s="1"/>
  <c r="E172" i="44"/>
  <c r="F172" i="44" s="1"/>
  <c r="E171" i="44"/>
  <c r="F171" i="44" s="1"/>
  <c r="E170" i="44"/>
  <c r="F170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190" i="48"/>
  <c r="E189" i="48"/>
  <c r="F189" i="48" s="1"/>
  <c r="G189" i="48" s="1"/>
  <c r="E188" i="48"/>
  <c r="F188" i="48" s="1"/>
  <c r="G188" i="48" s="1"/>
  <c r="E187" i="48"/>
  <c r="F187" i="48" s="1"/>
  <c r="G187" i="48" s="1"/>
  <c r="E186" i="48"/>
  <c r="F186" i="48" s="1"/>
  <c r="G186" i="48" s="1"/>
  <c r="F72" i="48"/>
  <c r="E72" i="48"/>
  <c r="F71" i="48"/>
  <c r="E71" i="48"/>
  <c r="F70" i="48"/>
  <c r="E70" i="48"/>
  <c r="E192" i="43"/>
  <c r="F192" i="43"/>
  <c r="G192" i="43"/>
  <c r="H192" i="43"/>
  <c r="H195" i="43"/>
  <c r="G195" i="43"/>
  <c r="F195" i="43"/>
  <c r="E195" i="43"/>
  <c r="H194" i="43"/>
  <c r="G194" i="43"/>
  <c r="E194" i="43"/>
  <c r="H193" i="43"/>
  <c r="G193" i="43"/>
  <c r="F193" i="43"/>
  <c r="E193" i="43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I140" i="32"/>
  <c r="O334" i="8" l="1"/>
  <c r="Q334" i="8"/>
  <c r="N334" i="8"/>
  <c r="P334" i="8"/>
  <c r="T334" i="8"/>
  <c r="G334" i="8"/>
  <c r="H334" i="8" s="1"/>
  <c r="E334" i="8"/>
  <c r="L334" i="8"/>
  <c r="F334" i="8"/>
  <c r="U334" i="8"/>
  <c r="J334" i="8"/>
  <c r="K334" i="8"/>
  <c r="S334" i="8"/>
  <c r="M334" i="8"/>
  <c r="I334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0" i="57"/>
  <c r="F100" i="57" s="1"/>
  <c r="E99" i="57"/>
  <c r="F99" i="57" s="1"/>
  <c r="E66" i="57"/>
  <c r="F66" i="57" s="1"/>
  <c r="I66" i="57"/>
  <c r="E67" i="57"/>
  <c r="F67" i="57" s="1"/>
  <c r="H67" i="57"/>
  <c r="I67" i="57" s="1"/>
  <c r="E68" i="57"/>
  <c r="F68" i="57" s="1"/>
  <c r="E69" i="57"/>
  <c r="F69" i="57" s="1"/>
  <c r="E70" i="57"/>
  <c r="F70" i="57" s="1"/>
  <c r="E71" i="57"/>
  <c r="F71" i="57" s="1"/>
  <c r="E72" i="57"/>
  <c r="F72" i="57" s="1"/>
  <c r="E73" i="57"/>
  <c r="F73" i="57" s="1"/>
  <c r="E74" i="57"/>
  <c r="F74" i="57" s="1"/>
  <c r="E75" i="57"/>
  <c r="F75" i="57" s="1"/>
  <c r="E76" i="57"/>
  <c r="F76" i="57" s="1"/>
  <c r="E78" i="57"/>
  <c r="F78" i="57" s="1"/>
  <c r="E79" i="57"/>
  <c r="F79" i="57" s="1"/>
  <c r="E80" i="57"/>
  <c r="F80" i="57" s="1"/>
  <c r="E81" i="57"/>
  <c r="F81" i="57" s="1"/>
  <c r="I81" i="57"/>
  <c r="E82" i="57"/>
  <c r="F82" i="57" s="1"/>
  <c r="H82" i="57"/>
  <c r="I82" i="57" s="1"/>
  <c r="E83" i="57"/>
  <c r="F83" i="57" s="1"/>
  <c r="E84" i="57"/>
  <c r="F84" i="57" s="1"/>
  <c r="E85" i="57"/>
  <c r="F85" i="57" s="1"/>
  <c r="E87" i="57"/>
  <c r="F87" i="57" s="1"/>
  <c r="E88" i="57"/>
  <c r="F88" i="57" s="1"/>
  <c r="E89" i="57"/>
  <c r="F89" i="57" s="1"/>
  <c r="E91" i="57"/>
  <c r="F91" i="57" s="1"/>
  <c r="E95" i="57"/>
  <c r="F95" i="57" s="1"/>
  <c r="I96" i="57"/>
  <c r="H97" i="57"/>
  <c r="E228" i="44"/>
  <c r="F228" i="44" s="1"/>
  <c r="G228" i="44" s="1"/>
  <c r="H228" i="44" s="1"/>
  <c r="H56" i="7"/>
  <c r="H99" i="57" l="1"/>
  <c r="I98" i="57"/>
  <c r="H68" i="57"/>
  <c r="I97" i="57"/>
  <c r="H83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0" i="44"/>
  <c r="H69" i="57" l="1"/>
  <c r="I68" i="57"/>
  <c r="H100" i="57"/>
  <c r="H101" i="57" s="1"/>
  <c r="H102" i="57" s="1"/>
  <c r="H103" i="57" s="1"/>
  <c r="I99" i="57"/>
  <c r="H150" i="43"/>
  <c r="F150" i="43"/>
  <c r="H84" i="57"/>
  <c r="I83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103" i="57" l="1"/>
  <c r="I100" i="57"/>
  <c r="I69" i="57"/>
  <c r="H70" i="57"/>
  <c r="I101" i="57"/>
  <c r="I102" i="57"/>
  <c r="K157" i="43"/>
  <c r="I84" i="57"/>
  <c r="H85" i="57"/>
  <c r="K158" i="43"/>
  <c r="K159" i="43"/>
  <c r="J160" i="43"/>
  <c r="E134" i="43"/>
  <c r="G134" i="43"/>
  <c r="F134" i="43"/>
  <c r="H134" i="43"/>
  <c r="D17" i="61"/>
  <c r="E16" i="61"/>
  <c r="E35" i="61"/>
  <c r="E15" i="61"/>
  <c r="I104" i="57" l="1"/>
  <c r="H105" i="57"/>
  <c r="H71" i="57"/>
  <c r="I70" i="57"/>
  <c r="I85" i="57"/>
  <c r="H86" i="57"/>
  <c r="K160" i="43"/>
  <c r="J161" i="43"/>
  <c r="D18" i="61"/>
  <c r="E17" i="61"/>
  <c r="I105" i="57" l="1"/>
  <c r="H106" i="57"/>
  <c r="I71" i="57"/>
  <c r="H72" i="57"/>
  <c r="I86" i="57"/>
  <c r="H87" i="57"/>
  <c r="K161" i="43"/>
  <c r="J162" i="43"/>
  <c r="E18" i="61"/>
  <c r="D19" i="61"/>
  <c r="I106" i="57" l="1"/>
  <c r="H107" i="57"/>
  <c r="H73" i="57"/>
  <c r="I72" i="57"/>
  <c r="I87" i="57"/>
  <c r="H88" i="57"/>
  <c r="K162" i="43"/>
  <c r="J163" i="43"/>
  <c r="E19" i="61"/>
  <c r="D20" i="61"/>
  <c r="H108" i="57" l="1"/>
  <c r="I107" i="57"/>
  <c r="H74" i="57"/>
  <c r="I73" i="57"/>
  <c r="I88" i="57"/>
  <c r="H89" i="57"/>
  <c r="K163" i="43"/>
  <c r="J164" i="43"/>
  <c r="D21" i="61"/>
  <c r="E20" i="61"/>
  <c r="I108" i="57" l="1"/>
  <c r="H109" i="57"/>
  <c r="I74" i="57"/>
  <c r="H75" i="57"/>
  <c r="I89" i="57"/>
  <c r="H90" i="57"/>
  <c r="J165" i="43"/>
  <c r="K164" i="43"/>
  <c r="D22" i="61"/>
  <c r="E21" i="61"/>
  <c r="I109" i="57" l="1"/>
  <c r="H110" i="57"/>
  <c r="I75" i="57"/>
  <c r="H76" i="57"/>
  <c r="H91" i="57"/>
  <c r="I90" i="57"/>
  <c r="J166" i="43"/>
  <c r="K165" i="43"/>
  <c r="E22" i="61"/>
  <c r="D23" i="61"/>
  <c r="I110" i="57" l="1"/>
  <c r="H111" i="57"/>
  <c r="I111" i="57" s="1"/>
  <c r="I76" i="57"/>
  <c r="H77" i="57"/>
  <c r="I91" i="57"/>
  <c r="H92" i="57"/>
  <c r="K166" i="43"/>
  <c r="J167" i="43"/>
  <c r="D24" i="61"/>
  <c r="E23" i="61"/>
  <c r="H78" i="57" l="1"/>
  <c r="I77" i="57"/>
  <c r="I92" i="57"/>
  <c r="H93" i="57"/>
  <c r="K167" i="43"/>
  <c r="J168" i="43"/>
  <c r="D25" i="61"/>
  <c r="E24" i="61"/>
  <c r="I78" i="57" l="1"/>
  <c r="H79" i="57"/>
  <c r="I93" i="57"/>
  <c r="H94" i="57"/>
  <c r="K168" i="43"/>
  <c r="J169" i="43"/>
  <c r="D26" i="61"/>
  <c r="E25" i="61"/>
  <c r="H80" i="57" l="1"/>
  <c r="I80" i="57" s="1"/>
  <c r="I79" i="57"/>
  <c r="H95" i="57"/>
  <c r="I95" i="57" s="1"/>
  <c r="I94" i="57"/>
  <c r="J170" i="43"/>
  <c r="K169" i="43"/>
  <c r="D27" i="61"/>
  <c r="E26" i="61"/>
  <c r="F144" i="32"/>
  <c r="G144" i="32" s="1"/>
  <c r="H144" i="32" s="1"/>
  <c r="I144" i="32" s="1"/>
  <c r="I146" i="32"/>
  <c r="E147" i="32"/>
  <c r="F147" i="32" s="1"/>
  <c r="G147" i="32" s="1"/>
  <c r="H147" i="32" s="1"/>
  <c r="I147" i="32" s="1"/>
  <c r="E143" i="32"/>
  <c r="F143" i="32" s="1"/>
  <c r="G143" i="32" s="1"/>
  <c r="H143" i="32" s="1"/>
  <c r="I143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29" i="44"/>
  <c r="E235" i="44"/>
  <c r="F235" i="44" s="1"/>
  <c r="G235" i="44" s="1"/>
  <c r="H235" i="44" s="1"/>
  <c r="I235" i="44" s="1"/>
  <c r="J235" i="44" s="1"/>
  <c r="K235" i="44" s="1"/>
  <c r="L235" i="44" s="1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H233" i="44" s="1"/>
  <c r="I233" i="44" s="1"/>
  <c r="J233" i="44" s="1"/>
  <c r="K233" i="44" s="1"/>
  <c r="L233" i="44" s="1"/>
  <c r="G232" i="44"/>
  <c r="H232" i="44" s="1"/>
  <c r="I232" i="44" s="1"/>
  <c r="J232" i="44" s="1"/>
  <c r="K232" i="44" s="1"/>
  <c r="L232" i="44" s="1"/>
  <c r="E230" i="44"/>
  <c r="F230" i="44" s="1"/>
  <c r="G230" i="44" s="1"/>
  <c r="E231" i="44"/>
  <c r="F231" i="44" s="1"/>
  <c r="G231" i="44" s="1"/>
  <c r="H231" i="44" s="1"/>
  <c r="I231" i="44" s="1"/>
  <c r="J231" i="44" s="1"/>
  <c r="K231" i="44" s="1"/>
  <c r="L231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I288" i="8"/>
  <c r="I289" i="8" s="1"/>
  <c r="I290" i="8" s="1"/>
  <c r="E293" i="8"/>
  <c r="F293" i="8" s="1"/>
  <c r="G293" i="8" s="1"/>
  <c r="E291" i="8"/>
  <c r="F291" i="8" s="1"/>
  <c r="G291" i="8" s="1"/>
  <c r="E290" i="8"/>
  <c r="F290" i="8" s="1"/>
  <c r="G290" i="8" s="1"/>
  <c r="E288" i="8"/>
  <c r="F288" i="8" s="1"/>
  <c r="G288" i="8" s="1"/>
  <c r="E289" i="8"/>
  <c r="F289" i="8" s="1"/>
  <c r="G289" i="8" s="1"/>
  <c r="E287" i="8"/>
  <c r="F287" i="8" s="1"/>
  <c r="G287" i="8" s="1"/>
  <c r="E66" i="8"/>
  <c r="E65" i="8"/>
  <c r="E58" i="8"/>
  <c r="E59" i="8"/>
  <c r="E60" i="8"/>
  <c r="E61" i="8"/>
  <c r="E57" i="8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E161" i="60"/>
  <c r="F161" i="60" s="1"/>
  <c r="G161" i="60" s="1"/>
  <c r="H161" i="60" s="1"/>
  <c r="I161" i="60" s="1"/>
  <c r="J161" i="60" s="1"/>
  <c r="K161" i="60" s="1"/>
  <c r="I160" i="60"/>
  <c r="J160" i="60" s="1"/>
  <c r="K160" i="60" s="1"/>
  <c r="F158" i="60"/>
  <c r="G158" i="60" s="1"/>
  <c r="H158" i="60" s="1"/>
  <c r="I158" i="60" s="1"/>
  <c r="J158" i="60" s="1"/>
  <c r="K158" i="60" s="1"/>
  <c r="M157" i="60"/>
  <c r="M158" i="60" s="1"/>
  <c r="N156" i="60"/>
  <c r="F156" i="60"/>
  <c r="G156" i="60" s="1"/>
  <c r="H156" i="60" s="1"/>
  <c r="I156" i="60" s="1"/>
  <c r="J156" i="60" s="1"/>
  <c r="K156" i="60" s="1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F154" i="60"/>
  <c r="E154" i="60"/>
  <c r="K153" i="60"/>
  <c r="J153" i="60"/>
  <c r="I153" i="60"/>
  <c r="H153" i="60"/>
  <c r="G153" i="60"/>
  <c r="K152" i="60"/>
  <c r="J152" i="60"/>
  <c r="I152" i="60"/>
  <c r="H152" i="60"/>
  <c r="G152" i="60"/>
  <c r="F152" i="60"/>
  <c r="E152" i="60"/>
  <c r="N151" i="60"/>
  <c r="M151" i="60"/>
  <c r="K151" i="60"/>
  <c r="J151" i="60"/>
  <c r="I151" i="60"/>
  <c r="H151" i="60"/>
  <c r="G151" i="60"/>
  <c r="N150" i="60"/>
  <c r="M150" i="60"/>
  <c r="K150" i="60"/>
  <c r="J150" i="60"/>
  <c r="I150" i="60"/>
  <c r="H150" i="60"/>
  <c r="G150" i="60"/>
  <c r="F150" i="60"/>
  <c r="E150" i="60"/>
  <c r="N149" i="60"/>
  <c r="M149" i="60"/>
  <c r="K149" i="60"/>
  <c r="J149" i="60"/>
  <c r="I149" i="60"/>
  <c r="N148" i="60"/>
  <c r="M148" i="60"/>
  <c r="K148" i="60"/>
  <c r="J148" i="60"/>
  <c r="I148" i="60"/>
  <c r="H148" i="60"/>
  <c r="G148" i="60"/>
  <c r="F148" i="60"/>
  <c r="E148" i="60"/>
  <c r="N147" i="60"/>
  <c r="M147" i="60"/>
  <c r="K147" i="60"/>
  <c r="J147" i="60"/>
  <c r="I147" i="60"/>
  <c r="H147" i="60"/>
  <c r="G147" i="60"/>
  <c r="F147" i="60"/>
  <c r="E147" i="60"/>
  <c r="N146" i="60"/>
  <c r="M146" i="60"/>
  <c r="K146" i="60"/>
  <c r="J146" i="60"/>
  <c r="I146" i="60"/>
  <c r="H146" i="60"/>
  <c r="G146" i="60"/>
  <c r="F146" i="60"/>
  <c r="E146" i="60"/>
  <c r="K145" i="60"/>
  <c r="J145" i="60"/>
  <c r="I145" i="60"/>
  <c r="H145" i="60"/>
  <c r="G145" i="60"/>
  <c r="N145" i="60" s="1"/>
  <c r="F145" i="60"/>
  <c r="M145" i="60" s="1"/>
  <c r="E145" i="60"/>
  <c r="N144" i="60"/>
  <c r="M144" i="60"/>
  <c r="K144" i="60"/>
  <c r="J144" i="60"/>
  <c r="I144" i="60"/>
  <c r="H144" i="60"/>
  <c r="G144" i="60"/>
  <c r="F144" i="60"/>
  <c r="E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H142" i="60"/>
  <c r="G142" i="60"/>
  <c r="F142" i="60"/>
  <c r="E142" i="60"/>
  <c r="N141" i="60"/>
  <c r="M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N138" i="60"/>
  <c r="M138" i="60"/>
  <c r="K138" i="60"/>
  <c r="J138" i="60"/>
  <c r="I138" i="60"/>
  <c r="H138" i="60"/>
  <c r="G138" i="60"/>
  <c r="F138" i="60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M133" i="60"/>
  <c r="K133" i="60"/>
  <c r="J133" i="60"/>
  <c r="I133" i="60"/>
  <c r="H133" i="60"/>
  <c r="G133" i="60"/>
  <c r="F133" i="60"/>
  <c r="E133" i="60"/>
  <c r="N133" i="60" s="1"/>
  <c r="M132" i="60"/>
  <c r="E132" i="60"/>
  <c r="N132" i="60" s="1"/>
  <c r="M131" i="60"/>
  <c r="K131" i="60"/>
  <c r="J131" i="60"/>
  <c r="I131" i="60"/>
  <c r="H131" i="60"/>
  <c r="G131" i="60"/>
  <c r="F131" i="60"/>
  <c r="E131" i="60"/>
  <c r="N131" i="60" s="1"/>
  <c r="M130" i="60"/>
  <c r="K130" i="60"/>
  <c r="J130" i="60"/>
  <c r="I130" i="60"/>
  <c r="H130" i="60"/>
  <c r="G130" i="60"/>
  <c r="F130" i="60"/>
  <c r="E130" i="60"/>
  <c r="N130" i="60" s="1"/>
  <c r="M129" i="60"/>
  <c r="K129" i="60"/>
  <c r="J129" i="60"/>
  <c r="I129" i="60"/>
  <c r="H129" i="60"/>
  <c r="G129" i="60"/>
  <c r="F129" i="60"/>
  <c r="E129" i="60"/>
  <c r="N129" i="60" s="1"/>
  <c r="M128" i="60"/>
  <c r="K128" i="60"/>
  <c r="J128" i="60"/>
  <c r="I128" i="60"/>
  <c r="H128" i="60"/>
  <c r="G128" i="60"/>
  <c r="F128" i="60"/>
  <c r="E128" i="60"/>
  <c r="N128" i="60" s="1"/>
  <c r="M127" i="60"/>
  <c r="K127" i="60"/>
  <c r="J127" i="60"/>
  <c r="I127" i="60"/>
  <c r="H127" i="60"/>
  <c r="E127" i="60"/>
  <c r="N127" i="60" s="1"/>
  <c r="M126" i="60"/>
  <c r="K126" i="60"/>
  <c r="J126" i="60"/>
  <c r="I126" i="60"/>
  <c r="H126" i="60"/>
  <c r="G126" i="60"/>
  <c r="F126" i="60"/>
  <c r="E126" i="60"/>
  <c r="N126" i="60" s="1"/>
  <c r="M125" i="60"/>
  <c r="K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N123" i="60"/>
  <c r="M123" i="60"/>
  <c r="K123" i="60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G120" i="60"/>
  <c r="F120" i="60"/>
  <c r="E120" i="60"/>
  <c r="N120" i="60" s="1"/>
  <c r="P119" i="60"/>
  <c r="P120" i="60" s="1"/>
  <c r="P121" i="60" s="1"/>
  <c r="P122" i="60" s="1"/>
  <c r="P123" i="60" s="1"/>
  <c r="P124" i="60" s="1"/>
  <c r="P125" i="60" s="1"/>
  <c r="P126" i="60" s="1"/>
  <c r="P127" i="60" s="1"/>
  <c r="P128" i="60" s="1"/>
  <c r="M119" i="60"/>
  <c r="E119" i="60"/>
  <c r="N119" i="60" s="1"/>
  <c r="N118" i="60"/>
  <c r="M118" i="60"/>
  <c r="H223" i="5"/>
  <c r="I223" i="5" s="1"/>
  <c r="J223" i="5" s="1"/>
  <c r="K223" i="5" s="1"/>
  <c r="H222" i="5"/>
  <c r="I222" i="5" s="1"/>
  <c r="J222" i="5" s="1"/>
  <c r="K222" i="5" s="1"/>
  <c r="H221" i="5"/>
  <c r="I221" i="5" s="1"/>
  <c r="J221" i="5" s="1"/>
  <c r="K221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180" i="48"/>
  <c r="F180" i="48"/>
  <c r="G180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G179" i="48"/>
  <c r="F179" i="48"/>
  <c r="E179" i="48"/>
  <c r="G177" i="48"/>
  <c r="F177" i="48"/>
  <c r="E177" i="48"/>
  <c r="G176" i="48"/>
  <c r="F176" i="48"/>
  <c r="E176" i="48"/>
  <c r="G174" i="48"/>
  <c r="F174" i="48"/>
  <c r="E174" i="48"/>
  <c r="G173" i="48"/>
  <c r="F173" i="48"/>
  <c r="E173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G167" i="48"/>
  <c r="F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G161" i="48"/>
  <c r="F161" i="48"/>
  <c r="E161" i="48"/>
  <c r="G159" i="48"/>
  <c r="F159" i="48"/>
  <c r="E159" i="48"/>
  <c r="G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F153" i="48"/>
  <c r="E153" i="48"/>
  <c r="G152" i="48"/>
  <c r="F152" i="48"/>
  <c r="E152" i="48"/>
  <c r="G151" i="48"/>
  <c r="F151" i="48"/>
  <c r="E151" i="48"/>
  <c r="G150" i="48"/>
  <c r="F150" i="48"/>
  <c r="E150" i="48"/>
  <c r="G149" i="48"/>
  <c r="F149" i="48"/>
  <c r="E149" i="48"/>
  <c r="G148" i="48"/>
  <c r="F148" i="48"/>
  <c r="E148" i="48"/>
  <c r="G147" i="48"/>
  <c r="F147" i="48"/>
  <c r="E147" i="48"/>
  <c r="G146" i="48"/>
  <c r="F146" i="48"/>
  <c r="E146" i="48"/>
  <c r="G145" i="48"/>
  <c r="F145" i="48"/>
  <c r="E145" i="48"/>
  <c r="G144" i="48"/>
  <c r="F144" i="48"/>
  <c r="E144" i="48"/>
  <c r="G143" i="48"/>
  <c r="F143" i="48"/>
  <c r="E143" i="48"/>
  <c r="F142" i="48"/>
  <c r="E142" i="48"/>
  <c r="G141" i="48"/>
  <c r="F141" i="48"/>
  <c r="E141" i="48"/>
  <c r="D140" i="48"/>
  <c r="F140" i="48" s="1"/>
  <c r="G139" i="48"/>
  <c r="F139" i="48"/>
  <c r="E139" i="48"/>
  <c r="G138" i="48"/>
  <c r="F138" i="48"/>
  <c r="E138" i="48"/>
  <c r="I137" i="48"/>
  <c r="I138" i="48" s="1"/>
  <c r="I139" i="48" s="1"/>
  <c r="I140" i="48" s="1"/>
  <c r="I141" i="48" s="1"/>
  <c r="I142" i="48" s="1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G137" i="48"/>
  <c r="F137" i="48"/>
  <c r="E137" i="48"/>
  <c r="G136" i="48"/>
  <c r="F136" i="48"/>
  <c r="E136" i="48"/>
  <c r="I135" i="48"/>
  <c r="G135" i="48"/>
  <c r="F135" i="48"/>
  <c r="E135" i="48"/>
  <c r="F69" i="48"/>
  <c r="E69" i="48"/>
  <c r="F68" i="48"/>
  <c r="E68" i="48"/>
  <c r="F67" i="48"/>
  <c r="E67" i="48"/>
  <c r="F66" i="48"/>
  <c r="E66" i="48"/>
  <c r="F65" i="48"/>
  <c r="E65" i="48"/>
  <c r="G137" i="32"/>
  <c r="N230" i="44" l="1"/>
  <c r="K73" i="45"/>
  <c r="J171" i="43"/>
  <c r="K170" i="43"/>
  <c r="D28" i="61"/>
  <c r="E27" i="61"/>
  <c r="I228" i="44"/>
  <c r="J228" i="44" s="1"/>
  <c r="K228" i="44" s="1"/>
  <c r="L228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J290" i="8"/>
  <c r="I291" i="8"/>
  <c r="Q128" i="60"/>
  <c r="P129" i="60"/>
  <c r="M159" i="60"/>
  <c r="N158" i="60"/>
  <c r="N157" i="60"/>
  <c r="G140" i="48"/>
  <c r="E140" i="48"/>
  <c r="N231" i="44" l="1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I292" i="8"/>
  <c r="J291" i="8"/>
  <c r="N159" i="60"/>
  <c r="P130" i="60"/>
  <c r="Q129" i="60"/>
  <c r="E45" i="57"/>
  <c r="E42" i="57"/>
  <c r="E43" i="57"/>
  <c r="I213" i="5"/>
  <c r="J213" i="5" s="1"/>
  <c r="K213" i="5" s="1"/>
  <c r="E219" i="44"/>
  <c r="F219" i="44" s="1"/>
  <c r="F220" i="44"/>
  <c r="G220" i="44" s="1"/>
  <c r="H220" i="44" s="1"/>
  <c r="I220" i="44" s="1"/>
  <c r="J220" i="44" s="1"/>
  <c r="E221" i="44"/>
  <c r="F221" i="44" s="1"/>
  <c r="K75" i="45" l="1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I293" i="8"/>
  <c r="J292" i="8"/>
  <c r="J287" i="8"/>
  <c r="Q130" i="60"/>
  <c r="P131" i="60"/>
  <c r="N233" i="44" l="1"/>
  <c r="K76" i="45"/>
  <c r="J174" i="43"/>
  <c r="K173" i="43"/>
  <c r="D109" i="44"/>
  <c r="F108" i="44"/>
  <c r="E108" i="44"/>
  <c r="H108" i="44"/>
  <c r="D99" i="44"/>
  <c r="H98" i="44"/>
  <c r="F98" i="44"/>
  <c r="E98" i="44"/>
  <c r="I294" i="8"/>
  <c r="J293" i="8"/>
  <c r="J289" i="8"/>
  <c r="J288" i="8"/>
  <c r="P132" i="60"/>
  <c r="Q131" i="60"/>
  <c r="N160" i="60"/>
  <c r="M161" i="60"/>
  <c r="M162" i="60" s="1"/>
  <c r="F212" i="5"/>
  <c r="G212" i="5" s="1"/>
  <c r="H212" i="5" s="1"/>
  <c r="I212" i="5" s="1"/>
  <c r="J212" i="5" s="1"/>
  <c r="K212" i="5" s="1"/>
  <c r="N234" i="44" l="1"/>
  <c r="K77" i="45"/>
  <c r="J294" i="8"/>
  <c r="I295" i="8"/>
  <c r="I296" i="8" s="1"/>
  <c r="K174" i="43"/>
  <c r="J175" i="43"/>
  <c r="E109" i="44"/>
  <c r="F109" i="44"/>
  <c r="D100" i="44"/>
  <c r="H99" i="44"/>
  <c r="F99" i="44"/>
  <c r="E99" i="44"/>
  <c r="N161" i="60"/>
  <c r="P133" i="60"/>
  <c r="Q132" i="60"/>
  <c r="I74" i="45"/>
  <c r="E61" i="59"/>
  <c r="J296" i="8" l="1"/>
  <c r="I297" i="8"/>
  <c r="N235" i="44"/>
  <c r="K78" i="45"/>
  <c r="J295" i="8"/>
  <c r="K175" i="43"/>
  <c r="J176" i="43"/>
  <c r="E100" i="44"/>
  <c r="H100" i="44"/>
  <c r="F100" i="44"/>
  <c r="D101" i="44"/>
  <c r="N162" i="60"/>
  <c r="P134" i="60"/>
  <c r="Q133" i="60"/>
  <c r="I68" i="45"/>
  <c r="I67" i="45"/>
  <c r="I73" i="45"/>
  <c r="I71" i="45"/>
  <c r="E58" i="48"/>
  <c r="I298" i="8" l="1"/>
  <c r="J297" i="8"/>
  <c r="N236" i="44"/>
  <c r="K79" i="45"/>
  <c r="J177" i="43"/>
  <c r="K176" i="43"/>
  <c r="D102" i="44"/>
  <c r="H101" i="44"/>
  <c r="F101" i="44"/>
  <c r="E101" i="44"/>
  <c r="Q134" i="60"/>
  <c r="P135" i="60"/>
  <c r="N163" i="60"/>
  <c r="M164" i="60"/>
  <c r="E52" i="7"/>
  <c r="F52" i="7"/>
  <c r="G52" i="7"/>
  <c r="H52" i="7"/>
  <c r="I52" i="7"/>
  <c r="J52" i="7"/>
  <c r="K52" i="7"/>
  <c r="L52" i="7"/>
  <c r="E60" i="59"/>
  <c r="E58" i="59"/>
  <c r="H178" i="8"/>
  <c r="H179" i="8" s="1"/>
  <c r="H180" i="8" s="1"/>
  <c r="H181" i="8" s="1"/>
  <c r="H182" i="8" s="1"/>
  <c r="H183" i="8" s="1"/>
  <c r="H184" i="8" s="1"/>
  <c r="E184" i="8"/>
  <c r="F184" i="8" s="1"/>
  <c r="H219" i="5"/>
  <c r="I219" i="5" s="1"/>
  <c r="J219" i="5" s="1"/>
  <c r="K219" i="5" s="1"/>
  <c r="H218" i="5"/>
  <c r="I218" i="5" s="1"/>
  <c r="J218" i="5" s="1"/>
  <c r="K218" i="5" s="1"/>
  <c r="H217" i="5"/>
  <c r="I217" i="5" s="1"/>
  <c r="J217" i="5" s="1"/>
  <c r="K217" i="5" s="1"/>
  <c r="H216" i="5"/>
  <c r="I216" i="5" s="1"/>
  <c r="J216" i="5" s="1"/>
  <c r="K216" i="5" s="1"/>
  <c r="F102" i="5"/>
  <c r="E102" i="5"/>
  <c r="F101" i="5"/>
  <c r="E101" i="5"/>
  <c r="F100" i="5"/>
  <c r="E100" i="5"/>
  <c r="E168" i="47"/>
  <c r="E167" i="47"/>
  <c r="E166" i="47"/>
  <c r="E165" i="47"/>
  <c r="J298" i="8" l="1"/>
  <c r="I299" i="8"/>
  <c r="N237" i="44"/>
  <c r="K80" i="45"/>
  <c r="J178" i="43"/>
  <c r="K177" i="43"/>
  <c r="D103" i="44"/>
  <c r="H102" i="44"/>
  <c r="F102" i="44"/>
  <c r="E102" i="44"/>
  <c r="N164" i="60"/>
  <c r="M165" i="60"/>
  <c r="P136" i="60"/>
  <c r="Q135" i="60"/>
  <c r="I184" i="8"/>
  <c r="I300" i="8" l="1"/>
  <c r="J299" i="8"/>
  <c r="N238" i="44"/>
  <c r="K81" i="45"/>
  <c r="K178" i="43"/>
  <c r="J179" i="43"/>
  <c r="F103" i="44"/>
  <c r="E103" i="44"/>
  <c r="H103" i="44"/>
  <c r="M166" i="60"/>
  <c r="N165" i="60"/>
  <c r="Q136" i="60"/>
  <c r="P137" i="60"/>
  <c r="I301" i="8" l="1"/>
  <c r="J300" i="8"/>
  <c r="N239" i="44"/>
  <c r="K82" i="45"/>
  <c r="K179" i="43"/>
  <c r="J180" i="43"/>
  <c r="P138" i="60"/>
  <c r="Q137" i="60"/>
  <c r="M167" i="60"/>
  <c r="N166" i="60"/>
  <c r="G130" i="48"/>
  <c r="H130" i="48"/>
  <c r="I130" i="48"/>
  <c r="E61" i="48"/>
  <c r="F61" i="48"/>
  <c r="E62" i="48"/>
  <c r="F62" i="48"/>
  <c r="E63" i="48"/>
  <c r="F63" i="48"/>
  <c r="E64" i="48"/>
  <c r="F81" i="10"/>
  <c r="E81" i="10"/>
  <c r="F79" i="10"/>
  <c r="E79" i="10"/>
  <c r="I302" i="8" l="1"/>
  <c r="J302" i="8" s="1"/>
  <c r="J301" i="8"/>
  <c r="K83" i="45"/>
  <c r="N240" i="44"/>
  <c r="K180" i="43"/>
  <c r="J181" i="43"/>
  <c r="M168" i="60"/>
  <c r="M169" i="60" s="1"/>
  <c r="N167" i="60"/>
  <c r="Q138" i="60"/>
  <c r="P139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44" i="57"/>
  <c r="N241" i="44" l="1"/>
  <c r="K84" i="45"/>
  <c r="N169" i="60"/>
  <c r="M170" i="60"/>
  <c r="J182" i="43"/>
  <c r="K181" i="43"/>
  <c r="N168" i="60"/>
  <c r="P140" i="60"/>
  <c r="Q139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N242" i="44" l="1"/>
  <c r="K85" i="45"/>
  <c r="M171" i="60"/>
  <c r="N170" i="60"/>
  <c r="K182" i="43"/>
  <c r="J183" i="43"/>
  <c r="Q140" i="60"/>
  <c r="P141" i="60"/>
  <c r="H139" i="32"/>
  <c r="G139" i="32"/>
  <c r="F139" i="32"/>
  <c r="E136" i="32"/>
  <c r="F82" i="32"/>
  <c r="E82" i="32"/>
  <c r="F133" i="32"/>
  <c r="G133" i="32" s="1"/>
  <c r="N243" i="44" l="1"/>
  <c r="K87" i="45" s="1"/>
  <c r="K86" i="45"/>
  <c r="M172" i="60"/>
  <c r="N171" i="60"/>
  <c r="K183" i="43"/>
  <c r="P142" i="60"/>
  <c r="Q141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N172" i="60" l="1"/>
  <c r="M173" i="60"/>
  <c r="Q142" i="60"/>
  <c r="P143" i="60"/>
  <c r="H57" i="59"/>
  <c r="G58" i="59"/>
  <c r="H48" i="60"/>
  <c r="P81" i="60"/>
  <c r="Q80" i="60"/>
  <c r="G51" i="60"/>
  <c r="H50" i="60"/>
  <c r="H33" i="60"/>
  <c r="G34" i="60"/>
  <c r="H49" i="60"/>
  <c r="G215" i="5"/>
  <c r="H215" i="5" s="1"/>
  <c r="I215" i="5" s="1"/>
  <c r="J215" i="5" s="1"/>
  <c r="K215" i="5" s="1"/>
  <c r="E214" i="5"/>
  <c r="F214" i="5" s="1"/>
  <c r="G214" i="5" s="1"/>
  <c r="H214" i="5" s="1"/>
  <c r="I214" i="5" s="1"/>
  <c r="J214" i="5" s="1"/>
  <c r="K214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02" i="59"/>
  <c r="Q102" i="59" s="1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G101" i="59"/>
  <c r="H101" i="59" s="1"/>
  <c r="F101" i="59"/>
  <c r="E101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18" i="44"/>
  <c r="F218" i="44" s="1"/>
  <c r="G218" i="44" s="1"/>
  <c r="H218" i="44" s="1"/>
  <c r="I218" i="44" s="1"/>
  <c r="J218" i="44" s="1"/>
  <c r="J216" i="44"/>
  <c r="I216" i="44"/>
  <c r="H216" i="44"/>
  <c r="G216" i="44"/>
  <c r="F216" i="44"/>
  <c r="E216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I51" i="8"/>
  <c r="F183" i="8"/>
  <c r="E178" i="8"/>
  <c r="F178" i="8" s="1"/>
  <c r="E179" i="8"/>
  <c r="F179" i="8" s="1"/>
  <c r="E180" i="8"/>
  <c r="F180" i="8" s="1"/>
  <c r="E181" i="8"/>
  <c r="F181" i="8" s="1"/>
  <c r="E182" i="8"/>
  <c r="F182" i="8" s="1"/>
  <c r="E177" i="8"/>
  <c r="F177" i="8" s="1"/>
  <c r="F176" i="8"/>
  <c r="E176" i="8"/>
  <c r="E175" i="8"/>
  <c r="F174" i="8"/>
  <c r="E174" i="8"/>
  <c r="F173" i="8"/>
  <c r="E173" i="8"/>
  <c r="F172" i="8"/>
  <c r="E172" i="8"/>
  <c r="F171" i="8"/>
  <c r="E171" i="8"/>
  <c r="F170" i="8"/>
  <c r="E170" i="8"/>
  <c r="H169" i="8"/>
  <c r="H170" i="8" s="1"/>
  <c r="H171" i="8" s="1"/>
  <c r="H172" i="8" s="1"/>
  <c r="H173" i="8" s="1"/>
  <c r="H174" i="8" s="1"/>
  <c r="H175" i="8" s="1"/>
  <c r="H176" i="8" s="1"/>
  <c r="I183" i="8" s="1"/>
  <c r="F169" i="8"/>
  <c r="F168" i="8"/>
  <c r="F167" i="8"/>
  <c r="E167" i="8"/>
  <c r="F165" i="8"/>
  <c r="E164" i="8"/>
  <c r="E163" i="8"/>
  <c r="E162" i="8"/>
  <c r="E160" i="8"/>
  <c r="E157" i="8"/>
  <c r="F156" i="8"/>
  <c r="E156" i="8"/>
  <c r="F155" i="8"/>
  <c r="E155" i="8"/>
  <c r="F154" i="8"/>
  <c r="E154" i="8"/>
  <c r="E153" i="8"/>
  <c r="E152" i="8"/>
  <c r="E151" i="8"/>
  <c r="F150" i="8"/>
  <c r="E150" i="8"/>
  <c r="E149" i="8"/>
  <c r="F148" i="8"/>
  <c r="E148" i="8"/>
  <c r="F147" i="8"/>
  <c r="E147" i="8"/>
  <c r="F146" i="8"/>
  <c r="F145" i="8"/>
  <c r="E145" i="8"/>
  <c r="F144" i="8"/>
  <c r="G143" i="8"/>
  <c r="G144" i="8" s="1"/>
  <c r="G145" i="8" s="1"/>
  <c r="G146" i="8" s="1"/>
  <c r="G147" i="8" s="1"/>
  <c r="G148" i="8" s="1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H162" i="8" s="1"/>
  <c r="H163" i="8" s="1"/>
  <c r="H164" i="8" s="1"/>
  <c r="H165" i="8" s="1"/>
  <c r="H166" i="8" s="1"/>
  <c r="H167" i="8" s="1"/>
  <c r="F142" i="8"/>
  <c r="E142" i="8"/>
  <c r="F141" i="8"/>
  <c r="E141" i="8"/>
  <c r="F140" i="8"/>
  <c r="E140" i="8"/>
  <c r="F139" i="8"/>
  <c r="E139" i="8"/>
  <c r="F138" i="8"/>
  <c r="F136" i="8"/>
  <c r="E136" i="8"/>
  <c r="F135" i="8"/>
  <c r="E135" i="8"/>
  <c r="F134" i="8"/>
  <c r="E134" i="8"/>
  <c r="F133" i="8"/>
  <c r="E133" i="8"/>
  <c r="F132" i="8"/>
  <c r="E132" i="8"/>
  <c r="F131" i="8"/>
  <c r="E131" i="8"/>
  <c r="F130" i="8"/>
  <c r="E130" i="8"/>
  <c r="F129" i="8"/>
  <c r="E129" i="8"/>
  <c r="G128" i="8"/>
  <c r="G129" i="8" s="1"/>
  <c r="G130" i="8" s="1"/>
  <c r="G131" i="8" s="1"/>
  <c r="F128" i="8"/>
  <c r="E128" i="8"/>
  <c r="H52" i="8"/>
  <c r="I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173" i="60" l="1"/>
  <c r="M174" i="60"/>
  <c r="P144" i="60"/>
  <c r="Q143" i="60"/>
  <c r="H58" i="59"/>
  <c r="G59" i="59"/>
  <c r="I178" i="8"/>
  <c r="I177" i="8"/>
  <c r="I179" i="8"/>
  <c r="I180" i="8"/>
  <c r="I181" i="8"/>
  <c r="I182" i="8"/>
  <c r="G35" i="60"/>
  <c r="H34" i="60"/>
  <c r="G52" i="60"/>
  <c r="H51" i="60"/>
  <c r="Q81" i="60"/>
  <c r="P82" i="60"/>
  <c r="H52" i="59"/>
  <c r="N102" i="59"/>
  <c r="J102" i="59"/>
  <c r="R102" i="59"/>
  <c r="K102" i="59"/>
  <c r="S102" i="59"/>
  <c r="L102" i="59"/>
  <c r="T102" i="59"/>
  <c r="H51" i="59"/>
  <c r="E102" i="59"/>
  <c r="M102" i="59"/>
  <c r="U102" i="59"/>
  <c r="F102" i="59"/>
  <c r="D103" i="59"/>
  <c r="G102" i="59"/>
  <c r="H102" i="59" s="1"/>
  <c r="O102" i="59"/>
  <c r="P102" i="59"/>
  <c r="I102" i="59"/>
  <c r="H53" i="8"/>
  <c r="N174" i="60" l="1"/>
  <c r="M175" i="60"/>
  <c r="Q144" i="60"/>
  <c r="P145" i="60"/>
  <c r="G60" i="59"/>
  <c r="G61" i="59" s="1"/>
  <c r="H59" i="59"/>
  <c r="H54" i="8"/>
  <c r="I53" i="8"/>
  <c r="P83" i="60"/>
  <c r="Q82" i="60"/>
  <c r="G53" i="60"/>
  <c r="H52" i="60"/>
  <c r="H35" i="60"/>
  <c r="G36" i="60"/>
  <c r="O103" i="59"/>
  <c r="G103" i="59"/>
  <c r="H103" i="59" s="1"/>
  <c r="D104" i="59"/>
  <c r="N103" i="59"/>
  <c r="F103" i="59"/>
  <c r="U103" i="59"/>
  <c r="M103" i="59"/>
  <c r="E103" i="59"/>
  <c r="T103" i="59"/>
  <c r="S103" i="59"/>
  <c r="K103" i="59"/>
  <c r="R103" i="59"/>
  <c r="J103" i="59"/>
  <c r="Q103" i="59"/>
  <c r="I103" i="59"/>
  <c r="P103" i="59"/>
  <c r="L103" i="59"/>
  <c r="H53" i="59"/>
  <c r="N175" i="60" l="1"/>
  <c r="M176" i="60"/>
  <c r="K184" i="43"/>
  <c r="J185" i="43"/>
  <c r="P146" i="60"/>
  <c r="Q145" i="60"/>
  <c r="H61" i="59"/>
  <c r="G62" i="59"/>
  <c r="H60" i="59"/>
  <c r="H55" i="8"/>
  <c r="I54" i="8"/>
  <c r="G37" i="60"/>
  <c r="H36" i="60"/>
  <c r="G54" i="60"/>
  <c r="H53" i="60"/>
  <c r="Q83" i="60"/>
  <c r="P84" i="60"/>
  <c r="H54" i="59"/>
  <c r="U104" i="59"/>
  <c r="M104" i="59"/>
  <c r="E104" i="59"/>
  <c r="T104" i="59"/>
  <c r="L104" i="59"/>
  <c r="S104" i="59"/>
  <c r="K104" i="59"/>
  <c r="R104" i="59"/>
  <c r="Q104" i="59"/>
  <c r="I104" i="59"/>
  <c r="P104" i="59"/>
  <c r="O104" i="59"/>
  <c r="G104" i="59"/>
  <c r="H104" i="59" s="1"/>
  <c r="D105" i="59"/>
  <c r="N104" i="59"/>
  <c r="F104" i="59"/>
  <c r="J104" i="59"/>
  <c r="I128" i="48"/>
  <c r="H128" i="48"/>
  <c r="G128" i="48"/>
  <c r="I127" i="48"/>
  <c r="H127" i="48"/>
  <c r="G127" i="48"/>
  <c r="I126" i="48"/>
  <c r="H126" i="48"/>
  <c r="G126" i="48"/>
  <c r="E126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29" i="32"/>
  <c r="J129" i="32" s="1"/>
  <c r="M177" i="60" l="1"/>
  <c r="N176" i="60"/>
  <c r="K185" i="43"/>
  <c r="J186" i="43"/>
  <c r="P147" i="60"/>
  <c r="Q146" i="60"/>
  <c r="G63" i="59"/>
  <c r="H62" i="59"/>
  <c r="H56" i="8"/>
  <c r="I55" i="8"/>
  <c r="P85" i="60"/>
  <c r="Q84" i="60"/>
  <c r="H37" i="60"/>
  <c r="G38" i="60"/>
  <c r="G55" i="60"/>
  <c r="H54" i="60"/>
  <c r="S105" i="59"/>
  <c r="K105" i="59"/>
  <c r="R105" i="59"/>
  <c r="J105" i="59"/>
  <c r="Q105" i="59"/>
  <c r="I105" i="59"/>
  <c r="O105" i="59"/>
  <c r="G105" i="59"/>
  <c r="H105" i="59" s="1"/>
  <c r="D106" i="59"/>
  <c r="N105" i="59"/>
  <c r="F105" i="59"/>
  <c r="U105" i="59"/>
  <c r="M105" i="59"/>
  <c r="E105" i="59"/>
  <c r="T105" i="59"/>
  <c r="L105" i="59"/>
  <c r="P105" i="59"/>
  <c r="H55" i="59"/>
  <c r="G214" i="44"/>
  <c r="N177" i="60" l="1"/>
  <c r="M178" i="60"/>
  <c r="H63" i="59"/>
  <c r="G64" i="59"/>
  <c r="K186" i="43"/>
  <c r="J187" i="43"/>
  <c r="Q147" i="60"/>
  <c r="P148" i="60"/>
  <c r="H57" i="8"/>
  <c r="I56" i="8"/>
  <c r="P86" i="60"/>
  <c r="Q85" i="60"/>
  <c r="H55" i="60"/>
  <c r="G56" i="60"/>
  <c r="G39" i="60"/>
  <c r="H38" i="60"/>
  <c r="H56" i="59"/>
  <c r="Q106" i="59"/>
  <c r="I106" i="59"/>
  <c r="P106" i="59"/>
  <c r="D107" i="59"/>
  <c r="O106" i="59"/>
  <c r="G106" i="59"/>
  <c r="H106" i="59" s="1"/>
  <c r="F106" i="59"/>
  <c r="U106" i="59"/>
  <c r="M106" i="59"/>
  <c r="E106" i="59"/>
  <c r="T106" i="59"/>
  <c r="L106" i="59"/>
  <c r="S106" i="59"/>
  <c r="K106" i="59"/>
  <c r="R106" i="59"/>
  <c r="J106" i="59"/>
  <c r="N106" i="59"/>
  <c r="M179" i="60" l="1"/>
  <c r="N178" i="60"/>
  <c r="H64" i="59"/>
  <c r="G65" i="59"/>
  <c r="J188" i="43"/>
  <c r="K187" i="43"/>
  <c r="P149" i="60"/>
  <c r="Q148" i="60"/>
  <c r="H58" i="8"/>
  <c r="I57" i="8"/>
  <c r="P87" i="60"/>
  <c r="Q86" i="60"/>
  <c r="H39" i="60"/>
  <c r="G40" i="60"/>
  <c r="H56" i="60"/>
  <c r="G57" i="60"/>
  <c r="O107" i="59"/>
  <c r="G107" i="59"/>
  <c r="H107" i="59" s="1"/>
  <c r="L107" i="59"/>
  <c r="D108" i="59"/>
  <c r="N107" i="59"/>
  <c r="F107" i="59"/>
  <c r="U107" i="59"/>
  <c r="M107" i="59"/>
  <c r="E107" i="59"/>
  <c r="S107" i="59"/>
  <c r="K107" i="59"/>
  <c r="R107" i="59"/>
  <c r="J107" i="59"/>
  <c r="Q107" i="59"/>
  <c r="I107" i="59"/>
  <c r="P107" i="59"/>
  <c r="T107" i="59"/>
  <c r="E47" i="7"/>
  <c r="F47" i="7"/>
  <c r="G47" i="7"/>
  <c r="H47" i="7"/>
  <c r="I47" i="7"/>
  <c r="J47" i="7"/>
  <c r="K47" i="7"/>
  <c r="L47" i="7"/>
  <c r="G135" i="32"/>
  <c r="F135" i="32"/>
  <c r="E135" i="32"/>
  <c r="H127" i="32"/>
  <c r="G127" i="32"/>
  <c r="F127" i="32"/>
  <c r="E127" i="32"/>
  <c r="H128" i="32"/>
  <c r="G128" i="32"/>
  <c r="F128" i="32"/>
  <c r="M180" i="60" l="1"/>
  <c r="N179" i="60"/>
  <c r="G66" i="59"/>
  <c r="H65" i="59"/>
  <c r="J189" i="43"/>
  <c r="K188" i="43"/>
  <c r="P150" i="60"/>
  <c r="Q149" i="60"/>
  <c r="I58" i="8"/>
  <c r="Q87" i="60"/>
  <c r="P88" i="60"/>
  <c r="G58" i="60"/>
  <c r="H57" i="60"/>
  <c r="G41" i="60"/>
  <c r="H40" i="60"/>
  <c r="U108" i="59"/>
  <c r="M108" i="59"/>
  <c r="E108" i="59"/>
  <c r="T108" i="59"/>
  <c r="L108" i="59"/>
  <c r="S108" i="59"/>
  <c r="K108" i="59"/>
  <c r="J108" i="59"/>
  <c r="R108" i="59"/>
  <c r="Q108" i="59"/>
  <c r="I108" i="59"/>
  <c r="P108" i="59"/>
  <c r="O108" i="59"/>
  <c r="G108" i="59"/>
  <c r="H108" i="59" s="1"/>
  <c r="N108" i="59"/>
  <c r="F108" i="59"/>
  <c r="E38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M181" i="60" l="1"/>
  <c r="N180" i="60"/>
  <c r="G67" i="59"/>
  <c r="H66" i="59"/>
  <c r="J190" i="43"/>
  <c r="K189" i="43"/>
  <c r="P151" i="60"/>
  <c r="Q150" i="60"/>
  <c r="I59" i="8"/>
  <c r="H60" i="8"/>
  <c r="P89" i="60"/>
  <c r="Q88" i="60"/>
  <c r="H41" i="60"/>
  <c r="G42" i="60"/>
  <c r="H58" i="60"/>
  <c r="F78" i="32"/>
  <c r="E78" i="32"/>
  <c r="M182" i="60" l="1"/>
  <c r="N182" i="60" s="1"/>
  <c r="N181" i="60"/>
  <c r="H67" i="59"/>
  <c r="G68" i="59"/>
  <c r="K190" i="43"/>
  <c r="J191" i="43"/>
  <c r="M152" i="60"/>
  <c r="Q151" i="60"/>
  <c r="H61" i="8"/>
  <c r="I60" i="8"/>
  <c r="Q89" i="60"/>
  <c r="P90" i="60"/>
  <c r="H42" i="60"/>
  <c r="G43" i="60"/>
  <c r="E207" i="44"/>
  <c r="F77" i="32"/>
  <c r="E77" i="32"/>
  <c r="F76" i="32"/>
  <c r="E76" i="32"/>
  <c r="E75" i="32"/>
  <c r="H68" i="59" l="1"/>
  <c r="G69" i="59"/>
  <c r="K191" i="43"/>
  <c r="J192" i="43"/>
  <c r="N152" i="60"/>
  <c r="M153" i="60"/>
  <c r="H62" i="8"/>
  <c r="I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H69" i="59" l="1"/>
  <c r="G70" i="59"/>
  <c r="K192" i="43"/>
  <c r="J193" i="43"/>
  <c r="I62" i="8"/>
  <c r="H63" i="8"/>
  <c r="M154" i="60"/>
  <c r="N153" i="60"/>
  <c r="G45" i="60"/>
  <c r="H44" i="60"/>
  <c r="H60" i="60"/>
  <c r="G61" i="60"/>
  <c r="Q91" i="60"/>
  <c r="P92" i="60"/>
  <c r="E125" i="32"/>
  <c r="H70" i="59" l="1"/>
  <c r="G71" i="59"/>
  <c r="K193" i="43"/>
  <c r="J194" i="43"/>
  <c r="I63" i="8"/>
  <c r="H64" i="8"/>
  <c r="M155" i="60"/>
  <c r="N155" i="60" s="1"/>
  <c r="N154" i="60"/>
  <c r="H61" i="60"/>
  <c r="G62" i="60"/>
  <c r="G46" i="60"/>
  <c r="H46" i="60" s="1"/>
  <c r="H45" i="60"/>
  <c r="P93" i="60"/>
  <c r="Q92" i="60"/>
  <c r="E124" i="8"/>
  <c r="H71" i="59" l="1"/>
  <c r="G72" i="59"/>
  <c r="J195" i="43"/>
  <c r="K194" i="43"/>
  <c r="H65" i="8"/>
  <c r="I64" i="8"/>
  <c r="G63" i="60"/>
  <c r="H62" i="60"/>
  <c r="Q93" i="60"/>
  <c r="P94" i="60"/>
  <c r="F215" i="44"/>
  <c r="E215" i="44"/>
  <c r="J214" i="44"/>
  <c r="I214" i="44"/>
  <c r="H214" i="44"/>
  <c r="F214" i="44"/>
  <c r="E214" i="44"/>
  <c r="F213" i="44"/>
  <c r="E213" i="44"/>
  <c r="J212" i="44"/>
  <c r="I212" i="44"/>
  <c r="H212" i="44"/>
  <c r="G212" i="44"/>
  <c r="F212" i="44"/>
  <c r="E212" i="44"/>
  <c r="E211" i="44"/>
  <c r="G73" i="59" l="1"/>
  <c r="H72" i="59"/>
  <c r="K195" i="43"/>
  <c r="J196" i="43"/>
  <c r="H66" i="8"/>
  <c r="I65" i="8"/>
  <c r="H63" i="60"/>
  <c r="P95" i="60"/>
  <c r="Q94" i="60"/>
  <c r="J210" i="5"/>
  <c r="I210" i="5"/>
  <c r="G210" i="5"/>
  <c r="F210" i="5"/>
  <c r="E210" i="5"/>
  <c r="K209" i="5"/>
  <c r="J209" i="5"/>
  <c r="H209" i="5"/>
  <c r="K208" i="5"/>
  <c r="J208" i="5"/>
  <c r="I208" i="5"/>
  <c r="H208" i="5"/>
  <c r="G208" i="5"/>
  <c r="F208" i="5"/>
  <c r="E208" i="5"/>
  <c r="K207" i="5"/>
  <c r="J207" i="5"/>
  <c r="I207" i="5"/>
  <c r="H207" i="5"/>
  <c r="G207" i="5"/>
  <c r="F207" i="5"/>
  <c r="E207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25" i="48"/>
  <c r="H125" i="48"/>
  <c r="G125" i="48"/>
  <c r="E125" i="48"/>
  <c r="I123" i="48"/>
  <c r="H123" i="48"/>
  <c r="G123" i="48"/>
  <c r="E123" i="48"/>
  <c r="I122" i="48"/>
  <c r="H122" i="48"/>
  <c r="G122" i="48"/>
  <c r="E122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G74" i="59" l="1"/>
  <c r="H73" i="59"/>
  <c r="K196" i="43"/>
  <c r="J197" i="43"/>
  <c r="I66" i="8"/>
  <c r="H67" i="8"/>
  <c r="Q95" i="60"/>
  <c r="P96" i="60"/>
  <c r="E53" i="20"/>
  <c r="F53" i="20"/>
  <c r="E28" i="57"/>
  <c r="E54" i="20"/>
  <c r="E84" i="5"/>
  <c r="H74" i="59" l="1"/>
  <c r="G75" i="59"/>
  <c r="J198" i="43"/>
  <c r="K197" i="43"/>
  <c r="H68" i="8"/>
  <c r="I67" i="8"/>
  <c r="P97" i="60"/>
  <c r="Q96" i="60"/>
  <c r="E276" i="8"/>
  <c r="E277" i="8"/>
  <c r="E279" i="8"/>
  <c r="E280" i="8"/>
  <c r="E275" i="8"/>
  <c r="E122" i="8"/>
  <c r="E117" i="8"/>
  <c r="E123" i="8"/>
  <c r="E120" i="8"/>
  <c r="E121" i="8"/>
  <c r="E119" i="8"/>
  <c r="G76" i="59" l="1"/>
  <c r="H76" i="59" s="1"/>
  <c r="H75" i="59"/>
  <c r="J199" i="43"/>
  <c r="K198" i="43"/>
  <c r="H69" i="8"/>
  <c r="I68" i="8"/>
  <c r="Q97" i="60"/>
  <c r="P98" i="60"/>
  <c r="F117" i="8"/>
  <c r="K199" i="43" l="1"/>
  <c r="J200" i="43"/>
  <c r="H70" i="8"/>
  <c r="I69" i="8"/>
  <c r="M62" i="7"/>
  <c r="L63" i="7"/>
  <c r="Q98" i="60"/>
  <c r="P99" i="60"/>
  <c r="E200" i="5"/>
  <c r="F200" i="5"/>
  <c r="G200" i="5"/>
  <c r="J201" i="43" l="1"/>
  <c r="K200" i="43"/>
  <c r="H71" i="8"/>
  <c r="H72" i="8" s="1"/>
  <c r="I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J202" i="43" l="1"/>
  <c r="K201" i="43"/>
  <c r="I72" i="8"/>
  <c r="H73" i="8"/>
  <c r="H74" i="8" s="1"/>
  <c r="H75" i="8" s="1"/>
  <c r="I71" i="8"/>
  <c r="M64" i="7"/>
  <c r="L65" i="7"/>
  <c r="L66" i="7" s="1"/>
  <c r="L67" i="7" s="1"/>
  <c r="L68" i="7" s="1"/>
  <c r="L69" i="7" s="1"/>
  <c r="L70" i="7" s="1"/>
  <c r="M65" i="7"/>
  <c r="Q100" i="60"/>
  <c r="P101" i="60"/>
  <c r="K202" i="43" l="1"/>
  <c r="J203" i="43"/>
  <c r="L71" i="7"/>
  <c r="M70" i="7"/>
  <c r="M66" i="7"/>
  <c r="Q101" i="60"/>
  <c r="P102" i="60"/>
  <c r="G124" i="32"/>
  <c r="F124" i="32"/>
  <c r="H124" i="32"/>
  <c r="I124" i="32"/>
  <c r="J124" i="32"/>
  <c r="J204" i="43" l="1"/>
  <c r="K204" i="43" s="1"/>
  <c r="K203" i="43"/>
  <c r="I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I75" i="8" l="1"/>
  <c r="I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M73" i="7" l="1"/>
  <c r="L74" i="7"/>
  <c r="M105" i="60"/>
  <c r="N104" i="60"/>
  <c r="E204" i="5"/>
  <c r="F204" i="5"/>
  <c r="G204" i="5"/>
  <c r="H204" i="5"/>
  <c r="I204" i="5"/>
  <c r="J204" i="5"/>
  <c r="K204" i="5"/>
  <c r="K206" i="5"/>
  <c r="J206" i="5"/>
  <c r="I206" i="5"/>
  <c r="H206" i="5"/>
  <c r="G206" i="5"/>
  <c r="F206" i="5"/>
  <c r="E206" i="5"/>
  <c r="K205" i="5"/>
  <c r="J205" i="5"/>
  <c r="I205" i="5"/>
  <c r="H205" i="5"/>
  <c r="G205" i="5"/>
  <c r="F205" i="5"/>
  <c r="E205" i="5"/>
  <c r="F91" i="5"/>
  <c r="E91" i="5"/>
  <c r="F90" i="5"/>
  <c r="E90" i="5"/>
  <c r="E87" i="5"/>
  <c r="F280" i="8"/>
  <c r="F279" i="8"/>
  <c r="F277" i="8"/>
  <c r="F120" i="8"/>
  <c r="L75" i="7" l="1"/>
  <c r="M74" i="7"/>
  <c r="N105" i="60"/>
  <c r="M106" i="60"/>
  <c r="J128" i="32"/>
  <c r="I128" i="32"/>
  <c r="E70" i="32"/>
  <c r="F70" i="32"/>
  <c r="M75" i="7" l="1"/>
  <c r="L76" i="7"/>
  <c r="N106" i="60"/>
  <c r="M107" i="60"/>
  <c r="I121" i="48"/>
  <c r="H121" i="48"/>
  <c r="G121" i="48"/>
  <c r="E121" i="48"/>
  <c r="I120" i="48"/>
  <c r="H120" i="48"/>
  <c r="G120" i="48"/>
  <c r="E120" i="48"/>
  <c r="I119" i="48"/>
  <c r="H119" i="48"/>
  <c r="G119" i="48"/>
  <c r="E119" i="48"/>
  <c r="I118" i="48"/>
  <c r="H118" i="48"/>
  <c r="G118" i="48"/>
  <c r="E118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L77" i="7" l="1"/>
  <c r="M77" i="7" s="1"/>
  <c r="M76" i="7"/>
  <c r="N107" i="60"/>
  <c r="F273" i="8"/>
  <c r="E273" i="8"/>
  <c r="F274" i="8"/>
  <c r="E274" i="8"/>
  <c r="F115" i="8"/>
  <c r="N108" i="60" l="1"/>
  <c r="F116" i="8"/>
  <c r="N109" i="60" l="1"/>
  <c r="I53" i="45"/>
  <c r="J210" i="44"/>
  <c r="I210" i="44"/>
  <c r="H210" i="44"/>
  <c r="G210" i="44"/>
  <c r="F210" i="44"/>
  <c r="E210" i="44"/>
  <c r="J209" i="44"/>
  <c r="I209" i="44"/>
  <c r="H209" i="44"/>
  <c r="G209" i="44"/>
  <c r="F209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23" i="32"/>
  <c r="F114" i="8"/>
  <c r="F112" i="8"/>
  <c r="N110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N111" i="60" l="1"/>
  <c r="E10" i="58"/>
  <c r="E47" i="58"/>
  <c r="G38" i="7"/>
  <c r="F38" i="7"/>
  <c r="E38" i="7"/>
  <c r="J121" i="32"/>
  <c r="I121" i="32"/>
  <c r="H121" i="32"/>
  <c r="G121" i="32"/>
  <c r="F121" i="32"/>
  <c r="E121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N112" i="60" l="1"/>
  <c r="J127" i="32"/>
  <c r="I127" i="32"/>
  <c r="G126" i="32"/>
  <c r="F126" i="32"/>
  <c r="E126" i="32"/>
  <c r="F69" i="32"/>
  <c r="E69" i="32"/>
  <c r="F68" i="32"/>
  <c r="E68" i="32"/>
  <c r="F67" i="32"/>
  <c r="F66" i="32"/>
  <c r="E66" i="32"/>
  <c r="L93" i="37"/>
  <c r="L94" i="37"/>
  <c r="L95" i="37"/>
  <c r="E29" i="57" l="1"/>
  <c r="E57" i="45" l="1"/>
  <c r="E56" i="45"/>
  <c r="E55" i="45"/>
  <c r="E54" i="45"/>
  <c r="E53" i="45"/>
  <c r="F119" i="32"/>
  <c r="G119" i="32"/>
  <c r="H119" i="32"/>
  <c r="I119" i="32"/>
  <c r="J119" i="32"/>
  <c r="F109" i="8"/>
  <c r="H54" i="11" l="1"/>
  <c r="G54" i="11"/>
  <c r="F54" i="11"/>
  <c r="E54" i="11"/>
  <c r="F53" i="11"/>
  <c r="E53" i="11"/>
  <c r="H52" i="11"/>
  <c r="G52" i="11"/>
  <c r="F52" i="11"/>
  <c r="E52" i="11"/>
  <c r="H51" i="11"/>
  <c r="G51" i="11"/>
  <c r="F51" i="11"/>
  <c r="E27" i="57"/>
  <c r="J206" i="44"/>
  <c r="I206" i="44"/>
  <c r="H206" i="44"/>
  <c r="G206" i="44"/>
  <c r="F206" i="44"/>
  <c r="E206" i="44"/>
  <c r="J205" i="44"/>
  <c r="I205" i="44"/>
  <c r="H205" i="44"/>
  <c r="G205" i="44"/>
  <c r="F205" i="44"/>
  <c r="E205" i="44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18" i="8"/>
  <c r="E118" i="8"/>
  <c r="E116" i="8"/>
  <c r="E268" i="8" l="1"/>
  <c r="E269" i="8"/>
  <c r="E270" i="8"/>
  <c r="E272" i="8"/>
  <c r="E267" i="8"/>
  <c r="K202" i="5" l="1"/>
  <c r="J202" i="5"/>
  <c r="I202" i="5"/>
  <c r="H202" i="5"/>
  <c r="G202" i="5"/>
  <c r="F202" i="5"/>
  <c r="E202" i="5"/>
  <c r="K201" i="5"/>
  <c r="J201" i="5"/>
  <c r="I201" i="5"/>
  <c r="H201" i="5"/>
  <c r="K200" i="5"/>
  <c r="J200" i="5"/>
  <c r="I200" i="5"/>
  <c r="H200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17" i="48"/>
  <c r="I116" i="48"/>
  <c r="H116" i="48"/>
  <c r="G116" i="48"/>
  <c r="E116" i="48"/>
  <c r="I115" i="48"/>
  <c r="H115" i="48"/>
  <c r="G115" i="48"/>
  <c r="E115" i="48"/>
  <c r="I114" i="48"/>
  <c r="H114" i="48"/>
  <c r="G114" i="48"/>
  <c r="E114" i="48"/>
  <c r="I113" i="48"/>
  <c r="H113" i="48"/>
  <c r="G113" i="48"/>
  <c r="E113" i="48"/>
  <c r="J118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191" i="5" l="1"/>
  <c r="K192" i="5"/>
  <c r="K193" i="5"/>
  <c r="K194" i="5"/>
  <c r="K195" i="5"/>
  <c r="K196" i="5"/>
  <c r="K197" i="5"/>
  <c r="K198" i="5"/>
  <c r="K190" i="5"/>
  <c r="E265" i="8" l="1"/>
  <c r="F111" i="8"/>
  <c r="F113" i="8"/>
  <c r="F268" i="8"/>
  <c r="F266" i="8"/>
  <c r="E266" i="8"/>
  <c r="F269" i="8"/>
  <c r="F267" i="8"/>
  <c r="F265" i="8"/>
  <c r="F270" i="8"/>
  <c r="F272" i="8"/>
  <c r="F31" i="7"/>
  <c r="J123" i="32"/>
  <c r="H123" i="32"/>
  <c r="G123" i="32"/>
  <c r="F123" i="32"/>
  <c r="E123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22" i="32"/>
  <c r="I122" i="32"/>
  <c r="H122" i="32"/>
  <c r="G122" i="32"/>
  <c r="F122" i="32"/>
  <c r="E122" i="32"/>
  <c r="J120" i="32"/>
  <c r="I120" i="32"/>
  <c r="H120" i="32"/>
  <c r="G120" i="32"/>
  <c r="F120" i="32"/>
  <c r="E120" i="32"/>
  <c r="F64" i="32"/>
  <c r="E64" i="32"/>
  <c r="F63" i="32"/>
  <c r="E63" i="32"/>
  <c r="F61" i="32"/>
  <c r="E61" i="32"/>
  <c r="I48" i="45" l="1"/>
  <c r="I47" i="45"/>
  <c r="I46" i="45"/>
  <c r="H265" i="8" l="1"/>
  <c r="H266" i="8" s="1"/>
  <c r="H267" i="8" s="1"/>
  <c r="F264" i="8"/>
  <c r="F263" i="8"/>
  <c r="F252" i="8"/>
  <c r="F248" i="8"/>
  <c r="F247" i="8"/>
  <c r="F246" i="8"/>
  <c r="F245" i="8"/>
  <c r="F244" i="8"/>
  <c r="F242" i="8"/>
  <c r="F241" i="8"/>
  <c r="H240" i="8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F240" i="8"/>
  <c r="F239" i="8"/>
  <c r="F238" i="8"/>
  <c r="F237" i="8"/>
  <c r="F236" i="8"/>
  <c r="F235" i="8"/>
  <c r="D233" i="8"/>
  <c r="D234" i="8" s="1"/>
  <c r="F234" i="8" s="1"/>
  <c r="F232" i="8"/>
  <c r="F231" i="8"/>
  <c r="F230" i="8"/>
  <c r="F229" i="8"/>
  <c r="F228" i="8"/>
  <c r="F227" i="8"/>
  <c r="D221" i="8"/>
  <c r="F221" i="8" s="1"/>
  <c r="F220" i="8"/>
  <c r="F219" i="8"/>
  <c r="D217" i="8"/>
  <c r="D218" i="8" s="1"/>
  <c r="F218" i="8" s="1"/>
  <c r="F216" i="8"/>
  <c r="D214" i="8"/>
  <c r="F213" i="8"/>
  <c r="F212" i="8"/>
  <c r="F211" i="8"/>
  <c r="F210" i="8"/>
  <c r="F209" i="8"/>
  <c r="F208" i="8"/>
  <c r="F207" i="8"/>
  <c r="F206" i="8"/>
  <c r="F205" i="8"/>
  <c r="F204" i="8"/>
  <c r="F203" i="8"/>
  <c r="D202" i="8"/>
  <c r="F202" i="8" s="1"/>
  <c r="F201" i="8"/>
  <c r="D197" i="8"/>
  <c r="D198" i="8" s="1"/>
  <c r="F196" i="8"/>
  <c r="F195" i="8"/>
  <c r="F194" i="8"/>
  <c r="F193" i="8"/>
  <c r="F192" i="8"/>
  <c r="E115" i="8"/>
  <c r="E114" i="8"/>
  <c r="E111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268" i="8" l="1"/>
  <c r="I267" i="8"/>
  <c r="D222" i="8"/>
  <c r="D223" i="8" s="1"/>
  <c r="D224" i="8" s="1"/>
  <c r="F217" i="8"/>
  <c r="F233" i="8"/>
  <c r="D199" i="8"/>
  <c r="F198" i="8"/>
  <c r="F214" i="8"/>
  <c r="F197" i="8"/>
  <c r="F50" i="20"/>
  <c r="E50" i="20"/>
  <c r="F49" i="20"/>
  <c r="I196" i="44"/>
  <c r="G196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12" i="48"/>
  <c r="H112" i="48"/>
  <c r="G112" i="48"/>
  <c r="E112" i="48"/>
  <c r="I110" i="48"/>
  <c r="H110" i="48"/>
  <c r="G110" i="48"/>
  <c r="E110" i="48"/>
  <c r="F43" i="48"/>
  <c r="E43" i="48"/>
  <c r="F42" i="48"/>
  <c r="E42" i="48"/>
  <c r="F41" i="48"/>
  <c r="E41" i="48"/>
  <c r="F39" i="48"/>
  <c r="E39" i="48"/>
  <c r="F195" i="5"/>
  <c r="G195" i="5"/>
  <c r="H195" i="5"/>
  <c r="I195" i="5"/>
  <c r="J195" i="5"/>
  <c r="J198" i="5"/>
  <c r="I198" i="5"/>
  <c r="H198" i="5"/>
  <c r="G198" i="5"/>
  <c r="F198" i="5"/>
  <c r="E198" i="5"/>
  <c r="J197" i="5"/>
  <c r="I197" i="5"/>
  <c r="H197" i="5"/>
  <c r="G197" i="5"/>
  <c r="F197" i="5"/>
  <c r="E197" i="5"/>
  <c r="J196" i="5"/>
  <c r="I196" i="5"/>
  <c r="H196" i="5"/>
  <c r="G196" i="5"/>
  <c r="F196" i="5"/>
  <c r="E196" i="5"/>
  <c r="E195" i="5"/>
  <c r="J194" i="5"/>
  <c r="I194" i="5"/>
  <c r="H194" i="5"/>
  <c r="G194" i="5"/>
  <c r="F194" i="5"/>
  <c r="E194" i="5"/>
  <c r="J193" i="5"/>
  <c r="I193" i="5"/>
  <c r="H193" i="5"/>
  <c r="G193" i="5"/>
  <c r="F193" i="5"/>
  <c r="E193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90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H269" i="8" l="1"/>
  <c r="I268" i="8"/>
  <c r="F223" i="8"/>
  <c r="F222" i="8"/>
  <c r="E47" i="11"/>
  <c r="H47" i="11"/>
  <c r="D225" i="8"/>
  <c r="F224" i="8"/>
  <c r="F199" i="8"/>
  <c r="D200" i="8"/>
  <c r="F47" i="11"/>
  <c r="G47" i="11"/>
  <c r="H270" i="8" l="1"/>
  <c r="I269" i="8"/>
  <c r="F200" i="8"/>
  <c r="F225" i="8"/>
  <c r="D226" i="8"/>
  <c r="F226" i="8" s="1"/>
  <c r="E108" i="8"/>
  <c r="E107" i="8"/>
  <c r="E106" i="8"/>
  <c r="H271" i="8" l="1"/>
  <c r="I270" i="8"/>
  <c r="E22" i="57"/>
  <c r="E135" i="47"/>
  <c r="E15" i="57"/>
  <c r="H272" i="8" l="1"/>
  <c r="I271" i="8"/>
  <c r="H216" i="8"/>
  <c r="H217" i="8" s="1"/>
  <c r="H218" i="8" s="1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F191" i="44"/>
  <c r="F192" i="44"/>
  <c r="F193" i="44"/>
  <c r="F194" i="44"/>
  <c r="F195" i="44"/>
  <c r="F196" i="44"/>
  <c r="F197" i="44"/>
  <c r="F190" i="44"/>
  <c r="I272" i="8" l="1"/>
  <c r="H273" i="8"/>
  <c r="E58" i="56"/>
  <c r="F58" i="56" s="1"/>
  <c r="E56" i="56"/>
  <c r="F56" i="56" s="1"/>
  <c r="E21" i="57"/>
  <c r="E20" i="57"/>
  <c r="I42" i="45"/>
  <c r="I40" i="45"/>
  <c r="I273" i="8" l="1"/>
  <c r="H274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274" i="8" l="1"/>
  <c r="H275" i="8"/>
  <c r="G21" i="57"/>
  <c r="H20" i="57"/>
  <c r="H14" i="57"/>
  <c r="F185" i="5"/>
  <c r="G185" i="5" s="1"/>
  <c r="H185" i="5" s="1"/>
  <c r="I185" i="5" s="1"/>
  <c r="J185" i="5" s="1"/>
  <c r="K185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276" i="8" l="1"/>
  <c r="I275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08" i="48"/>
  <c r="H108" i="48"/>
  <c r="G108" i="48"/>
  <c r="E108" i="48"/>
  <c r="I107" i="48"/>
  <c r="G107" i="48"/>
  <c r="I106" i="48"/>
  <c r="H106" i="48"/>
  <c r="G106" i="48"/>
  <c r="E106" i="48"/>
  <c r="I105" i="48"/>
  <c r="H105" i="48"/>
  <c r="G105" i="48"/>
  <c r="E105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I276" i="8" l="1"/>
  <c r="H277" i="8"/>
  <c r="H22" i="57"/>
  <c r="G23" i="57"/>
  <c r="H16" i="57"/>
  <c r="F60" i="44"/>
  <c r="G60" i="44"/>
  <c r="F54" i="44"/>
  <c r="G54" i="44"/>
  <c r="H114" i="32"/>
  <c r="I114" i="32"/>
  <c r="J114" i="32"/>
  <c r="F118" i="32"/>
  <c r="E118" i="32"/>
  <c r="J117" i="32"/>
  <c r="I117" i="32"/>
  <c r="H117" i="32"/>
  <c r="G117" i="32"/>
  <c r="F117" i="32"/>
  <c r="E117" i="32"/>
  <c r="J116" i="32"/>
  <c r="I116" i="32"/>
  <c r="H116" i="32"/>
  <c r="G116" i="32"/>
  <c r="F116" i="32"/>
  <c r="E116" i="32"/>
  <c r="G114" i="32"/>
  <c r="F114" i="32"/>
  <c r="E114" i="32"/>
  <c r="J113" i="32"/>
  <c r="G113" i="32"/>
  <c r="F113" i="32"/>
  <c r="E113" i="32"/>
  <c r="F59" i="32"/>
  <c r="E59" i="32"/>
  <c r="F58" i="32"/>
  <c r="E58" i="32"/>
  <c r="F57" i="32"/>
  <c r="E57" i="32"/>
  <c r="F56" i="32"/>
  <c r="E56" i="32"/>
  <c r="J197" i="44"/>
  <c r="I197" i="44"/>
  <c r="H197" i="44"/>
  <c r="G197" i="44"/>
  <c r="J196" i="44"/>
  <c r="H196" i="44"/>
  <c r="E196" i="44"/>
  <c r="J195" i="44"/>
  <c r="I195" i="44"/>
  <c r="H195" i="44"/>
  <c r="G195" i="44"/>
  <c r="E195" i="44"/>
  <c r="E194" i="44"/>
  <c r="G61" i="44"/>
  <c r="F61" i="44"/>
  <c r="E61" i="44"/>
  <c r="E60" i="44"/>
  <c r="G59" i="44"/>
  <c r="F59" i="44"/>
  <c r="E59" i="44"/>
  <c r="G58" i="44"/>
  <c r="F58" i="44"/>
  <c r="E58" i="44"/>
  <c r="J192" i="5"/>
  <c r="I192" i="5"/>
  <c r="H192" i="5"/>
  <c r="J191" i="5"/>
  <c r="I191" i="5"/>
  <c r="H191" i="5"/>
  <c r="G191" i="5"/>
  <c r="F190" i="5"/>
  <c r="G190" i="5" s="1"/>
  <c r="F184" i="5"/>
  <c r="G184" i="5" s="1"/>
  <c r="H184" i="5" s="1"/>
  <c r="I184" i="5" s="1"/>
  <c r="J184" i="5" s="1"/>
  <c r="K184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H278" i="8" l="1"/>
  <c r="I277" i="8"/>
  <c r="G24" i="57"/>
  <c r="H23" i="57"/>
  <c r="H17" i="57"/>
  <c r="I278" i="8" l="1"/>
  <c r="H279" i="8"/>
  <c r="H24" i="57"/>
  <c r="G25" i="57"/>
  <c r="H19" i="57"/>
  <c r="H18" i="57"/>
  <c r="H87" i="37"/>
  <c r="H55" i="43"/>
  <c r="H54" i="43"/>
  <c r="E55" i="43"/>
  <c r="E54" i="43"/>
  <c r="K183" i="5"/>
  <c r="J183" i="5"/>
  <c r="I183" i="5"/>
  <c r="H183" i="5"/>
  <c r="G183" i="5"/>
  <c r="F183" i="5"/>
  <c r="E183" i="5"/>
  <c r="K189" i="5"/>
  <c r="J189" i="5"/>
  <c r="I189" i="5"/>
  <c r="H189" i="5"/>
  <c r="G189" i="5"/>
  <c r="F189" i="5"/>
  <c r="E189" i="5"/>
  <c r="K188" i="5"/>
  <c r="J188" i="5"/>
  <c r="I188" i="5"/>
  <c r="H188" i="5"/>
  <c r="G188" i="5"/>
  <c r="F188" i="5"/>
  <c r="E188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279" i="8" l="1"/>
  <c r="H280" i="8"/>
  <c r="H192" i="8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204" i="8" s="1"/>
  <c r="H205" i="8" s="1"/>
  <c r="H206" i="8" s="1"/>
  <c r="H207" i="8" s="1"/>
  <c r="H208" i="8" s="1"/>
  <c r="H209" i="8" s="1"/>
  <c r="H210" i="8" s="1"/>
  <c r="H211" i="8" s="1"/>
  <c r="H212" i="8" s="1"/>
  <c r="H213" i="8" s="1"/>
  <c r="H214" i="8" s="1"/>
  <c r="H215" i="8" s="1"/>
  <c r="I192" i="8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G26" i="57"/>
  <c r="H25" i="57"/>
  <c r="F43" i="37"/>
  <c r="E43" i="37"/>
  <c r="F42" i="37"/>
  <c r="E42" i="37"/>
  <c r="J193" i="44"/>
  <c r="I193" i="44"/>
  <c r="H193" i="44"/>
  <c r="G193" i="44"/>
  <c r="E193" i="44"/>
  <c r="J192" i="44"/>
  <c r="I192" i="44"/>
  <c r="H192" i="44"/>
  <c r="G192" i="44"/>
  <c r="E192" i="44"/>
  <c r="G57" i="44"/>
  <c r="F57" i="44"/>
  <c r="E57" i="44"/>
  <c r="H281" i="8" l="1"/>
  <c r="I280" i="8"/>
  <c r="H26" i="57"/>
  <c r="G27" i="57"/>
  <c r="I104" i="48"/>
  <c r="H104" i="48"/>
  <c r="G104" i="48"/>
  <c r="E104" i="48"/>
  <c r="I103" i="48"/>
  <c r="H103" i="48"/>
  <c r="G103" i="48"/>
  <c r="E103" i="48"/>
  <c r="E28" i="48"/>
  <c r="F28" i="48"/>
  <c r="E49" i="32"/>
  <c r="F49" i="32"/>
  <c r="I281" i="8" l="1"/>
  <c r="H282" i="8"/>
  <c r="H27" i="57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I282" i="8" l="1"/>
  <c r="H283" i="8"/>
  <c r="H28" i="57"/>
  <c r="G29" i="57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12" i="32"/>
  <c r="G112" i="32"/>
  <c r="F112" i="32"/>
  <c r="E112" i="32"/>
  <c r="J111" i="32"/>
  <c r="G111" i="32"/>
  <c r="F111" i="32"/>
  <c r="E111" i="32"/>
  <c r="J110" i="32"/>
  <c r="G110" i="32"/>
  <c r="F110" i="32"/>
  <c r="E110" i="32"/>
  <c r="F55" i="32"/>
  <c r="E55" i="32"/>
  <c r="F54" i="32"/>
  <c r="E54" i="32"/>
  <c r="F53" i="32"/>
  <c r="E53" i="32"/>
  <c r="F52" i="32"/>
  <c r="E52" i="32"/>
  <c r="E104" i="8"/>
  <c r="J191" i="44"/>
  <c r="I191" i="44"/>
  <c r="H191" i="44"/>
  <c r="G191" i="44"/>
  <c r="E191" i="44"/>
  <c r="J190" i="44"/>
  <c r="I190" i="44"/>
  <c r="H190" i="44"/>
  <c r="G190" i="44"/>
  <c r="E190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86" i="5"/>
  <c r="J186" i="5"/>
  <c r="I186" i="5"/>
  <c r="H186" i="5"/>
  <c r="G186" i="5"/>
  <c r="F186" i="5"/>
  <c r="E186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02" i="48"/>
  <c r="G102" i="48"/>
  <c r="E102" i="48"/>
  <c r="I101" i="48"/>
  <c r="H101" i="48"/>
  <c r="G101" i="48"/>
  <c r="E101" i="48"/>
  <c r="I100" i="48"/>
  <c r="H100" i="48"/>
  <c r="G100" i="48"/>
  <c r="E100" i="48"/>
  <c r="F32" i="48"/>
  <c r="E32" i="48"/>
  <c r="F30" i="48"/>
  <c r="E53" i="47"/>
  <c r="E52" i="47"/>
  <c r="E51" i="47"/>
  <c r="I283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01" i="8"/>
  <c r="F100" i="8"/>
  <c r="E100" i="8"/>
  <c r="F99" i="8"/>
  <c r="E99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09" i="32"/>
  <c r="G109" i="32"/>
  <c r="F109" i="32"/>
  <c r="E109" i="32"/>
  <c r="F51" i="32"/>
  <c r="E51" i="32"/>
  <c r="F50" i="32"/>
  <c r="E50" i="32"/>
  <c r="G34" i="57" l="1"/>
  <c r="H33" i="57"/>
  <c r="K99" i="43"/>
  <c r="L98" i="43"/>
  <c r="H34" i="57" l="1"/>
  <c r="G35" i="57"/>
  <c r="K100" i="43"/>
  <c r="L99" i="43"/>
  <c r="E50" i="47"/>
  <c r="E49" i="47"/>
  <c r="E48" i="47"/>
  <c r="E47" i="47"/>
  <c r="F48" i="32"/>
  <c r="E48" i="32"/>
  <c r="E108" i="32"/>
  <c r="J108" i="32"/>
  <c r="F108" i="32"/>
  <c r="J107" i="32"/>
  <c r="G107" i="32"/>
  <c r="F107" i="32"/>
  <c r="E107" i="32"/>
  <c r="J106" i="32"/>
  <c r="G106" i="32"/>
  <c r="F106" i="32"/>
  <c r="E106" i="32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79" i="5"/>
  <c r="F179" i="5"/>
  <c r="G179" i="5"/>
  <c r="E180" i="5"/>
  <c r="F180" i="5"/>
  <c r="G180" i="5"/>
  <c r="E181" i="5"/>
  <c r="F181" i="5"/>
  <c r="G181" i="5"/>
  <c r="E182" i="5"/>
  <c r="F182" i="5"/>
  <c r="G182" i="5"/>
  <c r="K182" i="5"/>
  <c r="J182" i="5"/>
  <c r="I182" i="5"/>
  <c r="H182" i="5"/>
  <c r="K181" i="5"/>
  <c r="J181" i="5"/>
  <c r="I181" i="5"/>
  <c r="H181" i="5"/>
  <c r="K180" i="5"/>
  <c r="J180" i="5"/>
  <c r="I180" i="5"/>
  <c r="H180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99" i="48"/>
  <c r="H99" i="48"/>
  <c r="G99" i="48"/>
  <c r="E99" i="48"/>
  <c r="I98" i="48"/>
  <c r="H98" i="48"/>
  <c r="G98" i="48"/>
  <c r="F98" i="48"/>
  <c r="E98" i="48"/>
  <c r="I97" i="48"/>
  <c r="H97" i="48"/>
  <c r="G97" i="48"/>
  <c r="I96" i="48"/>
  <c r="H96" i="48"/>
  <c r="G96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93" i="48"/>
  <c r="F93" i="48"/>
  <c r="G93" i="48"/>
  <c r="H93" i="48"/>
  <c r="I93" i="48"/>
  <c r="H37" i="57" l="1"/>
  <c r="G38" i="57"/>
  <c r="K103" i="43"/>
  <c r="L102" i="43"/>
  <c r="E175" i="5"/>
  <c r="F175" i="5"/>
  <c r="H38" i="57" l="1"/>
  <c r="G39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42" i="57"/>
  <c r="G43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98" i="8"/>
  <c r="E98" i="8"/>
  <c r="E97" i="8"/>
  <c r="E96" i="8"/>
  <c r="E95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94" i="8"/>
  <c r="E94" i="8"/>
  <c r="E93" i="8"/>
  <c r="F185" i="44"/>
  <c r="E185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78" i="5"/>
  <c r="J178" i="5"/>
  <c r="I178" i="5"/>
  <c r="H178" i="5"/>
  <c r="K177" i="5"/>
  <c r="J177" i="5"/>
  <c r="I177" i="5"/>
  <c r="H177" i="5"/>
  <c r="G177" i="5"/>
  <c r="F177" i="5"/>
  <c r="E177" i="5"/>
  <c r="K176" i="5"/>
  <c r="J176" i="5"/>
  <c r="I176" i="5"/>
  <c r="H176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95" i="48"/>
  <c r="H95" i="48"/>
  <c r="G95" i="48"/>
  <c r="E95" i="48"/>
  <c r="I94" i="48"/>
  <c r="H94" i="48"/>
  <c r="G94" i="48"/>
  <c r="F94" i="48"/>
  <c r="E94" i="48"/>
  <c r="H44" i="57" l="1"/>
  <c r="L110" i="43"/>
  <c r="K111" i="43"/>
  <c r="F27" i="5"/>
  <c r="E27" i="5"/>
  <c r="I9" i="7"/>
  <c r="J9" i="7"/>
  <c r="G37" i="44"/>
  <c r="F37" i="32"/>
  <c r="K175" i="5"/>
  <c r="J175" i="5"/>
  <c r="I175" i="5"/>
  <c r="H175" i="5"/>
  <c r="G175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92" i="8"/>
  <c r="E92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74" i="5"/>
  <c r="J174" i="5"/>
  <c r="I174" i="5"/>
  <c r="H174" i="5"/>
  <c r="G174" i="5"/>
  <c r="F174" i="5"/>
  <c r="E174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89" i="48"/>
  <c r="E33" i="44"/>
  <c r="E34" i="44"/>
  <c r="E35" i="44"/>
  <c r="E36" i="44"/>
  <c r="E37" i="44"/>
  <c r="E38" i="44"/>
  <c r="E39" i="44"/>
  <c r="E40" i="44"/>
  <c r="E32" i="44"/>
  <c r="G167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84" i="48"/>
  <c r="F84" i="48"/>
  <c r="G84" i="48"/>
  <c r="H84" i="48"/>
  <c r="I84" i="48"/>
  <c r="E13" i="48"/>
  <c r="F13" i="48"/>
  <c r="E14" i="48"/>
  <c r="G87" i="8"/>
  <c r="G88" i="8" s="1"/>
  <c r="G89" i="8" s="1"/>
  <c r="G90" i="8" s="1"/>
  <c r="G91" i="8" s="1"/>
  <c r="G92" i="8" s="1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H106" i="8" s="1"/>
  <c r="H107" i="8" s="1"/>
  <c r="H108" i="8" s="1"/>
  <c r="H109" i="8" s="1"/>
  <c r="H110" i="8" s="1"/>
  <c r="H111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89" i="48"/>
  <c r="H89" i="48"/>
  <c r="I89" i="48"/>
  <c r="F90" i="48"/>
  <c r="E172" i="5"/>
  <c r="F88" i="8"/>
  <c r="I11" i="7"/>
  <c r="J11" i="7"/>
  <c r="K11" i="7"/>
  <c r="M11" i="7"/>
  <c r="E37" i="43"/>
  <c r="G40" i="44"/>
  <c r="G39" i="44"/>
  <c r="F40" i="44"/>
  <c r="E34" i="51"/>
  <c r="E17" i="51"/>
  <c r="F38" i="44"/>
  <c r="G38" i="44"/>
  <c r="F85" i="48"/>
  <c r="E85" i="48"/>
  <c r="G85" i="48"/>
  <c r="H85" i="48"/>
  <c r="I85" i="48"/>
  <c r="F18" i="48"/>
  <c r="E32" i="43"/>
  <c r="E33" i="43"/>
  <c r="E34" i="43"/>
  <c r="F33" i="32"/>
  <c r="H48" i="57" l="1"/>
  <c r="G49" i="57"/>
  <c r="L114" i="43"/>
  <c r="K115" i="43"/>
  <c r="F172" i="5"/>
  <c r="H12" i="7"/>
  <c r="I12" i="7"/>
  <c r="J12" i="7"/>
  <c r="K12" i="7"/>
  <c r="L12" i="7"/>
  <c r="M12" i="7"/>
  <c r="K46" i="51"/>
  <c r="H47" i="51"/>
  <c r="J47" i="51" s="1"/>
  <c r="I46" i="51"/>
  <c r="G172" i="5"/>
  <c r="H172" i="5"/>
  <c r="K172" i="5"/>
  <c r="I172" i="5"/>
  <c r="G90" i="48"/>
  <c r="I90" i="48"/>
  <c r="E90" i="48"/>
  <c r="H90" i="48"/>
  <c r="K173" i="5"/>
  <c r="J172" i="5"/>
  <c r="E89" i="8"/>
  <c r="F89" i="8"/>
  <c r="F90" i="8"/>
  <c r="E19" i="48"/>
  <c r="E18" i="48"/>
  <c r="E19" i="51"/>
  <c r="E18" i="51"/>
  <c r="H86" i="48"/>
  <c r="F86" i="48"/>
  <c r="G86" i="48"/>
  <c r="I86" i="48"/>
  <c r="E86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91" i="48"/>
  <c r="G91" i="48"/>
  <c r="G173" i="5"/>
  <c r="H173" i="5"/>
  <c r="I173" i="5"/>
  <c r="J173" i="5"/>
  <c r="H91" i="48"/>
  <c r="F91" i="8"/>
  <c r="E91" i="8"/>
  <c r="G92" i="48"/>
  <c r="H92" i="48"/>
  <c r="I92" i="48"/>
  <c r="E21" i="48"/>
  <c r="F21" i="48"/>
  <c r="F19" i="48"/>
  <c r="E20" i="48"/>
  <c r="F20" i="48"/>
  <c r="E36" i="32"/>
  <c r="F87" i="48"/>
  <c r="I87" i="48"/>
  <c r="G87" i="48"/>
  <c r="H87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88" i="48"/>
  <c r="I88" i="48"/>
  <c r="E88" i="48"/>
  <c r="G88" i="48"/>
  <c r="H88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54" i="5"/>
  <c r="J154" i="5"/>
  <c r="I154" i="5"/>
  <c r="K156" i="5"/>
  <c r="J156" i="5"/>
  <c r="I156" i="5"/>
  <c r="K161" i="5"/>
  <c r="J161" i="5"/>
  <c r="I161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58" i="5"/>
  <c r="K159" i="5" s="1"/>
  <c r="J158" i="5"/>
  <c r="J159" i="5" s="1"/>
  <c r="J134" i="5"/>
  <c r="M145" i="5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60" i="5" s="1"/>
  <c r="M161" i="5" s="1"/>
  <c r="M162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7" i="5" s="1"/>
  <c r="M218" i="5" s="1"/>
  <c r="M219" i="5" s="1"/>
  <c r="M220" i="5" s="1"/>
  <c r="M221" i="5" s="1"/>
  <c r="M222" i="5" s="1"/>
  <c r="M223" i="5" s="1"/>
  <c r="M139" i="5"/>
  <c r="M140" i="5" s="1"/>
  <c r="M141" i="5" s="1"/>
  <c r="M128" i="5"/>
  <c r="M129" i="5" s="1"/>
  <c r="M130" i="5" s="1"/>
  <c r="M131" i="5" s="1"/>
  <c r="M132" i="5" s="1"/>
  <c r="F156" i="5"/>
  <c r="F158" i="5"/>
  <c r="F159" i="5"/>
  <c r="F154" i="5"/>
  <c r="F153" i="5"/>
  <c r="F152" i="5"/>
  <c r="F151" i="5"/>
  <c r="F150" i="5"/>
  <c r="F149" i="5"/>
  <c r="F148" i="5"/>
  <c r="F147" i="5"/>
  <c r="F146" i="5"/>
  <c r="F144" i="5"/>
  <c r="F143" i="5"/>
  <c r="F142" i="5"/>
  <c r="F140" i="5"/>
  <c r="F139" i="5"/>
  <c r="F138" i="5"/>
  <c r="F137" i="5"/>
  <c r="F136" i="5"/>
  <c r="F135" i="5"/>
  <c r="F134" i="5"/>
  <c r="F133" i="5"/>
  <c r="F132" i="5"/>
  <c r="F131" i="5"/>
  <c r="F129" i="5"/>
  <c r="F128" i="5"/>
  <c r="F127" i="5"/>
  <c r="F126" i="5"/>
  <c r="F125" i="5"/>
  <c r="F123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L120" i="43"/>
  <c r="K121" i="43"/>
  <c r="E42" i="47"/>
  <c r="E22" i="20"/>
  <c r="I14" i="45"/>
  <c r="E15" i="45"/>
  <c r="I15" i="45"/>
  <c r="E14" i="45"/>
  <c r="H55" i="57" l="1"/>
  <c r="G56" i="57"/>
  <c r="L121" i="43"/>
  <c r="E43" i="47"/>
  <c r="F24" i="20"/>
  <c r="E23" i="20"/>
  <c r="I16" i="45"/>
  <c r="E16" i="45"/>
  <c r="G57" i="57" l="1"/>
  <c r="H56" i="57"/>
  <c r="E44" i="47"/>
  <c r="E17" i="45"/>
  <c r="I17" i="45"/>
  <c r="H57" i="57" l="1"/>
  <c r="G58" i="57"/>
  <c r="E45" i="47"/>
  <c r="I18" i="45"/>
  <c r="E18" i="45"/>
  <c r="D120" i="38"/>
  <c r="G120" i="38" s="1"/>
  <c r="H58" i="57" l="1"/>
  <c r="G59" i="57"/>
  <c r="H59" i="57" s="1"/>
  <c r="I19" i="45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P81" i="37" l="1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P82" i="37" l="1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P84" i="37" l="1"/>
  <c r="Q83" i="37"/>
  <c r="E28" i="14"/>
  <c r="G28" i="14"/>
  <c r="H28" i="14"/>
  <c r="F28" i="14"/>
  <c r="G16" i="11"/>
  <c r="E16" i="11"/>
  <c r="F16" i="11"/>
  <c r="H16" i="11"/>
  <c r="E154" i="5"/>
  <c r="G154" i="5"/>
  <c r="H154" i="5"/>
  <c r="D17" i="20"/>
  <c r="E16" i="20"/>
  <c r="H135" i="13"/>
  <c r="D136" i="13"/>
  <c r="E135" i="13"/>
  <c r="F135" i="13"/>
  <c r="P85" i="37" l="1"/>
  <c r="Q84" i="37"/>
  <c r="F29" i="14"/>
  <c r="G29" i="14"/>
  <c r="H29" i="14"/>
  <c r="E29" i="14"/>
  <c r="K155" i="5"/>
  <c r="J155" i="5"/>
  <c r="I155" i="5"/>
  <c r="F155" i="5"/>
  <c r="G159" i="5"/>
  <c r="G156" i="5"/>
  <c r="H17" i="11"/>
  <c r="E17" i="11"/>
  <c r="F17" i="11"/>
  <c r="E155" i="5"/>
  <c r="H155" i="5"/>
  <c r="E156" i="5"/>
  <c r="H156" i="5"/>
  <c r="G155" i="5"/>
  <c r="F17" i="20"/>
  <c r="E17" i="20"/>
  <c r="F136" i="13"/>
  <c r="H136" i="13"/>
  <c r="E136" i="13"/>
  <c r="H158" i="5"/>
  <c r="G158" i="5"/>
  <c r="E158" i="5"/>
  <c r="Q85" i="37" l="1"/>
  <c r="P86" i="37"/>
  <c r="F30" i="14"/>
  <c r="H30" i="14"/>
  <c r="G30" i="14"/>
  <c r="E30" i="14"/>
  <c r="E159" i="5"/>
  <c r="I158" i="5"/>
  <c r="H159" i="5"/>
  <c r="I159" i="5"/>
  <c r="E157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61" i="5"/>
  <c r="E97" i="47"/>
  <c r="D98" i="47"/>
  <c r="Q87" i="37" l="1"/>
  <c r="P88" i="37"/>
  <c r="G32" i="14"/>
  <c r="F32" i="14"/>
  <c r="H32" i="14"/>
  <c r="E32" i="14"/>
  <c r="G161" i="5"/>
  <c r="E161" i="5"/>
  <c r="H161" i="5"/>
  <c r="D99" i="47"/>
  <c r="E98" i="47"/>
  <c r="Q88" i="37" l="1"/>
  <c r="P89" i="37"/>
  <c r="E33" i="14"/>
  <c r="F33" i="14"/>
  <c r="G33" i="14"/>
  <c r="H33" i="14"/>
  <c r="K162" i="5"/>
  <c r="I162" i="5"/>
  <c r="J162" i="5"/>
  <c r="H163" i="5"/>
  <c r="F162" i="5"/>
  <c r="H162" i="5"/>
  <c r="E162" i="5"/>
  <c r="G162" i="5"/>
  <c r="E99" i="47"/>
  <c r="D100" i="47"/>
  <c r="G147" i="5"/>
  <c r="I144" i="5"/>
  <c r="E144" i="5"/>
  <c r="J144" i="5" s="1"/>
  <c r="G144" i="5"/>
  <c r="H144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63" i="5"/>
  <c r="J163" i="5"/>
  <c r="K163" i="5"/>
  <c r="I163" i="5"/>
  <c r="F163" i="5"/>
  <c r="F110" i="38"/>
  <c r="G110" i="38"/>
  <c r="E100" i="47"/>
  <c r="D101" i="47"/>
  <c r="D111" i="38"/>
  <c r="P91" i="37" l="1"/>
  <c r="Q90" i="37"/>
  <c r="F35" i="14"/>
  <c r="E35" i="14"/>
  <c r="G35" i="14"/>
  <c r="H35" i="14"/>
  <c r="J164" i="5"/>
  <c r="I164" i="5"/>
  <c r="K164" i="5"/>
  <c r="F164" i="5"/>
  <c r="G164" i="5"/>
  <c r="E164" i="5"/>
  <c r="H164" i="5"/>
  <c r="E111" i="38"/>
  <c r="F111" i="38"/>
  <c r="G111" i="38"/>
  <c r="D102" i="47"/>
  <c r="E101" i="47"/>
  <c r="I141" i="5"/>
  <c r="E141" i="5"/>
  <c r="J141" i="5" s="1"/>
  <c r="Q91" i="37" l="1"/>
  <c r="P92" i="37"/>
  <c r="G36" i="14"/>
  <c r="E36" i="14"/>
  <c r="H36" i="14"/>
  <c r="F36" i="14"/>
  <c r="K167" i="5"/>
  <c r="E167" i="5"/>
  <c r="F167" i="5"/>
  <c r="I167" i="5"/>
  <c r="H167" i="5"/>
  <c r="J167" i="5"/>
  <c r="J166" i="5"/>
  <c r="E166" i="5"/>
  <c r="F166" i="5"/>
  <c r="K166" i="5"/>
  <c r="I166" i="5"/>
  <c r="G166" i="5"/>
  <c r="H166" i="5"/>
  <c r="K165" i="5"/>
  <c r="J165" i="5"/>
  <c r="I165" i="5"/>
  <c r="H165" i="5"/>
  <c r="G165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69" i="5"/>
  <c r="I169" i="5"/>
  <c r="H169" i="5"/>
  <c r="G169" i="5"/>
  <c r="F169" i="5"/>
  <c r="K169" i="5"/>
  <c r="E169" i="5"/>
  <c r="J168" i="5"/>
  <c r="E168" i="5"/>
  <c r="F168" i="5"/>
  <c r="I168" i="5"/>
  <c r="K168" i="5"/>
  <c r="G168" i="5"/>
  <c r="H168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70" i="5"/>
  <c r="F170" i="5"/>
  <c r="I170" i="5"/>
  <c r="H170" i="5"/>
  <c r="K170" i="5"/>
  <c r="J170" i="5"/>
  <c r="G170" i="5"/>
  <c r="E105" i="47"/>
  <c r="D106" i="47"/>
  <c r="F115" i="21"/>
  <c r="G115" i="21"/>
  <c r="D116" i="21"/>
  <c r="H115" i="21"/>
  <c r="E104" i="47"/>
  <c r="Q94" i="37" l="1"/>
  <c r="P95" i="37"/>
  <c r="I171" i="5"/>
  <c r="J171" i="5"/>
  <c r="K171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5" i="44"/>
  <c r="L186" i="44" s="1"/>
  <c r="L187" i="44" s="1"/>
  <c r="L188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9" i="44"/>
  <c r="L190" i="44" s="1"/>
  <c r="L191" i="44" s="1"/>
  <c r="L192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93" i="44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5" i="44" s="1"/>
  <c r="L206" i="44" s="1"/>
  <c r="L207" i="44" s="1"/>
  <c r="L208" i="44" s="1"/>
  <c r="L209" i="44" s="1"/>
  <c r="L210" i="44" s="1"/>
  <c r="L213" i="44" s="1"/>
  <c r="L214" i="44" s="1"/>
  <c r="L215" i="44" s="1"/>
  <c r="L216" i="44" s="1"/>
  <c r="L218" i="44" s="1"/>
  <c r="L219" i="44" s="1"/>
  <c r="L220" i="44" s="1"/>
  <c r="L221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84" i="48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25" i="5"/>
  <c r="H123" i="5"/>
  <c r="G123" i="5"/>
  <c r="E123" i="5"/>
  <c r="J123" i="5" s="1"/>
  <c r="I123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28" i="5"/>
  <c r="I125" i="5"/>
  <c r="E124" i="5"/>
  <c r="G125" i="5"/>
  <c r="E125" i="5"/>
  <c r="J125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27" i="5"/>
  <c r="J127" i="5" s="1"/>
  <c r="I126" i="5"/>
  <c r="G126" i="5"/>
  <c r="H126" i="5"/>
  <c r="I127" i="5"/>
  <c r="G127" i="5"/>
  <c r="H127" i="5"/>
  <c r="I128" i="5"/>
  <c r="E128" i="5"/>
  <c r="J128" i="5" s="1"/>
  <c r="H128" i="5"/>
  <c r="I129" i="5"/>
  <c r="E126" i="5"/>
  <c r="J126" i="5" s="1"/>
  <c r="H34" i="37" l="1"/>
  <c r="I33" i="37"/>
  <c r="G45" i="43"/>
  <c r="H44" i="43"/>
  <c r="H20" i="10"/>
  <c r="E17" i="43"/>
  <c r="E12" i="10"/>
  <c r="F12" i="10"/>
  <c r="D13" i="10"/>
  <c r="D14" i="10" s="1"/>
  <c r="H129" i="5"/>
  <c r="H133" i="5"/>
  <c r="G129" i="5"/>
  <c r="E129" i="5"/>
  <c r="J129" i="5" s="1"/>
  <c r="H35" i="37" l="1"/>
  <c r="I34" i="37"/>
  <c r="G46" i="43"/>
  <c r="H45" i="43"/>
  <c r="H21" i="10"/>
  <c r="F14" i="10"/>
  <c r="D15" i="10"/>
  <c r="E14" i="10"/>
  <c r="E13" i="10"/>
  <c r="F13" i="10"/>
  <c r="I131" i="5"/>
  <c r="E131" i="5"/>
  <c r="J131" i="5" s="1"/>
  <c r="I133" i="5"/>
  <c r="H131" i="5"/>
  <c r="H132" i="5"/>
  <c r="I132" i="5"/>
  <c r="G131" i="5"/>
  <c r="G132" i="5"/>
  <c r="E132" i="5"/>
  <c r="J132" i="5" s="1"/>
  <c r="G133" i="5"/>
  <c r="E133" i="5"/>
  <c r="J133" i="5" s="1"/>
  <c r="H36" i="37" l="1"/>
  <c r="I35" i="37"/>
  <c r="G47" i="43"/>
  <c r="H46" i="43"/>
  <c r="H22" i="10"/>
  <c r="D16" i="10"/>
  <c r="F15" i="10"/>
  <c r="E15" i="10"/>
  <c r="H134" i="5"/>
  <c r="I134" i="5"/>
  <c r="G134" i="5"/>
  <c r="H37" i="37" l="1"/>
  <c r="I36" i="37"/>
  <c r="G48" i="43"/>
  <c r="H47" i="43"/>
  <c r="H23" i="10"/>
  <c r="F16" i="10"/>
  <c r="D17" i="10"/>
  <c r="E16" i="10"/>
  <c r="H150" i="5"/>
  <c r="I150" i="5"/>
  <c r="E150" i="5"/>
  <c r="J150" i="5" s="1"/>
  <c r="G150" i="5"/>
  <c r="E149" i="5"/>
  <c r="J149" i="5" s="1"/>
  <c r="I149" i="5"/>
  <c r="G149" i="5"/>
  <c r="H149" i="5"/>
  <c r="H148" i="5"/>
  <c r="I148" i="5"/>
  <c r="E148" i="5"/>
  <c r="J148" i="5" s="1"/>
  <c r="G148" i="5"/>
  <c r="H147" i="5"/>
  <c r="E147" i="5"/>
  <c r="J147" i="5" s="1"/>
  <c r="I147" i="5"/>
  <c r="H146" i="5"/>
  <c r="G146" i="5"/>
  <c r="I146" i="5"/>
  <c r="E146" i="5"/>
  <c r="J146" i="5" s="1"/>
  <c r="E145" i="5"/>
  <c r="I143" i="5"/>
  <c r="G143" i="5"/>
  <c r="H143" i="5"/>
  <c r="E143" i="5"/>
  <c r="J143" i="5" s="1"/>
  <c r="H142" i="5"/>
  <c r="I142" i="5"/>
  <c r="G142" i="5"/>
  <c r="E142" i="5"/>
  <c r="J142" i="5" s="1"/>
  <c r="H140" i="5"/>
  <c r="E140" i="5"/>
  <c r="J140" i="5" s="1"/>
  <c r="G140" i="5"/>
  <c r="I140" i="5"/>
  <c r="I139" i="5"/>
  <c r="E139" i="5"/>
  <c r="J139" i="5" s="1"/>
  <c r="G139" i="5"/>
  <c r="H139" i="5"/>
  <c r="H138" i="5"/>
  <c r="I138" i="5"/>
  <c r="E138" i="5"/>
  <c r="J138" i="5" s="1"/>
  <c r="G138" i="5"/>
  <c r="H137" i="5"/>
  <c r="E137" i="5"/>
  <c r="J137" i="5" s="1"/>
  <c r="I137" i="5"/>
  <c r="G137" i="5"/>
  <c r="H136" i="5"/>
  <c r="I136" i="5"/>
  <c r="E136" i="5"/>
  <c r="J136" i="5" s="1"/>
  <c r="G136" i="5"/>
  <c r="G135" i="5"/>
  <c r="H135" i="5"/>
  <c r="I135" i="5"/>
  <c r="E135" i="5"/>
  <c r="J135" i="5" s="1"/>
  <c r="H38" i="37" l="1"/>
  <c r="I37" i="37"/>
  <c r="G49" i="43"/>
  <c r="H48" i="43"/>
  <c r="H24" i="10"/>
  <c r="E153" i="5"/>
  <c r="J153" i="5" s="1"/>
  <c r="H153" i="5"/>
  <c r="G153" i="5"/>
  <c r="I153" i="5"/>
  <c r="F17" i="10"/>
  <c r="E17" i="10"/>
  <c r="H152" i="5"/>
  <c r="I152" i="5"/>
  <c r="E152" i="5"/>
  <c r="J152" i="5" s="1"/>
  <c r="G152" i="5"/>
  <c r="G151" i="5"/>
  <c r="H151" i="5"/>
  <c r="E151" i="5"/>
  <c r="J151" i="5" s="1"/>
  <c r="I151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82" i="8"/>
  <c r="H92" i="55"/>
  <c r="G92" i="55"/>
  <c r="D93" i="55"/>
  <c r="F92" i="55"/>
  <c r="E92" i="55"/>
  <c r="I53" i="37" l="1"/>
  <c r="H54" i="37"/>
  <c r="E84" i="8"/>
  <c r="F84" i="8"/>
  <c r="F83" i="8"/>
  <c r="E83" i="8"/>
  <c r="F10" i="37"/>
  <c r="H93" i="55"/>
  <c r="G93" i="55"/>
  <c r="D94" i="55"/>
  <c r="D95" i="55" s="1"/>
  <c r="E93" i="55"/>
  <c r="F93" i="55"/>
  <c r="H55" i="37" l="1"/>
  <c r="I54" i="37"/>
  <c r="F85" i="8"/>
  <c r="E85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86" i="8"/>
  <c r="F86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06" i="32" l="1"/>
  <c r="L107" i="32" s="1"/>
  <c r="L108" i="32" s="1"/>
  <c r="L109" i="32" s="1"/>
  <c r="L110" i="32" s="1"/>
  <c r="L111" i="32" s="1"/>
  <c r="L112" i="32" s="1"/>
  <c r="L113" i="32" s="1"/>
  <c r="L114" i="32" s="1"/>
  <c r="L115" i="32" s="1"/>
  <c r="L116" i="32" s="1"/>
  <c r="L117" i="32" s="1"/>
  <c r="L118" i="32" s="1"/>
  <c r="L119" i="32" s="1"/>
  <c r="L120" i="32" s="1"/>
  <c r="L121" i="32" s="1"/>
  <c r="L122" i="32" s="1"/>
  <c r="L123" i="32" s="1"/>
  <c r="L124" i="32" s="1"/>
  <c r="L125" i="32" s="1"/>
  <c r="L126" i="32" s="1"/>
  <c r="L128" i="32" s="1"/>
  <c r="L129" i="32" s="1"/>
  <c r="L130" i="32" s="1"/>
  <c r="L131" i="32" s="1"/>
  <c r="K132" i="32" s="1"/>
  <c r="K133" i="32" s="1"/>
  <c r="K134" i="32" s="1"/>
  <c r="K135" i="32" s="1"/>
  <c r="K136" i="32" s="1"/>
  <c r="K137" i="32" s="1"/>
  <c r="K138" i="32" s="1"/>
  <c r="K139" i="32" s="1"/>
  <c r="K140" i="32" s="1"/>
  <c r="K141" i="32" s="1"/>
  <c r="K142" i="32" s="1"/>
  <c r="K145" i="32" s="1"/>
  <c r="K146" i="32" s="1"/>
  <c r="K147" i="32" s="1"/>
  <c r="K148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<sst xmlns="http://schemas.openxmlformats.org/spreadsheetml/2006/main" count="16579" uniqueCount="4721">
  <si>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</si>
  <si>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</si>
  <si>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</si>
  <si>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</si>
  <si>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</si>
  <si>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</si>
  <si>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</si>
  <si>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</si>
  <si>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</si>
  <si>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</si>
  <si>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</si>
  <si>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</si>
  <si>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</si>
  <si>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</si>
  <si>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</si>
  <si>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</si>
  <si>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</si>
  <si>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</si>
  <si>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</si>
  <si>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</si>
  <si>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</si>
  <si>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</si>
  <si>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</si>
  <si>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</si>
  <si>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</si>
  <si>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</si>
  <si>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</si>
  <si>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</si>
  <si>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</si>
  <si>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</si>
  <si>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</si>
  <si>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</si>
  <si>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</si>
  <si>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</si>
  <si>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</si>
  <si>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</si>
  <si>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</si>
  <si>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</si>
  <si>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</si>
  <si>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</si>
  <si>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</si>
  <si>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</si>
  <si>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</si>
  <si>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</si>
  <si>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</si>
  <si>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</si>
  <si>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</si>
  <si>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</si>
  <si>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</si>
  <si>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</si>
  <si>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</si>
  <si>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</si>
  <si>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</si>
  <si>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</si>
  <si>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</si>
  <si>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</si>
  <si>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</si>
  <si>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</si>
  <si>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</si>
  <si>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</si>
  <si>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</si>
  <si>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</si>
  <si>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</si>
  <si>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</si>
  <si>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</si>
  <si>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</si>
  <si>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</si>
  <si>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</si>
  <si>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</si>
  <si>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</si>
  <si>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</si>
  <si>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</si>
  <si>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</si>
  <si>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</si>
  <si>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</si>
  <si>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</si>
  <si>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</si>
  <si>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</si>
  <si>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</si>
  <si>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</si>
  <si>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</si>
  <si>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</si>
  <si>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</si>
  <si>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</si>
  <si>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</si>
  <si>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</si>
  <si>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</si>
  <si>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</si>
  <si>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</si>
  <si>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</si>
  <si>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</si>
  <si>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</si>
  <si>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</si>
  <si>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</si>
  <si>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</si>
  <si>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</si>
  <si>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</si>
  <si>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</si>
  <si>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</si>
  <si>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</si>
  <si>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</si>
  <si>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</si>
  <si>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</si>
  <si>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</si>
  <si>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</si>
  <si>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</si>
  <si>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</si>
  <si>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</si>
  <si>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</si>
  <si>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</si>
  <si>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</si>
  <si>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</si>
  <si>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</si>
  <si>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</si>
  <si>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</si>
  <si>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</si>
  <si>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</si>
  <si>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</si>
  <si>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</si>
  <si>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</si>
  <si>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</si>
  <si>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</si>
  <si>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</si>
  <si>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</si>
  <si>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</si>
  <si>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</si>
  <si>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</si>
  <si>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</si>
  <si>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</si>
  <si>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</si>
  <si>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</si>
  <si>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</si>
  <si>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</si>
  <si>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</si>
  <si>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</si>
  <si>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</si>
  <si>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</si>
  <si>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</si>
  <si>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</si>
  <si>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</si>
  <si>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</si>
  <si>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</si>
  <si>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</si>
  <si>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</si>
  <si>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</si>
  <si>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</si>
  <si>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</si>
  <si>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</si>
  <si>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</si>
  <si>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</si>
  <si>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</si>
  <si>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</si>
  <si>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</si>
  <si>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</si>
  <si>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</si>
  <si>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</si>
  <si>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</si>
  <si>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</si>
  <si>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</si>
  <si>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</si>
  <si>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</si>
  <si>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</si>
  <si>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</si>
  <si>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</si>
  <si>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</si>
  <si>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INDONESIA</t>
  </si>
  <si>
    <t>PT. PRIMA TERMINAL PETIKEMAS (PTP)</t>
  </si>
  <si>
    <t>MALACCA</t>
  </si>
  <si>
    <t>2 DAYS</t>
  </si>
  <si>
    <t>BUSAN</t>
  </si>
  <si>
    <t>KRPUS</t>
  </si>
  <si>
    <t>16 DAYS</t>
  </si>
  <si>
    <t>KOREA</t>
  </si>
  <si>
    <t>PUSAN NEW PORT INTERNATIONAL TERMINAL (PNIT)</t>
  </si>
  <si>
    <t>NEW ORIGAMI</t>
  </si>
  <si>
    <t>11 DAYS</t>
  </si>
  <si>
    <t>14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</si>
  <si>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</si>
  <si>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</si>
  <si>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</si>
  <si>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</si>
  <si>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</si>
  <si>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</si>
  <si>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</rPr>
      <t>SHAPLA</t>
    </r>
    <r>
      <rPr>
        <b/>
        <sz val="12"/>
        <color rgb="FF0070C0"/>
        <rFont val="Arial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</si>
  <si>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</si>
  <si>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</si>
  <si>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</si>
  <si>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</si>
  <si>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</si>
  <si>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</si>
  <si>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</si>
  <si>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</si>
  <si>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19 DAYS</t>
  </si>
  <si>
    <t>DALIAN CONTAINER TERMINAL CO.,LTD.</t>
  </si>
  <si>
    <t>DALIAN INTERNATIONAL CONTAINER TERMINAL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</si>
  <si>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</si>
  <si>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</si>
  <si>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</si>
  <si>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</si>
  <si>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</si>
  <si>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</si>
  <si>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</si>
  <si>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</si>
  <si>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</si>
  <si>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</si>
  <si>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</si>
  <si>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</si>
  <si>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</si>
  <si>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30 DAYS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</si>
  <si>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</si>
  <si>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</si>
  <si>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</si>
  <si>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</si>
  <si>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</si>
  <si>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</si>
  <si>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</si>
  <si>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</si>
  <si>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</si>
  <si>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</si>
  <si>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</si>
  <si>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</si>
  <si>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</si>
  <si>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</si>
  <si>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</si>
  <si>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</si>
  <si>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</si>
  <si>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</si>
  <si>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</si>
  <si>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</si>
  <si>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</si>
  <si>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</si>
  <si>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</si>
  <si>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</si>
  <si>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</si>
  <si>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</si>
  <si>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</si>
  <si>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</si>
  <si>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</si>
  <si>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</si>
  <si>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</si>
  <si>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</si>
  <si>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</si>
  <si>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</si>
  <si>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</si>
  <si>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</si>
  <si>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</si>
  <si>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</si>
  <si>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MANILA</t>
  </si>
  <si>
    <t>PHMNN</t>
  </si>
  <si>
    <t>13 DAYS</t>
  </si>
  <si>
    <t>MANILA INTERNATIONAL CONTAINER TERMINAL (MICT)</t>
  </si>
  <si>
    <t>9 DAYS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</si>
  <si>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</si>
  <si>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</si>
  <si>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</si>
  <si>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</si>
  <si>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</si>
  <si>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</si>
  <si>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</si>
  <si>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</si>
  <si>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</si>
  <si>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</si>
  <si>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</si>
  <si>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</si>
  <si>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</si>
  <si>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</si>
  <si>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</si>
  <si>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</si>
  <si>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</si>
  <si>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</si>
  <si>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</si>
  <si>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</si>
  <si>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</si>
  <si>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</si>
  <si>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</si>
  <si>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</si>
  <si>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</si>
  <si>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</si>
  <si>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</si>
  <si>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</si>
  <si>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</si>
  <si>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</si>
  <si>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</si>
  <si>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</si>
  <si>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</si>
  <si>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</si>
  <si>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</si>
  <si>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</si>
  <si>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</si>
  <si>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</si>
  <si>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</si>
  <si>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</si>
  <si>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</si>
  <si>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</si>
  <si>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</si>
  <si>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</si>
  <si>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</si>
  <si>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</si>
  <si>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</si>
  <si>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</si>
  <si>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</si>
  <si>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</si>
  <si>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</si>
  <si>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t>SURABAYA</t>
  </si>
  <si>
    <t>IDSUB</t>
  </si>
  <si>
    <t>TERMINAL PETIKEMAS SURABAYA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</si>
  <si>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</si>
  <si>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</si>
  <si>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</si>
  <si>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</si>
  <si>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</si>
  <si>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</si>
  <si>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</si>
  <si>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</si>
  <si>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</si>
  <si>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</si>
  <si>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ALLIANCE INTERNATIONAL CONTAINER TERMINAL</t>
  </si>
  <si>
    <t>TIANJIN PORT PACIFIC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</si>
  <si>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</si>
  <si>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</si>
  <si>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</si>
  <si>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</si>
  <si>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</si>
  <si>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</si>
  <si>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</si>
  <si>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</si>
  <si>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</si>
  <si>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</si>
  <si>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</si>
  <si>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</si>
  <si>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HAITIAN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</si>
  <si>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</si>
  <si>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</si>
  <si>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</si>
  <si>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</si>
  <si>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</si>
  <si>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</si>
  <si>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</si>
  <si>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</si>
  <si>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</si>
  <si>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</si>
  <si>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</si>
  <si>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</si>
  <si>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</si>
  <si>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</si>
  <si>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</si>
  <si>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</si>
  <si>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</si>
  <si>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</si>
  <si>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</si>
  <si>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</si>
  <si>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</si>
  <si>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</si>
  <si>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</si>
  <si>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</si>
  <si>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</si>
  <si>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</si>
  <si>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</si>
  <si>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</si>
  <si>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</si>
  <si>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</si>
  <si>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</si>
  <si>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</si>
  <si>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</si>
  <si>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</si>
  <si>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</si>
  <si>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</si>
  <si>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</si>
  <si>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</si>
  <si>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</si>
  <si>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</si>
  <si>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</si>
  <si>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</si>
  <si>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</si>
  <si>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</si>
  <si>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</si>
  <si>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</si>
  <si>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</si>
  <si>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</si>
  <si>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</si>
  <si>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</si>
  <si>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</si>
  <si>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</si>
  <si>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</si>
  <si>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</si>
  <si>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</si>
  <si>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</si>
  <si>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</si>
  <si>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</si>
  <si>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</si>
  <si>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</si>
  <si>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</si>
  <si>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</si>
  <si>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</si>
  <si>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</si>
  <si>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</si>
  <si>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</si>
  <si>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</si>
  <si>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</si>
  <si>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</si>
  <si>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</si>
  <si>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</si>
  <si>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</si>
  <si>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</si>
  <si>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</si>
  <si>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</si>
  <si>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</si>
  <si>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</si>
  <si>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</si>
  <si>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</si>
  <si>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</si>
  <si>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</si>
  <si>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</si>
  <si>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</si>
  <si>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</si>
  <si>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</si>
  <si>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</si>
  <si>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</si>
  <si>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</si>
  <si>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</si>
  <si>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</si>
  <si>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</si>
  <si>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</si>
  <si>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</si>
  <si>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</si>
  <si>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</si>
  <si>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</si>
  <si>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</si>
  <si>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</si>
  <si>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</si>
  <si>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</si>
  <si>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</si>
  <si>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</si>
  <si>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</si>
  <si>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</si>
  <si>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</si>
  <si>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</si>
  <si>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</si>
  <si>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27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</si>
  <si>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</si>
  <si>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</si>
  <si>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</si>
  <si>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</si>
  <si>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</si>
  <si>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</si>
  <si>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</si>
  <si>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</si>
  <si>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</si>
  <si>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</si>
  <si>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</si>
  <si>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</si>
  <si>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</si>
  <si>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</si>
  <si>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</si>
  <si>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</si>
  <si>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</si>
  <si>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</si>
  <si>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</si>
  <si>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</si>
  <si>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</si>
  <si>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</si>
  <si>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</si>
  <si>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</si>
  <si>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</si>
  <si>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</si>
  <si>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</si>
  <si>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</si>
  <si>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</si>
  <si>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</si>
  <si>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</si>
  <si>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</si>
  <si>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</si>
  <si>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</si>
  <si>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</si>
  <si>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</si>
  <si>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</si>
  <si>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</si>
  <si>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</si>
  <si>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</si>
  <si>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</si>
  <si>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</si>
  <si>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</si>
  <si>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</si>
  <si>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</si>
  <si>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</si>
  <si>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</si>
  <si>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</si>
  <si>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</si>
  <si>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</si>
  <si>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</si>
  <si>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</si>
  <si>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</si>
  <si>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</si>
  <si>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</si>
  <si>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</si>
  <si>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</si>
  <si>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</si>
  <si>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</si>
  <si>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</si>
  <si>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</si>
  <si>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</si>
  <si>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</si>
  <si>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</si>
  <si>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</si>
  <si>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</si>
  <si>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</si>
  <si>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</si>
  <si>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</si>
  <si>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</si>
  <si>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</si>
  <si>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</si>
  <si>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</si>
  <si>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</si>
  <si>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</si>
  <si>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</si>
  <si>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</si>
  <si>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</si>
  <si>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</si>
  <si>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</si>
  <si>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</si>
  <si>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</si>
  <si>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</si>
  <si>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</si>
  <si>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</si>
  <si>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</si>
  <si>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</si>
  <si>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</si>
  <si>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</si>
  <si>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</si>
  <si>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</si>
  <si>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</si>
  <si>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</si>
  <si>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</si>
  <si>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</si>
  <si>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</si>
  <si>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</si>
  <si>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</si>
  <si>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</si>
  <si>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</si>
  <si>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</si>
  <si>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</si>
  <si>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</si>
  <si>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</si>
  <si>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</si>
  <si>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</si>
  <si>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</si>
  <si>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</si>
  <si>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</si>
  <si>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</si>
  <si>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</si>
  <si>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</si>
  <si>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</si>
  <si>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</si>
  <si>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</si>
  <si>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</si>
  <si>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</si>
  <si>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</si>
  <si>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</si>
  <si>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</si>
  <si>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</si>
  <si>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</si>
  <si>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</si>
  <si>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</si>
  <si>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</si>
  <si>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</si>
  <si>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</si>
  <si>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</si>
  <si>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</si>
  <si>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</si>
  <si>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</si>
  <si>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</si>
  <si>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</si>
  <si>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</si>
  <si>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</si>
  <si>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</si>
  <si>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</si>
  <si>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</si>
  <si>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</si>
  <si>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</si>
  <si>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</si>
  <si>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</si>
  <si>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</si>
  <si>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</si>
  <si>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</si>
  <si>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</si>
  <si>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</si>
  <si>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</si>
  <si>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</si>
  <si>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</si>
  <si>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</si>
  <si>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</si>
  <si>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</si>
  <si>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</si>
  <si>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</si>
  <si>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</si>
  <si>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</si>
  <si>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</si>
  <si>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</si>
  <si>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</si>
  <si>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</si>
  <si>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</si>
  <si>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</si>
  <si>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</si>
  <si>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</si>
  <si>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</si>
  <si>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</si>
  <si>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</si>
  <si>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</si>
  <si>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</si>
  <si>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</si>
  <si>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</si>
  <si>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</si>
  <si>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</si>
  <si>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</si>
  <si>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</si>
  <si>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</si>
  <si>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</si>
  <si>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</si>
  <si>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</si>
  <si>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</si>
  <si>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</si>
  <si>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</si>
  <si>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</si>
  <si>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</si>
  <si>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</si>
  <si>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</si>
  <si>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</si>
  <si>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</si>
  <si>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</si>
  <si>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</si>
  <si>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</si>
  <si>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</si>
  <si>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</si>
  <si>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</si>
  <si>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</si>
  <si>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</si>
  <si>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</si>
  <si>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</si>
  <si>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</si>
  <si>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</si>
  <si>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</si>
  <si>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</si>
  <si>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</si>
  <si>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</si>
  <si>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</si>
  <si>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</si>
  <si>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</si>
  <si>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</si>
  <si>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</si>
  <si>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</si>
  <si>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</si>
  <si>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</si>
  <si>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</si>
  <si>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</si>
  <si>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</si>
  <si>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</si>
  <si>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</si>
  <si>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</si>
  <si>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</si>
  <si>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</si>
  <si>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</si>
  <si>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</si>
  <si>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</si>
  <si>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</si>
  <si>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</si>
  <si>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</si>
  <si>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</si>
  <si>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</si>
  <si>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</si>
  <si>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</si>
  <si>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</si>
  <si>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</si>
  <si>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</si>
  <si>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</si>
  <si>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</si>
  <si>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</si>
  <si>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</si>
  <si>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</si>
  <si>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</si>
  <si>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</si>
  <si>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</si>
  <si>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</si>
  <si>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</si>
  <si>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</si>
  <si>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</si>
  <si>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</si>
  <si>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</si>
  <si>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</si>
  <si>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</si>
  <si>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</si>
  <si>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</si>
  <si>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</si>
  <si>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</si>
  <si>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</si>
  <si>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</si>
  <si>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</si>
  <si>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</si>
  <si>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</si>
  <si>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</si>
  <si>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</si>
  <si>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</si>
  <si>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</si>
  <si>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</si>
  <si>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</si>
  <si>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</si>
  <si>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</si>
  <si>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</si>
  <si>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</si>
  <si>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</si>
  <si>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</si>
  <si>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</si>
  <si>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</si>
  <si>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</si>
  <si>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</si>
  <si>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</si>
  <si>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</si>
  <si>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</si>
  <si>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</si>
  <si>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</si>
  <si>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</si>
  <si>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</si>
  <si>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</si>
  <si>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</si>
  <si>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</si>
  <si>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</si>
  <si>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</si>
  <si>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</si>
  <si>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</si>
  <si>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</si>
  <si>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</si>
  <si>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</si>
  <si>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</si>
  <si>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</si>
  <si>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</si>
  <si>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</si>
  <si>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</si>
  <si>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</si>
  <si>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</si>
  <si>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</si>
  <si>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</si>
  <si>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</si>
  <si>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</si>
  <si>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</si>
  <si>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</si>
  <si>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</si>
  <si>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</si>
  <si>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</si>
  <si>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</si>
  <si>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</si>
  <si>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</si>
  <si>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</si>
  <si>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</si>
  <si>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</si>
  <si>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</si>
  <si>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</si>
  <si>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</si>
  <si>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</si>
  <si>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</si>
  <si>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</si>
  <si>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</si>
  <si>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</si>
  <si>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</si>
  <si>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</si>
  <si>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</si>
  <si>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</si>
  <si>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</si>
  <si>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</si>
  <si>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</si>
  <si>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</si>
  <si>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</si>
  <si>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</si>
  <si>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</si>
  <si>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</si>
  <si>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</si>
  <si>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</si>
  <si>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</si>
  <si>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</si>
  <si>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</si>
  <si>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</si>
  <si>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</si>
  <si>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</si>
  <si>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</si>
  <si>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</si>
  <si>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</si>
  <si>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</si>
  <si>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</si>
  <si>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</si>
  <si>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</si>
  <si>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</si>
  <si>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</si>
  <si>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</si>
  <si>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</si>
  <si>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</si>
  <si>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</si>
  <si>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</si>
  <si>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</si>
  <si>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</si>
  <si>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</si>
  <si>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</si>
  <si>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</si>
  <si>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</si>
  <si>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</si>
  <si>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</si>
  <si>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</si>
  <si>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</si>
  <si>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</si>
  <si>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</si>
  <si>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</si>
  <si>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</si>
  <si>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</si>
  <si>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</si>
  <si>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</si>
  <si>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</si>
  <si>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</si>
  <si>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</si>
  <si>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</si>
  <si>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</si>
  <si>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</si>
  <si>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</si>
  <si>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</si>
  <si>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</si>
  <si>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</si>
  <si>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</si>
  <si>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</si>
  <si>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</si>
  <si>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</si>
  <si>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</si>
  <si>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</si>
  <si>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</si>
  <si>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</si>
  <si>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</si>
  <si>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</si>
  <si>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</si>
  <si>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</si>
  <si>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</si>
  <si>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</si>
  <si>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</si>
  <si>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</si>
  <si>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</si>
  <si>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</si>
  <si>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</si>
  <si>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</si>
  <si>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</si>
  <si>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</si>
  <si>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</si>
  <si>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</si>
  <si>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</si>
  <si>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</si>
  <si>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</si>
  <si>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</si>
  <si>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</si>
  <si>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</si>
  <si>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</si>
  <si>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</si>
  <si>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</si>
  <si>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</si>
  <si>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</si>
  <si>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</si>
  <si>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</si>
  <si>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</si>
  <si>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</si>
  <si>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</si>
  <si>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</si>
  <si>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</si>
  <si>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</si>
  <si>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</si>
  <si>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</si>
  <si>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</si>
  <si>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</si>
  <si>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</si>
  <si>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</si>
  <si>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</si>
  <si>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</si>
  <si>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</si>
  <si>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</si>
  <si>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</si>
  <si>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</si>
  <si>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</si>
  <si>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</si>
  <si>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</si>
  <si>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</si>
  <si>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</si>
  <si>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</si>
  <si>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</si>
  <si>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</si>
  <si>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</si>
  <si>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</si>
  <si>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</si>
  <si>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</si>
  <si>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</si>
  <si>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</si>
  <si>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</si>
  <si>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</si>
  <si>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</si>
  <si>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</si>
  <si>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</si>
  <si>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</si>
  <si>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</si>
  <si>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</si>
  <si>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</si>
  <si>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</si>
  <si>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</si>
  <si>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</si>
  <si>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</si>
  <si>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</si>
  <si>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</si>
  <si>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</si>
  <si>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</si>
  <si>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</si>
  <si>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</si>
  <si>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</si>
  <si>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</si>
  <si>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</si>
  <si>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</si>
  <si>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</si>
  <si>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</si>
  <si>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</si>
  <si>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</si>
  <si>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</si>
  <si>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</si>
  <si>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</si>
  <si>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</si>
  <si>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</si>
  <si>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</si>
  <si>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</si>
  <si>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</si>
  <si>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</si>
  <si>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</si>
  <si>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</si>
  <si>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</si>
  <si>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</si>
  <si>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</si>
  <si>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</si>
  <si>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</si>
  <si>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</si>
  <si>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</si>
  <si>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</si>
  <si>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</si>
  <si>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</si>
  <si>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</si>
  <si>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</si>
  <si>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</si>
  <si>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</si>
  <si>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</si>
  <si>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</si>
  <si>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</si>
  <si>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</si>
  <si>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</si>
  <si>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</si>
  <si>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</si>
  <si>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</si>
  <si>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</si>
  <si>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</si>
  <si>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</si>
  <si>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</si>
  <si>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</si>
  <si>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</si>
  <si>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</si>
  <si>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</si>
  <si>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</si>
  <si>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</si>
  <si>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</si>
  <si>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</si>
  <si>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</si>
  <si>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</si>
  <si>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</si>
  <si>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</si>
  <si>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</si>
  <si>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</si>
  <si>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</si>
  <si>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</si>
  <si>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</si>
  <si>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</si>
  <si>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</si>
  <si>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</si>
  <si>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</si>
  <si>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</si>
  <si>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</si>
  <si>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</si>
  <si>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</si>
  <si>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</si>
  <si>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</si>
  <si>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</si>
  <si>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</si>
  <si>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</si>
  <si>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</si>
  <si>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</si>
  <si>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</si>
  <si>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</si>
  <si>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</si>
  <si>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</si>
  <si>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</si>
  <si>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</si>
  <si>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</si>
  <si>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</si>
  <si>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</si>
  <si>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</si>
  <si>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</si>
  <si>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</si>
  <si>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</si>
  <si>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</si>
  <si>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</si>
  <si>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</si>
  <si>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</si>
  <si>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</si>
  <si>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</si>
  <si>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</si>
  <si>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</si>
  <si>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</si>
  <si>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</si>
  <si>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</si>
  <si>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</si>
  <si>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</si>
  <si>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</si>
  <si>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</si>
  <si>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</si>
  <si>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</si>
  <si>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</si>
  <si>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</si>
  <si>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</si>
  <si>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</si>
  <si>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</si>
  <si>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</si>
  <si>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</si>
  <si>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</si>
  <si>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</si>
  <si>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</si>
  <si>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</si>
  <si>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</si>
  <si>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</si>
  <si>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</si>
  <si>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</si>
  <si>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</si>
  <si>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</si>
  <si>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</si>
  <si>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</si>
  <si>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</si>
  <si>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</si>
  <si>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</si>
  <si>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</si>
  <si>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</si>
  <si>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</si>
  <si>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</si>
  <si>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</si>
  <si>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</si>
  <si>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</si>
  <si>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</si>
  <si>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</si>
  <si>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</si>
  <si>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</si>
  <si>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</si>
  <si>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</si>
  <si>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</si>
  <si>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</si>
  <si>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</si>
  <si>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</si>
  <si>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</si>
  <si>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</si>
  <si>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</si>
  <si>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</si>
  <si>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</si>
  <si>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</si>
  <si>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</si>
  <si>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</si>
  <si>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</si>
  <si>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</si>
  <si>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</si>
  <si>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</si>
  <si>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</si>
  <si>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</si>
  <si>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</si>
  <si>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</si>
  <si>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</si>
  <si>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</si>
  <si>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</si>
  <si>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</si>
  <si>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</si>
  <si>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</si>
  <si>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</si>
  <si>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</si>
  <si>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</si>
  <si>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</si>
  <si>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</si>
  <si>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</si>
  <si>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</si>
  <si>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</si>
  <si>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</si>
  <si>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</si>
  <si>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</si>
  <si>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</si>
  <si>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</si>
  <si>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</si>
  <si>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</si>
  <si>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</si>
  <si>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</si>
  <si>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</si>
  <si>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</si>
  <si>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</si>
  <si>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</si>
  <si>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</si>
  <si>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</si>
  <si>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</si>
  <si>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</si>
  <si>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</si>
  <si>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</si>
  <si>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</si>
  <si>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</si>
  <si>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</si>
  <si>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</si>
  <si>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</si>
  <si>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</si>
  <si>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</si>
  <si>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</si>
  <si>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</si>
  <si>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</si>
  <si>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</si>
  <si>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</si>
  <si>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</si>
  <si>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</si>
  <si>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</si>
  <si>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</si>
  <si>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</si>
  <si>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</si>
  <si>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</si>
  <si>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</si>
  <si>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</si>
  <si>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</si>
  <si>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</si>
  <si>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</si>
  <si>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</si>
  <si>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</si>
  <si>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</si>
  <si>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</si>
  <si>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</si>
  <si>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</si>
  <si>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</si>
  <si>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</si>
  <si>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</si>
  <si>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</si>
  <si>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</si>
  <si>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</si>
  <si>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</si>
  <si>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</si>
  <si>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</si>
  <si>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</si>
  <si>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</si>
  <si>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</si>
  <si>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</si>
  <si>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</si>
  <si>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</si>
  <si>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</si>
  <si>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</si>
  <si>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</si>
  <si>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</si>
  <si>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</si>
  <si>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</si>
  <si>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</si>
  <si>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</si>
  <si>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</si>
  <si>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</si>
  <si>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</si>
  <si>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</si>
  <si>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</si>
  <si>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</si>
  <si>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</si>
  <si>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</si>
  <si>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</si>
  <si>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</si>
  <si>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</si>
  <si>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</si>
  <si>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</si>
  <si>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</si>
  <si>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</si>
  <si>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</si>
  <si>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</si>
  <si>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</si>
  <si>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</si>
  <si>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</si>
  <si>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</si>
  <si>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</si>
  <si>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</si>
  <si>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</si>
  <si>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</si>
  <si>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</si>
  <si>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</si>
  <si>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</si>
  <si>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</si>
  <si>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</si>
  <si>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</si>
  <si>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</si>
  <si>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</si>
  <si>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</si>
  <si>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</si>
  <si>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</si>
  <si>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</si>
  <si>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</si>
  <si>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</si>
  <si>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</si>
  <si>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</si>
  <si>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</si>
  <si>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</si>
  <si>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</si>
  <si>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</si>
  <si>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</si>
  <si>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</si>
  <si>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</si>
  <si>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</si>
  <si>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</si>
  <si>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</si>
  <si>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</si>
  <si>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</si>
  <si>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</si>
  <si>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</si>
  <si>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</si>
  <si>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</si>
  <si>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</si>
  <si>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</si>
  <si>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</si>
  <si>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</si>
  <si>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</si>
  <si>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</si>
  <si>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</si>
  <si>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</si>
  <si>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</si>
  <si>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</si>
  <si>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</si>
  <si>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</si>
  <si>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</si>
  <si>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</si>
  <si>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</si>
  <si>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</si>
  <si>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</si>
  <si>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</si>
  <si>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</si>
  <si>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</si>
  <si>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</si>
  <si>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</si>
  <si>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</si>
  <si>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</si>
  <si>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</si>
  <si>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</si>
  <si>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</si>
  <si>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</si>
  <si>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</si>
  <si>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</si>
  <si>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</si>
  <si>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</si>
  <si>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</si>
  <si>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</si>
  <si>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</si>
  <si>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</si>
  <si>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</si>
  <si>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</si>
  <si>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</si>
  <si>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</si>
  <si>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</si>
  <si>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</si>
  <si>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</si>
  <si>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</si>
  <si>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</si>
  <si>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</si>
  <si>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</si>
  <si>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</si>
  <si>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</si>
  <si>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</si>
  <si>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</si>
  <si>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</si>
  <si>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</si>
  <si>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</si>
  <si>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</si>
  <si>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</si>
  <si>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</si>
  <si>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</si>
  <si>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</si>
  <si>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</si>
  <si>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</si>
  <si>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</si>
  <si>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</si>
  <si>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</si>
  <si>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</si>
  <si>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</si>
  <si>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</si>
  <si>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</si>
  <si>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</si>
  <si>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</si>
  <si>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</si>
  <si>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</si>
  <si>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</si>
  <si>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</si>
  <si>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</si>
  <si>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</si>
  <si>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</si>
  <si>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</si>
  <si>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</si>
  <si>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</si>
  <si>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</si>
  <si>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</si>
  <si>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</si>
  <si>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</si>
  <si>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</si>
  <si>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</si>
  <si>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</si>
  <si>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</si>
  <si>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</si>
  <si>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</si>
  <si>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</si>
  <si>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</si>
  <si>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</si>
  <si>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</si>
  <si>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</si>
  <si>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</si>
  <si>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</si>
  <si>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</si>
  <si>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</si>
  <si>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</si>
  <si>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</si>
  <si>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</si>
  <si>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</si>
  <si>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</si>
  <si>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</si>
  <si>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</si>
  <si>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</si>
  <si>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</si>
  <si>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</si>
  <si>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</si>
  <si>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</si>
  <si>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</si>
  <si>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</si>
  <si>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</si>
  <si>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</si>
  <si>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</si>
  <si>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</si>
  <si>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</si>
  <si>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</si>
  <si>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</si>
  <si>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</si>
  <si>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</si>
  <si>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</si>
  <si>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</si>
  <si>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</si>
  <si>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</si>
  <si>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</si>
  <si>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</si>
  <si>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</si>
  <si>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</si>
  <si>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</si>
  <si>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</si>
  <si>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</si>
  <si>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</si>
  <si>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</si>
  <si>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</si>
  <si>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</si>
  <si>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</si>
  <si>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</si>
  <si>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</si>
  <si>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</si>
  <si>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</si>
  <si>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</si>
  <si>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</si>
  <si>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</si>
  <si>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</si>
  <si>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</si>
  <si>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</si>
  <si>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</si>
  <si>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</si>
  <si>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</si>
  <si>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</si>
  <si>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</si>
  <si>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</si>
  <si>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</si>
  <si>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</si>
  <si>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</si>
  <si>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</si>
  <si>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</si>
  <si>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</si>
  <si>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</si>
  <si>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</si>
  <si>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</si>
  <si>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</si>
  <si>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</si>
  <si>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</si>
  <si>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</si>
  <si>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</si>
  <si>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</si>
  <si>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</si>
  <si>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</si>
  <si>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</si>
  <si>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</si>
  <si>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</si>
  <si>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</si>
  <si>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</si>
  <si>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</si>
  <si>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</si>
  <si>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</si>
  <si>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</si>
  <si>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</si>
  <si>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</si>
  <si>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</si>
  <si>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</si>
  <si>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</si>
  <si>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</si>
  <si>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</si>
  <si>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</si>
  <si>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</si>
  <si>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</si>
  <si>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</si>
  <si>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</si>
  <si>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</si>
  <si>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</si>
  <si>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</si>
  <si>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</si>
  <si>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</si>
  <si>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</si>
  <si>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</si>
  <si>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</si>
  <si>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</si>
  <si>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</si>
  <si>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</si>
  <si>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</si>
  <si>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</si>
  <si>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</si>
  <si>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</si>
  <si>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</si>
  <si>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</si>
  <si>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</si>
  <si>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</si>
  <si>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</si>
  <si>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</si>
  <si>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</si>
  <si>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</si>
  <si>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</si>
  <si>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</si>
  <si>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</si>
  <si>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</si>
  <si>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</si>
  <si>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</si>
  <si>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</si>
  <si>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</si>
  <si>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</si>
  <si>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</si>
  <si>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</si>
  <si>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</si>
  <si>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</si>
  <si>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</si>
  <si>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</si>
  <si>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</si>
  <si>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</si>
  <si>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</si>
  <si>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</si>
  <si>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</si>
  <si>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</si>
  <si>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</si>
  <si>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</si>
  <si>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</si>
  <si>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</si>
  <si>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</si>
  <si>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</si>
  <si>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</si>
  <si>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</si>
  <si>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</si>
  <si>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</si>
  <si>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</si>
  <si>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</si>
  <si>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</si>
  <si>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</si>
  <si>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</si>
  <si>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</si>
  <si>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</si>
  <si>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</si>
  <si>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</si>
  <si>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</si>
  <si>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</si>
  <si>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</si>
  <si>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</si>
  <si>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</si>
  <si>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</si>
  <si>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</si>
  <si>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</si>
  <si>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</si>
  <si>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</si>
  <si>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</si>
  <si>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</si>
  <si>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</si>
  <si>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</si>
  <si>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</si>
  <si>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</si>
  <si>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</si>
  <si>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</si>
  <si>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</si>
  <si>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</si>
  <si>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</si>
  <si>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</si>
  <si>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</si>
  <si>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</si>
  <si>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</si>
  <si>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</si>
  <si>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</si>
  <si>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</si>
  <si>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</si>
  <si>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</si>
  <si>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</si>
  <si>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</si>
  <si>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</si>
  <si>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</si>
  <si>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</si>
  <si>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</si>
  <si>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</si>
  <si>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</si>
  <si>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</si>
  <si>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</si>
  <si>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</si>
  <si>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</si>
  <si>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</si>
  <si>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</si>
  <si>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</si>
  <si>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</si>
  <si>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</si>
  <si>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</si>
  <si>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</si>
  <si>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</si>
  <si>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</si>
  <si>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</si>
  <si>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</si>
  <si>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</si>
  <si>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</si>
  <si>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</si>
  <si>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</si>
  <si>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</si>
  <si>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</si>
  <si>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</si>
  <si>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</si>
  <si>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</si>
  <si>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</si>
  <si>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</si>
  <si>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</si>
  <si>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</si>
  <si>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</si>
  <si>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</si>
  <si>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</si>
  <si>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</si>
  <si>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</si>
  <si>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</si>
  <si>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</si>
  <si>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</si>
  <si>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</si>
  <si>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</si>
  <si>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</si>
  <si>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</si>
  <si>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</si>
  <si>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</si>
  <si>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</si>
  <si>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</si>
  <si>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</si>
  <si>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</si>
  <si>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</si>
  <si>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</si>
  <si>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</si>
  <si>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</si>
  <si>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</si>
  <si>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</si>
  <si>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</si>
  <si>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</si>
  <si>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</si>
  <si>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</si>
  <si>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</si>
  <si>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</si>
  <si>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</si>
  <si>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</si>
  <si>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</si>
  <si>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</si>
  <si>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</si>
  <si>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</si>
  <si>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</si>
  <si>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</si>
  <si>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</si>
  <si>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</si>
  <si>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</si>
  <si>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</si>
  <si>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</si>
  <si>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</si>
  <si>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</si>
  <si>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</si>
  <si>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</si>
  <si>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</si>
  <si>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</si>
  <si>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</si>
  <si>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</si>
  <si>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</si>
  <si>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</si>
  <si>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</si>
  <si>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</si>
  <si>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</si>
  <si>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</si>
  <si>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</si>
  <si>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</si>
  <si>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</si>
  <si>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</si>
  <si>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</si>
  <si>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</si>
  <si>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</si>
  <si>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</si>
  <si>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</si>
  <si>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</si>
  <si>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</si>
  <si>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</si>
  <si>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</si>
  <si>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</si>
  <si>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</si>
  <si>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</si>
  <si>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</si>
  <si>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</si>
  <si>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</si>
  <si>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</si>
  <si>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</si>
  <si>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</si>
  <si>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</si>
  <si>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</si>
  <si>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</si>
  <si>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</si>
  <si>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</si>
  <si>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</si>
  <si>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</si>
  <si>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</si>
  <si>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</si>
  <si>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</si>
  <si>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</si>
  <si>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</si>
  <si>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</si>
  <si>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</si>
  <si>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</si>
  <si>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</si>
  <si>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</si>
  <si>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</si>
  <si>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</si>
  <si>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</si>
  <si>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</si>
  <si>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</si>
  <si>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</si>
  <si>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</si>
  <si>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</si>
  <si>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</si>
  <si>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</si>
  <si>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</si>
  <si>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</si>
  <si>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</si>
  <si>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</si>
  <si>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</si>
  <si>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</si>
  <si>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</si>
  <si>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</si>
  <si>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</si>
  <si>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</si>
  <si>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</si>
  <si>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</si>
  <si>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</si>
  <si>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</si>
  <si>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</si>
  <si>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</si>
  <si>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</si>
  <si>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</si>
  <si>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</si>
  <si>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</si>
  <si>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</si>
  <si>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</si>
  <si>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</si>
  <si>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</si>
  <si>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</si>
  <si>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</si>
  <si>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</si>
  <si>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</si>
  <si>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</si>
  <si>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</si>
  <si>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</si>
  <si>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</si>
  <si>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</si>
  <si>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</si>
  <si>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</si>
  <si>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</si>
  <si>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</si>
  <si>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</si>
  <si>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</si>
  <si>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</si>
  <si>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</si>
  <si>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</si>
  <si>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</si>
  <si>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</si>
  <si>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</si>
  <si>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</si>
  <si>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>HV520A</t>
  </si>
  <si>
    <t>HV521A</t>
  </si>
  <si>
    <t>HV522A</t>
  </si>
  <si>
    <t>HV523A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</si>
  <si>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</si>
  <si>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</si>
  <si>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</si>
  <si>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</si>
  <si>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</si>
  <si>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</si>
  <si>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</si>
  <si>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</si>
  <si>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</si>
  <si>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</si>
  <si>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</si>
  <si>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</si>
  <si>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</si>
  <si>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</si>
  <si>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</si>
  <si>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</si>
  <si>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</si>
  <si>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</si>
  <si>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</si>
  <si>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</si>
  <si>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</si>
  <si>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</si>
  <si>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</si>
  <si>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</si>
  <si>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</si>
  <si>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</si>
  <si>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</si>
  <si>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</si>
  <si>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</si>
  <si>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</si>
  <si>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</si>
  <si>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</si>
  <si>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</si>
  <si>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</si>
  <si>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</si>
  <si>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</si>
  <si>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</si>
  <si>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</si>
  <si>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</si>
  <si>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</si>
  <si>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</si>
  <si>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</si>
  <si>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</si>
  <si>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</si>
  <si>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</si>
  <si>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</si>
  <si>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</si>
  <si>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</si>
  <si>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</si>
  <si>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</si>
  <si>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</si>
  <si>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</si>
  <si>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</si>
  <si>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</si>
  <si>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</si>
  <si>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</si>
  <si>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</si>
  <si>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</si>
  <si>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</si>
  <si>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</si>
  <si>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</si>
  <si>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</si>
  <si>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</si>
  <si>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</si>
  <si>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</si>
  <si>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</si>
  <si>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</si>
  <si>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</si>
  <si>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</si>
  <si>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</si>
  <si>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</si>
  <si>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</si>
  <si>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</si>
  <si>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</si>
  <si>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</si>
  <si>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</si>
  <si>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</si>
  <si>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</si>
  <si>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</si>
  <si>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</si>
  <si>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</si>
  <si>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</si>
  <si>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</si>
  <si>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</si>
  <si>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</si>
  <si>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</si>
  <si>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</si>
  <si>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</si>
  <si>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</si>
  <si>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</si>
  <si>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</si>
  <si>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</si>
  <si>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</si>
  <si>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</si>
  <si>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</si>
  <si>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</si>
  <si>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</si>
  <si>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</si>
  <si>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</si>
  <si>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</si>
  <si>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</si>
  <si>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</si>
  <si>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</si>
  <si>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</si>
  <si>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</si>
  <si>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</si>
  <si>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</si>
  <si>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</si>
  <si>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</si>
  <si>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</si>
  <si>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</si>
  <si>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</si>
  <si>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</si>
  <si>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</si>
  <si>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</si>
  <si>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</si>
  <si>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</si>
  <si>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</si>
  <si>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</si>
  <si>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</si>
  <si>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</si>
  <si>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</si>
  <si>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</si>
  <si>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</si>
  <si>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</si>
  <si>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</si>
  <si>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</si>
  <si>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</si>
  <si>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</si>
  <si>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</si>
  <si>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</si>
  <si>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</si>
  <si>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</si>
  <si>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</si>
  <si>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</si>
  <si>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</si>
  <si>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</si>
  <si>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</si>
  <si>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</si>
  <si>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</si>
  <si>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</si>
  <si>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</si>
  <si>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</si>
  <si>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</si>
  <si>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</si>
  <si>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</si>
  <si>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</si>
  <si>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</si>
  <si>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</si>
  <si>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</si>
  <si>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</si>
  <si>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</si>
  <si>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</si>
  <si>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</si>
  <si>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</si>
  <si>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</si>
  <si>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</si>
  <si>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</si>
  <si>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</si>
  <si>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</si>
  <si>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</si>
  <si>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</si>
  <si>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</si>
  <si>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</si>
  <si>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</si>
  <si>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</si>
  <si>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</si>
  <si>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</si>
  <si>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</si>
  <si>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</si>
  <si>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</si>
  <si>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</si>
  <si>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</si>
  <si>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</si>
  <si>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</si>
  <si>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</si>
  <si>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</si>
  <si>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</si>
  <si>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</si>
  <si>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</si>
  <si>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</si>
  <si>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</si>
  <si>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</si>
  <si>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</si>
  <si>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</si>
  <si>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</si>
  <si>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</si>
  <si>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</si>
  <si>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</si>
  <si>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</si>
  <si>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</si>
  <si>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</si>
  <si>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</si>
  <si>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</si>
  <si>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</si>
  <si>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</si>
  <si>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</si>
  <si>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</si>
  <si>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</si>
  <si>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</si>
  <si>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</si>
  <si>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</si>
  <si>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</si>
  <si>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</si>
  <si>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</si>
  <si>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</si>
  <si>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</si>
  <si>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</si>
  <si>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</si>
  <si>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</si>
  <si>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</si>
  <si>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</si>
  <si>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</si>
  <si>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</si>
  <si>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</si>
  <si>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</si>
  <si>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</si>
  <si>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</si>
  <si>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JESSENIA R</t>
  </si>
  <si>
    <t>HD522A</t>
  </si>
  <si>
    <t>HD523A</t>
  </si>
  <si>
    <t>HD524A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</si>
  <si>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</si>
  <si>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</si>
  <si>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</si>
  <si>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</si>
  <si>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</si>
  <si>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</si>
  <si>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</si>
  <si>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</si>
  <si>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</si>
  <si>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</si>
  <si>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</si>
  <si>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</si>
  <si>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</si>
  <si>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</si>
  <si>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</si>
  <si>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</si>
  <si>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</si>
  <si>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</si>
  <si>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</si>
  <si>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</si>
  <si>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</si>
  <si>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</si>
  <si>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</si>
  <si>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</si>
  <si>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</si>
  <si>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</si>
  <si>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</si>
  <si>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</si>
  <si>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</si>
  <si>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</si>
  <si>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</si>
  <si>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</si>
  <si>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</si>
  <si>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</si>
  <si>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</si>
  <si>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</si>
  <si>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</si>
  <si>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</si>
  <si>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</si>
  <si>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</si>
  <si>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</si>
  <si>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</si>
  <si>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</si>
  <si>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</si>
  <si>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</si>
  <si>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</si>
  <si>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</si>
  <si>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</si>
  <si>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</si>
  <si>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</si>
  <si>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MSC DIEGO</t>
  </si>
  <si>
    <t>HD520R</t>
  </si>
  <si>
    <t>HD521R</t>
  </si>
  <si>
    <t>HD522R</t>
  </si>
  <si>
    <t>HD523R</t>
  </si>
  <si>
    <t>HD524R</t>
  </si>
  <si>
    <t>HD525R</t>
  </si>
  <si>
    <t>HD526R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</si>
  <si>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</si>
  <si>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</si>
  <si>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</si>
  <si>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</si>
  <si>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</si>
  <si>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</si>
  <si>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</si>
  <si>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</si>
  <si>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</si>
  <si>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</si>
  <si>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</si>
  <si>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</si>
  <si>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</si>
  <si>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</si>
  <si>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</si>
  <si>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</si>
  <si>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</si>
  <si>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</si>
  <si>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</si>
  <si>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</si>
  <si>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</si>
  <si>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</si>
  <si>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</si>
  <si>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</si>
  <si>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</si>
  <si>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</si>
  <si>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</si>
  <si>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</si>
  <si>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</si>
  <si>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</si>
  <si>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</si>
  <si>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</si>
  <si>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</si>
  <si>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</si>
  <si>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</si>
  <si>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</si>
  <si>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</si>
  <si>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</si>
  <si>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</si>
  <si>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</si>
  <si>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</si>
  <si>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</si>
  <si>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</si>
  <si>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</si>
  <si>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</si>
  <si>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</si>
  <si>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</si>
  <si>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</si>
  <si>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</si>
  <si>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</si>
  <si>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</si>
  <si>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</si>
  <si>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</si>
  <si>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</si>
  <si>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</si>
  <si>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</si>
  <si>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</si>
  <si>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</si>
  <si>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</si>
  <si>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</si>
  <si>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</si>
  <si>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</si>
  <si>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</si>
  <si>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</si>
  <si>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</si>
  <si>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</si>
  <si>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</si>
  <si>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</si>
  <si>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</si>
  <si>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</si>
  <si>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</si>
  <si>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</si>
  <si>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</si>
  <si>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</si>
  <si>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</si>
  <si>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</si>
  <si>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</si>
  <si>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</si>
  <si>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</si>
  <si>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</si>
  <si>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</si>
  <si>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</si>
  <si>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</si>
  <si>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</si>
  <si>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</si>
  <si>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</si>
  <si>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</si>
  <si>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</si>
  <si>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</si>
  <si>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</si>
  <si>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</si>
  <si>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</si>
  <si>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</si>
  <si>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</si>
  <si>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</si>
  <si>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</si>
  <si>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</si>
  <si>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</si>
  <si>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</si>
  <si>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</si>
  <si>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</si>
  <si>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</si>
  <si>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</si>
  <si>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</si>
  <si>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</si>
  <si>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</si>
  <si>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</si>
  <si>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</si>
  <si>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</si>
  <si>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</si>
  <si>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</si>
  <si>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</si>
  <si>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</si>
  <si>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</si>
  <si>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</si>
  <si>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</si>
  <si>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</si>
  <si>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</si>
  <si>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</si>
  <si>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</si>
  <si>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</si>
  <si>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</si>
  <si>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</si>
  <si>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</si>
  <si>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</si>
  <si>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</si>
  <si>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</si>
  <si>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</si>
  <si>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</si>
  <si>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</si>
  <si>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</si>
  <si>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</si>
  <si>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</si>
  <si>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</si>
  <si>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</si>
  <si>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</si>
  <si>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</si>
  <si>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</si>
  <si>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</si>
  <si>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</si>
  <si>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</si>
  <si>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</si>
  <si>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</si>
  <si>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</si>
  <si>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</si>
  <si>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</si>
  <si>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</si>
  <si>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</si>
  <si>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</si>
  <si>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</si>
  <si>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</si>
  <si>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</si>
  <si>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</si>
  <si>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</si>
  <si>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</si>
  <si>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</si>
  <si>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</si>
  <si>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</si>
  <si>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</si>
  <si>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</si>
  <si>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</si>
  <si>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</si>
  <si>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</si>
  <si>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</si>
  <si>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</si>
  <si>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</si>
  <si>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</si>
  <si>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</si>
  <si>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</si>
  <si>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</si>
  <si>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</si>
  <si>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</si>
  <si>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</si>
  <si>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</si>
  <si>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</si>
  <si>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</si>
  <si>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</si>
  <si>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</si>
  <si>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</si>
  <si>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</si>
  <si>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</si>
  <si>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</si>
  <si>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</si>
  <si>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</si>
  <si>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</si>
  <si>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</si>
  <si>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</si>
  <si>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</si>
  <si>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</si>
  <si>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</si>
  <si>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</si>
  <si>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</si>
  <si>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</si>
  <si>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</si>
  <si>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</si>
  <si>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</si>
  <si>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</si>
  <si>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</si>
  <si>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</si>
  <si>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</si>
  <si>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</si>
  <si>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</si>
  <si>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</si>
  <si>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</si>
  <si>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</si>
  <si>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</si>
  <si>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</si>
  <si>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</si>
  <si>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</si>
  <si>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</si>
  <si>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</si>
  <si>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</si>
  <si>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</si>
  <si>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</si>
  <si>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</si>
  <si>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</si>
  <si>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</si>
  <si>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</si>
  <si>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</si>
  <si>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</si>
  <si>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</si>
  <si>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</si>
  <si>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</si>
  <si>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</si>
  <si>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</si>
  <si>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</si>
  <si>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</si>
  <si>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</si>
  <si>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</si>
  <si>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</si>
  <si>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</si>
  <si>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</si>
  <si>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</si>
  <si>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</si>
  <si>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</si>
  <si>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</si>
  <si>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</si>
  <si>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</si>
  <si>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</si>
  <si>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</si>
  <si>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</si>
  <si>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</si>
  <si>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</si>
  <si>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</si>
  <si>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</si>
  <si>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</si>
  <si>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</si>
  <si>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</si>
  <si>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</si>
  <si>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</si>
  <si>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</si>
  <si>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</si>
  <si>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</si>
  <si>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</si>
  <si>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</si>
  <si>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</si>
  <si>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</si>
  <si>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</si>
  <si>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</si>
  <si>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</si>
  <si>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</si>
  <si>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</si>
  <si>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</si>
  <si>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</si>
  <si>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</si>
  <si>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</si>
  <si>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</si>
  <si>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</si>
  <si>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</si>
  <si>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</si>
  <si>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</si>
  <si>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</si>
  <si>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</si>
  <si>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</si>
  <si>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</si>
  <si>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</si>
  <si>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</si>
  <si>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</si>
  <si>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</si>
  <si>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</si>
  <si>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</si>
  <si>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</si>
  <si>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</si>
  <si>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</si>
  <si>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</si>
  <si>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</si>
  <si>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</si>
  <si>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</si>
  <si>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</si>
  <si>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</si>
  <si>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</si>
  <si>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</si>
  <si>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</si>
  <si>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</si>
  <si>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</si>
  <si>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</si>
  <si>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</si>
  <si>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</si>
  <si>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</si>
  <si>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</si>
  <si>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</si>
  <si>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</si>
  <si>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</si>
  <si>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</si>
  <si>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</si>
  <si>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</si>
  <si>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</si>
  <si>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</si>
  <si>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</si>
  <si>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</si>
  <si>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</si>
  <si>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</si>
  <si>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</si>
  <si>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</si>
  <si>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</si>
  <si>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</si>
  <si>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</si>
  <si>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</si>
  <si>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</si>
  <si>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</si>
  <si>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</si>
  <si>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</si>
  <si>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</si>
  <si>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</si>
  <si>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</si>
  <si>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</si>
  <si>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</si>
  <si>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</si>
  <si>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</si>
  <si>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</si>
  <si>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</si>
  <si>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</si>
  <si>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</si>
  <si>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</si>
  <si>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</si>
  <si>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</si>
  <si>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</si>
  <si>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</si>
  <si>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</si>
  <si>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</si>
  <si>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</si>
  <si>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</si>
  <si>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</si>
  <si>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</si>
  <si>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</si>
  <si>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</si>
  <si>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</si>
  <si>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</si>
  <si>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</si>
  <si>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</si>
  <si>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</si>
  <si>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</si>
  <si>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</si>
  <si>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</si>
  <si>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</si>
  <si>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</si>
  <si>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</si>
  <si>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</si>
  <si>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HU522A</t>
  </si>
  <si>
    <t>HU523A</t>
  </si>
  <si>
    <t>HU524A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</si>
  <si>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</si>
  <si>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</si>
  <si>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</si>
  <si>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</si>
  <si>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</si>
  <si>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</si>
  <si>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</si>
  <si>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</si>
  <si>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</si>
  <si>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</si>
  <si>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</si>
  <si>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</si>
  <si>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</si>
  <si>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</si>
  <si>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</si>
  <si>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</si>
  <si>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</si>
  <si>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</si>
  <si>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</si>
  <si>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</si>
  <si>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</si>
  <si>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</si>
  <si>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</si>
  <si>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</si>
  <si>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</si>
  <si>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</si>
  <si>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</si>
  <si>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</si>
  <si>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</si>
  <si>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</si>
  <si>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</si>
  <si>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</si>
  <si>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</si>
  <si>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</si>
  <si>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</si>
  <si>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</si>
  <si>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</si>
  <si>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</si>
  <si>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</si>
  <si>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</si>
  <si>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</si>
  <si>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</si>
  <si>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</si>
  <si>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</si>
  <si>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</si>
  <si>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</si>
  <si>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</si>
  <si>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</si>
  <si>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</si>
  <si>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</si>
  <si>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</si>
  <si>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</si>
  <si>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</si>
  <si>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</si>
  <si>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</si>
  <si>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</si>
  <si>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</si>
  <si>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</si>
  <si>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</si>
  <si>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</si>
  <si>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</si>
  <si>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</si>
  <si>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</si>
  <si>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</si>
  <si>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</si>
  <si>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</si>
  <si>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</si>
  <si>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</si>
  <si>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</si>
  <si>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</si>
  <si>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</si>
  <si>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</si>
  <si>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</si>
  <si>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</si>
  <si>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</si>
  <si>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</si>
  <si>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</si>
  <si>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</si>
  <si>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</si>
  <si>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</si>
  <si>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</si>
  <si>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</si>
  <si>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</si>
  <si>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</si>
  <si>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</si>
  <si>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</si>
  <si>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</si>
  <si>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</si>
  <si>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</si>
  <si>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</si>
  <si>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</si>
  <si>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</si>
  <si>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</si>
  <si>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</si>
  <si>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</si>
  <si>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</si>
  <si>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</si>
  <si>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</si>
  <si>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</si>
  <si>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</si>
  <si>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</si>
  <si>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</si>
  <si>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</si>
  <si>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</si>
  <si>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</si>
  <si>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</si>
  <si>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</si>
  <si>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</si>
  <si>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</si>
  <si>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</si>
  <si>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</si>
  <si>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</si>
  <si>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</si>
  <si>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</si>
  <si>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</si>
  <si>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</si>
  <si>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</si>
  <si>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</si>
  <si>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</si>
  <si>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</si>
  <si>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</si>
  <si>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</si>
  <si>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</si>
  <si>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</si>
  <si>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</si>
  <si>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</si>
  <si>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</si>
  <si>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</si>
  <si>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</si>
  <si>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</si>
  <si>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</si>
  <si>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</si>
  <si>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</si>
  <si>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</si>
  <si>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</si>
  <si>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</si>
  <si>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</si>
  <si>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</si>
  <si>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</si>
  <si>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</si>
  <si>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</si>
  <si>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</si>
  <si>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</si>
  <si>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</si>
  <si>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</si>
  <si>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</si>
  <si>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</si>
  <si>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</si>
  <si>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</si>
  <si>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</si>
  <si>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</si>
  <si>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</si>
  <si>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</si>
  <si>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</si>
  <si>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</si>
  <si>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</si>
  <si>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</si>
  <si>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</si>
  <si>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</si>
  <si>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</si>
  <si>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</si>
  <si>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</si>
  <si>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</si>
  <si>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</si>
  <si>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</si>
  <si>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</si>
  <si>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</si>
  <si>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</si>
  <si>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</si>
  <si>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</si>
  <si>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</si>
  <si>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</si>
  <si>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</si>
  <si>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</si>
  <si>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</si>
  <si>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</si>
  <si>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</si>
  <si>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</si>
  <si>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</si>
  <si>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</si>
  <si>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</si>
  <si>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</si>
  <si>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</si>
  <si>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</si>
  <si>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</si>
  <si>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</si>
  <si>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</si>
  <si>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</si>
  <si>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</si>
  <si>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</si>
  <si>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</si>
  <si>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</si>
  <si>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</si>
  <si>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</si>
  <si>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</si>
  <si>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</si>
  <si>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</si>
  <si>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</si>
  <si>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</si>
  <si>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</si>
  <si>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</si>
  <si>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</si>
  <si>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</si>
  <si>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</si>
  <si>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</si>
  <si>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</si>
  <si>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</si>
  <si>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</si>
  <si>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</si>
  <si>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</si>
  <si>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</si>
  <si>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</si>
  <si>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</si>
  <si>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</si>
  <si>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</si>
  <si>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</si>
  <si>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</si>
  <si>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</si>
  <si>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</si>
  <si>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</si>
  <si>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</si>
  <si>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</si>
  <si>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</si>
  <si>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</si>
  <si>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</si>
  <si>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</si>
  <si>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</si>
  <si>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</si>
  <si>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</si>
  <si>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</si>
  <si>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</si>
  <si>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</si>
  <si>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</si>
  <si>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</si>
  <si>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</si>
  <si>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</si>
  <si>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</si>
  <si>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</si>
  <si>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</si>
  <si>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</si>
  <si>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</si>
  <si>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</si>
  <si>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</si>
  <si>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</si>
  <si>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</si>
  <si>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</si>
  <si>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</si>
  <si>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</si>
  <si>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</si>
  <si>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</si>
  <si>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</si>
  <si>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</si>
  <si>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</si>
  <si>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</si>
  <si>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</si>
  <si>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</si>
  <si>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</si>
  <si>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</si>
  <si>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</si>
  <si>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</si>
  <si>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</si>
  <si>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</si>
  <si>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</si>
  <si>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</si>
  <si>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</si>
  <si>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</si>
  <si>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</si>
  <si>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</si>
  <si>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</si>
  <si>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</si>
  <si>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</si>
  <si>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</si>
  <si>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</si>
  <si>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</si>
  <si>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</si>
  <si>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</si>
  <si>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</si>
  <si>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</si>
  <si>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</si>
  <si>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</si>
  <si>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</si>
  <si>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</si>
  <si>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</si>
  <si>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</si>
  <si>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</si>
  <si>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</si>
  <si>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</si>
  <si>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</si>
  <si>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</si>
  <si>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</si>
  <si>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</si>
  <si>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</si>
  <si>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</si>
  <si>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</si>
  <si>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</si>
  <si>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</si>
  <si>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</si>
  <si>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</si>
  <si>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</si>
  <si>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</si>
  <si>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</si>
  <si>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</si>
  <si>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</si>
  <si>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</si>
  <si>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</si>
  <si>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</si>
  <si>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</si>
  <si>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</si>
  <si>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</si>
  <si>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</si>
  <si>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</si>
  <si>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</si>
  <si>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</si>
  <si>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</si>
  <si>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</si>
  <si>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</si>
  <si>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</si>
  <si>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</si>
  <si>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</si>
  <si>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</si>
  <si>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</si>
  <si>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</si>
  <si>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</si>
  <si>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</si>
  <si>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</si>
  <si>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</si>
  <si>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</si>
  <si>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</si>
  <si>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</si>
  <si>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</si>
  <si>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</si>
  <si>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</si>
  <si>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</si>
  <si>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</si>
  <si>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</si>
  <si>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</si>
  <si>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</si>
  <si>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</si>
  <si>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</si>
  <si>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</si>
  <si>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</si>
  <si>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</si>
  <si>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</si>
  <si>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</si>
  <si>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</si>
  <si>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</si>
  <si>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</si>
  <si>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</si>
  <si>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</si>
  <si>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</si>
  <si>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</si>
  <si>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</si>
  <si>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</si>
  <si>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</si>
  <si>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</si>
  <si>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</si>
  <si>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</si>
  <si>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</si>
  <si>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</si>
  <si>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</si>
  <si>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</si>
  <si>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</si>
  <si>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</si>
  <si>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</si>
  <si>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</si>
  <si>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</si>
  <si>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</si>
  <si>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</si>
  <si>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</si>
  <si>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</si>
  <si>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</si>
  <si>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</si>
  <si>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</si>
  <si>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</si>
  <si>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</si>
  <si>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</si>
  <si>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</si>
  <si>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</si>
  <si>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</si>
  <si>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</si>
  <si>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</si>
  <si>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</si>
  <si>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</si>
  <si>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</si>
  <si>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</si>
  <si>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</si>
  <si>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</si>
  <si>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</si>
  <si>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</si>
  <si>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</si>
  <si>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</si>
  <si>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</si>
  <si>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</si>
  <si>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</si>
  <si>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</si>
  <si>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</si>
  <si>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</si>
  <si>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</si>
  <si>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</si>
  <si>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</si>
  <si>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</si>
  <si>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</si>
  <si>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</si>
  <si>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</si>
  <si>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</si>
  <si>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</si>
  <si>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</si>
  <si>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</si>
  <si>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</si>
  <si>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</si>
  <si>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</si>
  <si>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</si>
  <si>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</si>
  <si>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</si>
  <si>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</si>
  <si>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</si>
  <si>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</si>
  <si>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</si>
  <si>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</si>
  <si>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</si>
  <si>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</si>
  <si>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</si>
  <si>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</si>
  <si>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</si>
  <si>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</si>
  <si>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</si>
  <si>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</si>
  <si>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</si>
  <si>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</si>
  <si>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</si>
  <si>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</si>
  <si>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</si>
  <si>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</si>
  <si>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</si>
  <si>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</si>
  <si>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</si>
  <si>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</si>
  <si>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</si>
  <si>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</si>
  <si>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</si>
  <si>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</si>
  <si>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</si>
  <si>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</si>
  <si>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</si>
  <si>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</si>
  <si>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</si>
  <si>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</si>
  <si>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</si>
  <si>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</si>
  <si>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</si>
  <si>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</si>
  <si>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</si>
  <si>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</si>
  <si>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</si>
  <si>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</si>
  <si>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</si>
  <si>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</si>
  <si>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</si>
  <si>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</si>
  <si>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</si>
  <si>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</si>
  <si>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</si>
  <si>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</si>
  <si>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</si>
  <si>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</si>
  <si>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</si>
  <si>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</si>
  <si>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</si>
  <si>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</si>
  <si>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</si>
  <si>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</si>
  <si>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</si>
  <si>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</si>
  <si>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</si>
  <si>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</si>
  <si>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</si>
  <si>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</si>
  <si>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</si>
  <si>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</si>
  <si>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</si>
  <si>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</si>
  <si>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</si>
  <si>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</si>
  <si>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</si>
  <si>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</si>
  <si>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</si>
  <si>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</si>
  <si>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</si>
  <si>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</si>
  <si>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</si>
  <si>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</si>
  <si>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</si>
  <si>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</si>
  <si>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</si>
  <si>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</si>
  <si>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</si>
  <si>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</si>
  <si>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</si>
  <si>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</si>
  <si>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</si>
  <si>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</si>
  <si>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</si>
  <si>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</si>
  <si>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</si>
  <si>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</si>
  <si>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</si>
  <si>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</si>
  <si>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</si>
  <si>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</si>
  <si>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</si>
  <si>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</si>
  <si>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</si>
  <si>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</si>
  <si>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</si>
  <si>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</si>
  <si>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</si>
  <si>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</si>
  <si>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</si>
  <si>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</si>
  <si>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</si>
  <si>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</si>
  <si>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</si>
  <si>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</si>
  <si>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</si>
  <si>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</si>
  <si>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</si>
  <si>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</si>
  <si>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</si>
  <si>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</si>
  <si>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</si>
  <si>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</si>
  <si>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</si>
  <si>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</si>
  <si>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</si>
  <si>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</si>
  <si>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</si>
  <si>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</si>
  <si>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</si>
  <si>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</si>
  <si>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</si>
  <si>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</si>
  <si>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</si>
  <si>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</si>
  <si>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</si>
  <si>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</si>
  <si>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</si>
  <si>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</si>
  <si>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</si>
  <si>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</si>
  <si>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</si>
  <si>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</si>
  <si>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</si>
  <si>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</si>
  <si>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</si>
  <si>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</si>
  <si>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</si>
  <si>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</si>
  <si>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</si>
  <si>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</si>
  <si>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</si>
  <si>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</si>
  <si>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</si>
  <si>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</si>
  <si>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</si>
  <si>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</si>
  <si>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</si>
  <si>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</si>
  <si>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</si>
  <si>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</si>
  <si>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</si>
  <si>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</si>
  <si>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MSC REBECCA III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</si>
  <si>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</si>
  <si>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</si>
  <si>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</si>
  <si>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</si>
  <si>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</si>
  <si>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</si>
  <si>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</si>
  <si>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</si>
  <si>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</si>
  <si>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</si>
  <si>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</si>
  <si>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</si>
  <si>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</si>
  <si>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</si>
  <si>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</si>
  <si>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</si>
  <si>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</si>
  <si>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</si>
  <si>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</si>
  <si>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</si>
  <si>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</si>
  <si>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</si>
  <si>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</si>
  <si>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</si>
  <si>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</si>
  <si>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</si>
  <si>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</si>
  <si>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</si>
  <si>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</si>
  <si>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</si>
  <si>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</si>
  <si>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</si>
  <si>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</si>
  <si>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</si>
  <si>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</si>
  <si>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</si>
  <si>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</si>
  <si>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</si>
  <si>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</si>
  <si>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</si>
  <si>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</si>
  <si>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</si>
  <si>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</si>
  <si>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</si>
  <si>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</si>
  <si>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</si>
  <si>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</si>
  <si>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</si>
  <si>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</si>
  <si>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</si>
  <si>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</si>
  <si>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</si>
  <si>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</si>
  <si>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</si>
  <si>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</si>
  <si>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</si>
  <si>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</si>
  <si>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</si>
  <si>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</si>
  <si>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</si>
  <si>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</si>
  <si>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</si>
  <si>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</si>
  <si>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</si>
  <si>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</si>
  <si>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</si>
  <si>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</si>
  <si>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</si>
  <si>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</si>
  <si>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</si>
  <si>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</si>
  <si>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</si>
  <si>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</si>
  <si>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</si>
  <si>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</si>
  <si>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HO521R</t>
  </si>
  <si>
    <t>HO522R</t>
  </si>
  <si>
    <t>HO523R</t>
  </si>
  <si>
    <t>HO524R</t>
  </si>
  <si>
    <t>HO525R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</si>
  <si>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</si>
  <si>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</si>
  <si>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</si>
  <si>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</si>
  <si>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</si>
  <si>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</si>
  <si>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</si>
  <si>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</si>
  <si>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</si>
  <si>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</si>
  <si>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</si>
  <si>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</si>
  <si>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</si>
  <si>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</si>
  <si>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</si>
  <si>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</si>
  <si>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</si>
  <si>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</si>
  <si>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</si>
  <si>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</si>
  <si>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</si>
  <si>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</si>
  <si>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</si>
  <si>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</si>
  <si>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</si>
  <si>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</si>
  <si>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</si>
  <si>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</si>
  <si>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</si>
  <si>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</si>
  <si>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</si>
  <si>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</si>
  <si>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</si>
  <si>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</si>
  <si>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</si>
  <si>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</si>
  <si>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</si>
  <si>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</si>
  <si>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</si>
  <si>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</si>
  <si>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</si>
  <si>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</si>
  <si>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</si>
  <si>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</si>
  <si>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</si>
  <si>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</si>
  <si>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</si>
  <si>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</si>
  <si>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</si>
  <si>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</si>
  <si>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</si>
  <si>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</si>
  <si>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</si>
  <si>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</si>
  <si>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MSC SIJING</t>
  </si>
  <si>
    <t>SQ519A</t>
  </si>
  <si>
    <t>SQ520A</t>
  </si>
  <si>
    <t>SQ521A</t>
  </si>
  <si>
    <t>SQ522A</t>
  </si>
  <si>
    <t>SQ523A</t>
  </si>
  <si>
    <t>SQ524A</t>
  </si>
  <si>
    <t>SQ525A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</si>
  <si>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</si>
  <si>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</si>
  <si>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</si>
  <si>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</si>
  <si>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</si>
  <si>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</si>
  <si>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</si>
  <si>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</si>
  <si>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</si>
  <si>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</si>
  <si>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</si>
  <si>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</si>
  <si>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</si>
  <si>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</si>
  <si>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</si>
  <si>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SQ526R</t>
  </si>
  <si>
    <t xml:space="preserve"> 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</si>
  <si>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</si>
  <si>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</si>
  <si>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</si>
  <si>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</si>
  <si>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</si>
  <si>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</si>
  <si>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</si>
  <si>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</si>
  <si>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</si>
  <si>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</si>
  <si>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</si>
  <si>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</si>
  <si>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</si>
  <si>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</si>
  <si>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</si>
  <si>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</si>
  <si>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</si>
  <si>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</si>
  <si>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</si>
  <si>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</si>
  <si>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</si>
  <si>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HN520R</t>
  </si>
  <si>
    <t>HN521R</t>
  </si>
  <si>
    <t>HN522R</t>
  </si>
  <si>
    <t>HN523R</t>
  </si>
  <si>
    <t>HN524R</t>
  </si>
  <si>
    <t>HN525R</t>
  </si>
  <si>
    <t>HN526R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</si>
  <si>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</si>
  <si>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</si>
  <si>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</si>
  <si>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</si>
  <si>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</si>
  <si>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</si>
  <si>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</si>
  <si>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</si>
  <si>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</si>
  <si>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</si>
  <si>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</si>
  <si>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</si>
  <si>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</si>
  <si>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</si>
  <si>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</si>
  <si>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</si>
  <si>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</si>
  <si>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</si>
  <si>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</si>
  <si>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</si>
  <si>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</si>
  <si>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</si>
  <si>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</si>
  <si>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</si>
  <si>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</si>
  <si>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</si>
  <si>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</si>
  <si>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</si>
  <si>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</si>
  <si>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</si>
  <si>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</si>
  <si>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</si>
  <si>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</si>
  <si>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</si>
  <si>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</si>
  <si>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</si>
  <si>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</si>
  <si>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</si>
  <si>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</si>
  <si>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</si>
  <si>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</si>
  <si>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</si>
  <si>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</si>
  <si>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</si>
  <si>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</si>
  <si>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</si>
  <si>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</si>
  <si>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</si>
  <si>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</si>
  <si>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</si>
  <si>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</si>
  <si>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</si>
  <si>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</si>
  <si>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</si>
  <si>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</si>
  <si>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</si>
  <si>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</si>
  <si>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</si>
  <si>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</si>
  <si>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</si>
  <si>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</si>
  <si>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</si>
  <si>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</si>
  <si>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</si>
  <si>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</si>
  <si>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</si>
  <si>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</si>
  <si>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</si>
  <si>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</si>
  <si>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</si>
  <si>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</si>
  <si>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</si>
  <si>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</si>
  <si>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</si>
  <si>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</si>
  <si>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</si>
  <si>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</si>
  <si>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</si>
  <si>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</si>
  <si>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</si>
  <si>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</si>
  <si>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</si>
  <si>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</si>
  <si>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</si>
  <si>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</si>
  <si>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</si>
  <si>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</si>
  <si>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</si>
  <si>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</si>
  <si>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</si>
  <si>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</si>
  <si>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</si>
  <si>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</si>
  <si>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</si>
  <si>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</si>
  <si>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</si>
  <si>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</si>
  <si>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</si>
  <si>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</si>
  <si>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</si>
  <si>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</si>
  <si>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</si>
  <si>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</si>
  <si>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</si>
  <si>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</si>
  <si>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</si>
  <si>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</si>
  <si>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</si>
  <si>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</si>
  <si>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</si>
  <si>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</si>
  <si>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</si>
  <si>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</si>
  <si>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</si>
  <si>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</si>
  <si>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</si>
  <si>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</si>
  <si>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</si>
  <si>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</si>
  <si>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</si>
  <si>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</si>
  <si>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</si>
  <si>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</si>
  <si>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</si>
  <si>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</si>
  <si>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</si>
  <si>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</si>
  <si>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</si>
  <si>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</si>
  <si>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</si>
  <si>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</si>
  <si>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</si>
  <si>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</si>
  <si>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</si>
  <si>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</si>
  <si>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</si>
  <si>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</si>
  <si>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</si>
  <si>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</si>
  <si>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</si>
  <si>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</si>
  <si>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</si>
  <si>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</si>
  <si>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</si>
  <si>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</si>
  <si>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</si>
  <si>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</si>
  <si>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</si>
  <si>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</si>
  <si>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</si>
  <si>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</si>
  <si>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</si>
  <si>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</si>
  <si>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</si>
  <si>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</si>
  <si>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</si>
  <si>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</si>
  <si>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</si>
  <si>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</si>
  <si>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</si>
  <si>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</si>
  <si>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</si>
  <si>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</si>
  <si>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</si>
  <si>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</si>
  <si>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</si>
  <si>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</si>
  <si>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</si>
  <si>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</si>
  <si>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</si>
  <si>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</si>
  <si>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</si>
  <si>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</si>
  <si>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</si>
  <si>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</si>
  <si>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</si>
  <si>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</si>
  <si>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</si>
  <si>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</si>
  <si>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</si>
  <si>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</si>
  <si>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</si>
  <si>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</si>
  <si>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</si>
  <si>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</si>
  <si>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</si>
  <si>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</si>
  <si>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</si>
  <si>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</si>
  <si>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</si>
  <si>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</si>
  <si>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</si>
  <si>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</si>
  <si>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</si>
  <si>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</si>
  <si>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</si>
  <si>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</si>
  <si>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</si>
  <si>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</si>
  <si>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</si>
  <si>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</si>
  <si>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</si>
  <si>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</si>
  <si>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</si>
  <si>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</si>
  <si>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</si>
  <si>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</si>
  <si>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</si>
  <si>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</si>
  <si>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</si>
  <si>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</si>
  <si>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</si>
  <si>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</si>
  <si>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</si>
  <si>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</si>
  <si>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</si>
  <si>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</si>
  <si>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</si>
  <si>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</si>
  <si>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</si>
  <si>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</si>
  <si>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</si>
  <si>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</si>
  <si>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</si>
  <si>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</si>
  <si>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</si>
  <si>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</si>
  <si>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</si>
  <si>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</si>
  <si>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</si>
  <si>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</si>
  <si>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</si>
  <si>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</si>
  <si>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</si>
  <si>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</si>
  <si>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</si>
  <si>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</si>
  <si>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</si>
  <si>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</si>
  <si>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</si>
  <si>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</si>
  <si>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</si>
  <si>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</si>
  <si>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</si>
  <si>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</si>
  <si>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</si>
  <si>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</si>
  <si>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</si>
  <si>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</si>
  <si>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</si>
  <si>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</si>
  <si>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</si>
  <si>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</si>
  <si>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</si>
  <si>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</si>
  <si>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</si>
  <si>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</si>
  <si>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</si>
  <si>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</si>
  <si>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</si>
  <si>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</si>
  <si>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</si>
  <si>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</si>
  <si>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</si>
  <si>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</si>
  <si>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</si>
  <si>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</si>
  <si>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</si>
  <si>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</si>
  <si>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</si>
  <si>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</si>
  <si>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</si>
  <si>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</si>
  <si>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</si>
  <si>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</si>
  <si>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</si>
  <si>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</si>
  <si>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</si>
  <si>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</si>
  <si>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</si>
  <si>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</si>
  <si>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</si>
  <si>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</si>
  <si>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</si>
  <si>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</si>
  <si>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</si>
  <si>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</si>
  <si>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</si>
  <si>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</si>
  <si>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</si>
  <si>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</si>
  <si>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</si>
  <si>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</si>
  <si>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</si>
  <si>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</si>
  <si>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</si>
  <si>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</si>
  <si>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</si>
  <si>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</si>
  <si>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</si>
  <si>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</si>
  <si>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</si>
  <si>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</si>
  <si>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</si>
  <si>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</si>
  <si>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</si>
  <si>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</si>
  <si>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</si>
  <si>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</si>
  <si>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</si>
  <si>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</si>
  <si>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</si>
  <si>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</si>
  <si>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</si>
  <si>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</si>
  <si>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</si>
  <si>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</si>
  <si>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</si>
  <si>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</si>
  <si>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</si>
  <si>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</si>
  <si>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</si>
  <si>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</si>
  <si>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</si>
  <si>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</si>
  <si>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</si>
  <si>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</si>
  <si>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</si>
  <si>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</si>
  <si>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</si>
  <si>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</si>
  <si>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</si>
  <si>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</si>
  <si>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</si>
  <si>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</si>
  <si>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</si>
  <si>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</si>
  <si>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</si>
  <si>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</si>
  <si>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</si>
  <si>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</si>
  <si>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</si>
  <si>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</si>
  <si>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</si>
  <si>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</si>
  <si>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</si>
  <si>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</si>
  <si>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</si>
  <si>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</si>
  <si>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</si>
  <si>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</si>
  <si>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</si>
  <si>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</si>
  <si>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</si>
  <si>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</si>
  <si>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</si>
  <si>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</si>
  <si>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</si>
  <si>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</si>
  <si>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</si>
  <si>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</si>
  <si>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</si>
  <si>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</si>
  <si>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</si>
  <si>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</si>
  <si>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</si>
  <si>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</si>
  <si>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</si>
  <si>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</si>
  <si>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</si>
  <si>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</si>
  <si>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</si>
  <si>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</si>
  <si>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</si>
  <si>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</si>
  <si>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</si>
  <si>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</si>
  <si>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</si>
  <si>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</si>
  <si>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</si>
  <si>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</si>
  <si>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</si>
  <si>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</si>
  <si>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</si>
  <si>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</si>
  <si>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</si>
  <si>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</si>
  <si>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</si>
  <si>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</si>
  <si>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</si>
  <si>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</si>
  <si>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</si>
  <si>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</si>
  <si>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</si>
  <si>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</si>
  <si>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</si>
  <si>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</si>
  <si>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</si>
  <si>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</si>
  <si>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</si>
  <si>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</si>
  <si>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</si>
  <si>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</si>
  <si>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</si>
  <si>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</si>
  <si>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</si>
  <si>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</si>
  <si>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</si>
  <si>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</si>
  <si>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</si>
  <si>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</si>
  <si>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</si>
  <si>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</si>
  <si>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</si>
  <si>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</si>
  <si>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</si>
  <si>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</si>
  <si>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</si>
  <si>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</si>
  <si>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</si>
  <si>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</si>
  <si>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</si>
  <si>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</si>
  <si>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</si>
  <si>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</si>
  <si>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</si>
  <si>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</si>
  <si>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</si>
  <si>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</si>
  <si>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</si>
  <si>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</si>
  <si>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</si>
  <si>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</si>
  <si>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</si>
  <si>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</si>
  <si>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</si>
  <si>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</si>
  <si>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</si>
  <si>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</si>
  <si>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</si>
  <si>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</si>
  <si>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</si>
  <si>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</si>
  <si>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</si>
  <si>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</si>
  <si>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</si>
  <si>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</si>
  <si>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</si>
  <si>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</si>
  <si>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</si>
  <si>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</si>
  <si>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</si>
  <si>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</si>
  <si>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</si>
  <si>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</si>
  <si>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</si>
  <si>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</si>
  <si>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</si>
  <si>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</si>
  <si>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</si>
  <si>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</si>
  <si>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</si>
  <si>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</si>
  <si>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</si>
  <si>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</si>
  <si>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</si>
  <si>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</si>
  <si>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</si>
  <si>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</si>
  <si>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</si>
  <si>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</si>
  <si>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</si>
  <si>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</si>
  <si>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</si>
  <si>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</si>
  <si>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</si>
  <si>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</si>
  <si>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</si>
  <si>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</si>
  <si>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</si>
  <si>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</si>
  <si>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</si>
  <si>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</si>
  <si>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</si>
  <si>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</si>
  <si>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</si>
  <si>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</si>
  <si>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</si>
  <si>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</si>
  <si>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</si>
  <si>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</si>
  <si>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</si>
  <si>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</si>
  <si>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</si>
  <si>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</si>
  <si>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</si>
  <si>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</si>
  <si>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</si>
  <si>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</si>
  <si>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</si>
  <si>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</si>
  <si>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</si>
  <si>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</si>
  <si>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</si>
  <si>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</si>
  <si>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</si>
  <si>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</si>
  <si>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</si>
  <si>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</si>
  <si>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</si>
  <si>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</si>
  <si>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</si>
  <si>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</si>
  <si>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</si>
  <si>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</si>
  <si>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</si>
  <si>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</si>
  <si>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</si>
  <si>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</si>
  <si>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</si>
  <si>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</si>
  <si>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</si>
  <si>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</si>
  <si>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</si>
  <si>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</si>
  <si>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</si>
  <si>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</si>
  <si>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</si>
  <si>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</si>
  <si>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</si>
  <si>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</si>
  <si>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</si>
  <si>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</si>
  <si>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</si>
  <si>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</si>
  <si>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</si>
  <si>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</si>
  <si>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</si>
  <si>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</si>
  <si>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</si>
  <si>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</si>
  <si>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</si>
  <si>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</si>
  <si>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</si>
  <si>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</si>
  <si>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</si>
  <si>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</si>
  <si>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</si>
  <si>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</si>
  <si>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</si>
  <si>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</si>
  <si>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</si>
  <si>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</si>
  <si>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</si>
  <si>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</si>
  <si>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</si>
  <si>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</si>
  <si>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</si>
  <si>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</si>
  <si>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</si>
  <si>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</si>
  <si>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</si>
  <si>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</si>
  <si>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</si>
  <si>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</si>
  <si>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</si>
  <si>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</si>
  <si>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</si>
  <si>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</si>
  <si>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</si>
  <si>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</si>
  <si>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</si>
  <si>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</si>
  <si>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</si>
  <si>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</si>
  <si>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</si>
  <si>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</si>
  <si>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</si>
  <si>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</si>
  <si>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</si>
  <si>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</si>
  <si>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</si>
  <si>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</si>
  <si>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</si>
  <si>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</si>
  <si>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</si>
  <si>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</si>
  <si>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</si>
  <si>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</si>
  <si>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</si>
  <si>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</si>
  <si>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</si>
  <si>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</si>
  <si>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</si>
  <si>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</si>
  <si>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</si>
  <si>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</si>
  <si>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</si>
  <si>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</si>
  <si>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</si>
  <si>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</si>
  <si>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</si>
  <si>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</si>
  <si>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</si>
  <si>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</si>
  <si>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</si>
  <si>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</si>
  <si>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</si>
  <si>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</si>
  <si>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</si>
  <si>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</si>
  <si>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</si>
  <si>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</si>
  <si>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</si>
  <si>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</si>
  <si>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</si>
  <si>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</si>
  <si>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</si>
  <si>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</si>
  <si>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</si>
  <si>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</si>
  <si>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</si>
  <si>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</si>
  <si>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</si>
  <si>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</si>
  <si>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</si>
  <si>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</si>
  <si>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</si>
  <si>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</si>
  <si>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</si>
  <si>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</si>
  <si>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</si>
  <si>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</si>
  <si>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</si>
  <si>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</si>
  <si>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</si>
  <si>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</si>
  <si>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</si>
  <si>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</si>
  <si>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</si>
  <si>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</si>
  <si>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</si>
  <si>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</si>
  <si>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</si>
  <si>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</si>
  <si>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</si>
  <si>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</si>
  <si>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</si>
  <si>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</si>
  <si>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</si>
  <si>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</si>
  <si>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</si>
  <si>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</si>
  <si>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</si>
  <si>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</si>
  <si>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</si>
  <si>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</si>
  <si>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</si>
  <si>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</si>
  <si>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</si>
  <si>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</si>
  <si>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</si>
  <si>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</si>
  <si>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</si>
  <si>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</si>
  <si>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</si>
  <si>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</si>
  <si>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</si>
  <si>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</si>
  <si>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</si>
  <si>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</si>
  <si>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</si>
  <si>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</si>
  <si>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</si>
  <si>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</si>
  <si>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</si>
  <si>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</si>
  <si>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</si>
  <si>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</si>
  <si>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</si>
  <si>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</si>
  <si>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</si>
  <si>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</si>
  <si>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</si>
  <si>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</si>
  <si>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</si>
  <si>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</si>
  <si>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</si>
  <si>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</si>
  <si>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</si>
  <si>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</si>
  <si>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</si>
  <si>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</si>
  <si>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</si>
  <si>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</si>
  <si>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</si>
  <si>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</si>
  <si>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</si>
  <si>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</si>
  <si>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</si>
  <si>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</si>
  <si>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</si>
  <si>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</si>
  <si>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</si>
  <si>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</si>
  <si>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</si>
  <si>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</si>
  <si>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</si>
  <si>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</si>
  <si>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</si>
  <si>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</si>
  <si>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</si>
  <si>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</si>
  <si>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</si>
  <si>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</si>
  <si>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</si>
  <si>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</si>
  <si>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</si>
  <si>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</si>
  <si>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</si>
  <si>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</si>
  <si>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</si>
  <si>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</si>
  <si>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</si>
  <si>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</si>
  <si>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</si>
  <si>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</si>
  <si>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</si>
  <si>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</si>
  <si>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</si>
  <si>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</si>
  <si>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</si>
  <si>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</si>
  <si>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</si>
  <si>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</si>
  <si>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</si>
  <si>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</si>
  <si>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</si>
  <si>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</si>
  <si>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</si>
  <si>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</si>
  <si>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</si>
  <si>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</si>
  <si>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</si>
  <si>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</si>
  <si>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</si>
  <si>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</si>
  <si>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</si>
  <si>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</si>
  <si>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</si>
  <si>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</si>
  <si>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</si>
  <si>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</si>
  <si>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</si>
  <si>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</si>
  <si>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</si>
  <si>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</si>
  <si>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</si>
  <si>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</si>
  <si>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</si>
  <si>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</si>
  <si>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</si>
  <si>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</si>
  <si>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</si>
  <si>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</si>
  <si>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</si>
  <si>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</si>
  <si>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</si>
  <si>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</si>
  <si>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</si>
  <si>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</si>
  <si>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</si>
  <si>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</si>
  <si>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</si>
  <si>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</si>
  <si>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</si>
  <si>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</si>
  <si>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</si>
  <si>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</si>
  <si>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</si>
  <si>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</si>
  <si>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</si>
  <si>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</si>
  <si>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</si>
  <si>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</si>
  <si>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</si>
  <si>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</si>
  <si>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</si>
  <si>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</si>
  <si>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</si>
  <si>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</si>
  <si>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</si>
  <si>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</si>
  <si>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</si>
  <si>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</si>
  <si>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</si>
  <si>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</si>
  <si>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</si>
  <si>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</si>
  <si>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</si>
  <si>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</si>
  <si>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</si>
  <si>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</si>
  <si>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</si>
  <si>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</si>
  <si>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</si>
  <si>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</si>
  <si>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</si>
  <si>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</si>
  <si>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</si>
  <si>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</si>
  <si>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</si>
  <si>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</si>
  <si>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</si>
  <si>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</si>
  <si>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</si>
  <si>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</si>
  <si>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</si>
  <si>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</si>
  <si>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</si>
  <si>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</si>
  <si>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</si>
  <si>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</si>
  <si>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</si>
  <si>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</si>
  <si>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</si>
  <si>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</si>
  <si>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</si>
  <si>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</si>
  <si>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</si>
  <si>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</si>
  <si>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</si>
  <si>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</si>
  <si>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</si>
  <si>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</si>
  <si>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</si>
  <si>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</si>
  <si>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</si>
  <si>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</si>
  <si>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</si>
  <si>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</si>
  <si>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</si>
  <si>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</si>
  <si>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</si>
  <si>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</si>
  <si>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</si>
  <si>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</si>
  <si>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</si>
  <si>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</si>
  <si>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</si>
  <si>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</si>
  <si>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</si>
  <si>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</si>
  <si>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</si>
  <si>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</si>
  <si>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</si>
  <si>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</si>
  <si>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</si>
  <si>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</si>
  <si>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</si>
  <si>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</si>
  <si>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</si>
  <si>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</si>
  <si>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</si>
  <si>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</si>
  <si>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</si>
  <si>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</si>
  <si>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</si>
  <si>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</si>
  <si>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</si>
  <si>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</si>
  <si>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</si>
  <si>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</si>
  <si>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</si>
  <si>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</si>
  <si>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</si>
  <si>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</si>
  <si>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</si>
  <si>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</si>
  <si>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</si>
  <si>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</si>
  <si>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</si>
  <si>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</si>
  <si>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</si>
  <si>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</si>
  <si>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</si>
  <si>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</si>
  <si>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</si>
  <si>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</si>
  <si>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</si>
  <si>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</si>
  <si>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</si>
  <si>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</si>
  <si>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</si>
  <si>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</si>
  <si>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</si>
  <si>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</si>
  <si>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</si>
  <si>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</si>
  <si>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</si>
  <si>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</si>
  <si>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</si>
  <si>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</si>
  <si>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</si>
  <si>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</si>
  <si>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</si>
  <si>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</si>
  <si>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</si>
  <si>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</si>
  <si>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</si>
  <si>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</si>
  <si>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</si>
  <si>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</si>
  <si>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</si>
  <si>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</si>
  <si>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</si>
  <si>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</si>
  <si>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</si>
  <si>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</si>
  <si>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</si>
  <si>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</si>
  <si>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</si>
  <si>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</si>
  <si>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</si>
  <si>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</si>
  <si>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</si>
  <si>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</si>
  <si>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</si>
  <si>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</si>
  <si>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</si>
  <si>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</si>
  <si>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</si>
  <si>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</si>
  <si>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</si>
  <si>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</si>
  <si>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</si>
  <si>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</si>
  <si>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</si>
  <si>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</si>
  <si>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</si>
  <si>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</si>
  <si>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</si>
  <si>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</si>
  <si>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</si>
  <si>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</si>
  <si>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</si>
  <si>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</si>
  <si>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</si>
  <si>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</si>
  <si>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</si>
  <si>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</si>
  <si>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</si>
  <si>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</si>
  <si>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</si>
  <si>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</si>
  <si>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</si>
  <si>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</si>
  <si>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</si>
  <si>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</si>
  <si>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</si>
  <si>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</si>
  <si>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</si>
  <si>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</si>
  <si>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</si>
  <si>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</si>
  <si>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</si>
  <si>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</si>
  <si>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</si>
  <si>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</si>
  <si>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</si>
  <si>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</si>
  <si>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</si>
  <si>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</si>
  <si>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</si>
  <si>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</si>
  <si>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</si>
  <si>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</si>
  <si>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</si>
  <si>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</si>
  <si>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</si>
  <si>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</si>
  <si>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</si>
  <si>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</si>
  <si>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</si>
  <si>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</si>
  <si>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</si>
  <si>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</si>
  <si>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</si>
  <si>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</si>
  <si>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</si>
  <si>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</si>
  <si>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</si>
  <si>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</si>
  <si>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</si>
  <si>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</si>
  <si>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</si>
  <si>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</si>
  <si>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</si>
  <si>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</si>
  <si>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</si>
  <si>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</si>
  <si>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</si>
  <si>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</si>
  <si>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</si>
  <si>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</si>
  <si>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</si>
  <si>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</si>
  <si>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</si>
  <si>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</si>
  <si>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</si>
  <si>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</si>
  <si>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</si>
  <si>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</si>
  <si>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</si>
  <si>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</si>
  <si>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</si>
  <si>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</si>
  <si>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</si>
  <si>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</si>
  <si>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</si>
  <si>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</si>
  <si>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</si>
  <si>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</si>
  <si>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</si>
  <si>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</si>
  <si>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</si>
  <si>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</si>
  <si>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</si>
  <si>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</si>
  <si>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</si>
  <si>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</si>
  <si>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</si>
  <si>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</si>
  <si>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</si>
  <si>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</si>
  <si>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</si>
  <si>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</si>
  <si>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</si>
  <si>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</si>
  <si>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</si>
  <si>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</si>
  <si>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</si>
  <si>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</si>
  <si>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</si>
  <si>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</si>
  <si>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</si>
  <si>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</si>
  <si>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</si>
  <si>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</si>
  <si>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</si>
  <si>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</si>
  <si>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</si>
  <si>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</si>
  <si>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</si>
  <si>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</si>
  <si>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</si>
  <si>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</si>
  <si>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</si>
  <si>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</si>
  <si>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</si>
  <si>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</si>
  <si>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</si>
  <si>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</si>
  <si>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</si>
  <si>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</si>
  <si>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</si>
  <si>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</si>
  <si>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</si>
  <si>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</si>
  <si>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</si>
  <si>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</si>
  <si>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</si>
  <si>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</si>
  <si>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</si>
  <si>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</si>
  <si>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</si>
  <si>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</si>
  <si>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</si>
  <si>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</si>
  <si>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</si>
  <si>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</si>
  <si>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</si>
  <si>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</si>
  <si>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</si>
  <si>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</si>
  <si>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</si>
  <si>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</si>
  <si>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</si>
  <si>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</si>
  <si>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</si>
  <si>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</si>
  <si>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</si>
  <si>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</si>
  <si>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</si>
  <si>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</si>
  <si>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</si>
  <si>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</si>
  <si>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</si>
  <si>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</si>
  <si>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</si>
  <si>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</si>
  <si>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</si>
  <si>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</si>
  <si>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</si>
  <si>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</si>
  <si>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</si>
  <si>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</si>
  <si>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</si>
  <si>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</si>
  <si>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</si>
  <si>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</si>
  <si>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</si>
  <si>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</si>
  <si>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</si>
  <si>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</si>
  <si>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</si>
  <si>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</si>
  <si>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</si>
  <si>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</si>
  <si>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</si>
  <si>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</si>
  <si>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</si>
  <si>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</si>
  <si>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</si>
  <si>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</si>
  <si>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</si>
  <si>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</si>
  <si>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</si>
  <si>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</si>
  <si>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</si>
  <si>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</si>
  <si>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</si>
  <si>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</si>
  <si>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</si>
  <si>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</si>
  <si>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</si>
  <si>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</si>
  <si>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</si>
  <si>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</si>
  <si>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</si>
  <si>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</si>
  <si>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</si>
  <si>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</si>
  <si>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</si>
  <si>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</si>
  <si>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</si>
  <si>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</si>
  <si>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</si>
  <si>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</si>
  <si>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</si>
  <si>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</si>
  <si>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</si>
  <si>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</si>
  <si>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</si>
  <si>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</si>
  <si>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</si>
  <si>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</si>
  <si>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</si>
  <si>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</si>
  <si>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</si>
  <si>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</si>
  <si>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</si>
  <si>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</si>
  <si>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</si>
  <si>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</si>
  <si>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</si>
  <si>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</si>
  <si>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</si>
  <si>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</si>
  <si>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</si>
  <si>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</si>
  <si>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</si>
  <si>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</si>
  <si>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</si>
  <si>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</si>
  <si>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</si>
  <si>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</si>
  <si>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</si>
  <si>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</si>
  <si>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</si>
  <si>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</si>
  <si>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</si>
  <si>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</si>
  <si>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</si>
  <si>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</si>
  <si>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</si>
  <si>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</si>
  <si>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</si>
  <si>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</si>
  <si>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</si>
  <si>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</si>
  <si>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</si>
  <si>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</si>
  <si>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</si>
  <si>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</si>
  <si>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</si>
  <si>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</si>
  <si>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</si>
  <si>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</si>
  <si>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</si>
  <si>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</si>
  <si>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</si>
  <si>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</si>
  <si>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</si>
  <si>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</si>
  <si>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</si>
  <si>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</si>
  <si>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</si>
  <si>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</si>
  <si>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</si>
  <si>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</si>
  <si>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</si>
  <si>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</si>
  <si>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</si>
  <si>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</si>
  <si>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</si>
  <si>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</si>
  <si>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</si>
  <si>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</si>
  <si>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</si>
  <si>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</si>
  <si>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</si>
  <si>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</si>
  <si>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</si>
  <si>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</si>
  <si>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</si>
  <si>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</si>
  <si>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</si>
  <si>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</si>
  <si>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</si>
  <si>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</si>
  <si>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</si>
  <si>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</si>
  <si>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</si>
  <si>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</si>
  <si>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</si>
  <si>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</si>
  <si>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</si>
  <si>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</si>
  <si>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</si>
  <si>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</si>
  <si>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</si>
  <si>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</si>
  <si>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</si>
  <si>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</si>
  <si>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</si>
  <si>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</si>
  <si>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</si>
  <si>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</si>
  <si>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</si>
  <si>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</si>
  <si>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</si>
  <si>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</si>
  <si>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</si>
  <si>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</si>
  <si>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</si>
  <si>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</si>
  <si>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</si>
  <si>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</si>
  <si>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</si>
  <si>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</si>
  <si>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</si>
  <si>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</si>
  <si>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</si>
  <si>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</si>
  <si>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</si>
  <si>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</si>
  <si>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</si>
  <si>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</si>
  <si>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</si>
  <si>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</si>
  <si>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</si>
  <si>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</si>
  <si>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</si>
  <si>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</si>
  <si>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</si>
  <si>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</si>
  <si>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</si>
  <si>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</si>
  <si>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</si>
  <si>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</si>
  <si>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</si>
  <si>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</si>
  <si>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</si>
  <si>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</si>
  <si>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</si>
  <si>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</si>
  <si>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</si>
  <si>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</si>
  <si>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</si>
  <si>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</si>
  <si>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</si>
  <si>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</si>
  <si>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</si>
  <si>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</si>
  <si>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</si>
  <si>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</si>
  <si>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</si>
  <si>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</si>
  <si>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</si>
  <si>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</si>
  <si>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</si>
  <si>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</si>
  <si>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</si>
  <si>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</si>
  <si>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</si>
  <si>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</si>
  <si>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</si>
  <si>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</si>
  <si>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</si>
  <si>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</si>
  <si>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</si>
  <si>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</si>
  <si>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</si>
  <si>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</si>
  <si>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</si>
  <si>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</si>
  <si>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</si>
  <si>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</si>
  <si>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</si>
  <si>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</si>
  <si>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</si>
  <si>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</si>
  <si>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</si>
  <si>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</si>
  <si>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</si>
  <si>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</si>
  <si>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</si>
  <si>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</si>
  <si>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</si>
  <si>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</si>
  <si>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</si>
  <si>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</si>
  <si>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</si>
  <si>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</si>
  <si>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</si>
  <si>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</si>
  <si>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</si>
  <si>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</si>
  <si>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</si>
  <si>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</si>
  <si>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</si>
  <si>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</si>
  <si>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</si>
  <si>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</si>
  <si>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</si>
  <si>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</si>
  <si>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</si>
  <si>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</si>
  <si>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</si>
  <si>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</si>
  <si>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</si>
  <si>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</si>
  <si>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</si>
  <si>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</si>
  <si>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</si>
  <si>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</si>
  <si>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</si>
  <si>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</si>
  <si>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</si>
  <si>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</si>
  <si>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</si>
  <si>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</si>
  <si>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</si>
  <si>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</si>
  <si>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</si>
  <si>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</si>
  <si>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</si>
  <si>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</si>
  <si>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</si>
  <si>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</si>
  <si>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</si>
  <si>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</si>
  <si>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</si>
  <si>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</si>
  <si>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</si>
  <si>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</si>
  <si>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</si>
  <si>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</si>
  <si>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</si>
  <si>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</si>
  <si>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</si>
  <si>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</si>
  <si>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</si>
  <si>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</si>
  <si>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</si>
  <si>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</si>
  <si>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</si>
  <si>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</si>
  <si>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</si>
  <si>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</si>
  <si>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</si>
  <si>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</si>
  <si>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</si>
  <si>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</si>
  <si>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</si>
  <si>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</si>
  <si>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</si>
  <si>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</si>
  <si>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</si>
  <si>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</si>
  <si>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</si>
  <si>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</si>
  <si>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</si>
  <si>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</si>
  <si>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</si>
  <si>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</si>
  <si>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</si>
  <si>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</si>
  <si>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</si>
  <si>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</si>
  <si>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</si>
  <si>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</si>
  <si>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</si>
  <si>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</si>
  <si>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</si>
  <si>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</si>
  <si>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</si>
  <si>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</si>
  <si>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</si>
  <si>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</si>
  <si>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</si>
  <si>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</si>
  <si>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</si>
  <si>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</si>
  <si>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</si>
  <si>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</si>
  <si>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</si>
  <si>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</si>
  <si>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</si>
  <si>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</si>
  <si>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</si>
  <si>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</si>
  <si>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</si>
  <si>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</si>
  <si>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</si>
  <si>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</si>
  <si>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</si>
  <si>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</si>
  <si>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</si>
  <si>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</si>
  <si>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</si>
  <si>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</si>
  <si>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</si>
  <si>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</si>
  <si>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</si>
  <si>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</si>
  <si>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</si>
  <si>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</si>
  <si>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</si>
  <si>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</si>
  <si>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</si>
  <si>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</si>
  <si>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</si>
  <si>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</si>
  <si>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</si>
  <si>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</si>
  <si>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</si>
  <si>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</si>
  <si>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</si>
  <si>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</si>
  <si>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</si>
  <si>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</si>
  <si>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</si>
  <si>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</si>
  <si>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</si>
  <si>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</si>
  <si>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</si>
  <si>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</si>
  <si>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</si>
  <si>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</si>
  <si>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</si>
  <si>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</si>
  <si>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</si>
  <si>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</si>
  <si>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</si>
  <si>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</si>
  <si>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</si>
  <si>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</si>
  <si>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</si>
  <si>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</si>
  <si>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</si>
  <si>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</si>
  <si>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</si>
  <si>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</si>
  <si>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</si>
  <si>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</si>
  <si>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</si>
  <si>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</si>
  <si>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</si>
  <si>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</si>
  <si>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</si>
  <si>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</si>
  <si>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</si>
  <si>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</si>
  <si>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</si>
  <si>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</si>
  <si>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</si>
  <si>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</si>
  <si>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</si>
  <si>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</si>
  <si>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</si>
  <si>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</si>
  <si>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</si>
  <si>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</si>
  <si>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</si>
  <si>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</si>
  <si>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</si>
  <si>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</si>
  <si>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</si>
  <si>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</si>
  <si>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</si>
  <si>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</si>
  <si>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</si>
  <si>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</si>
  <si>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</si>
  <si>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</si>
  <si>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</si>
  <si>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</si>
  <si>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</si>
  <si>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</si>
  <si>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</si>
  <si>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</si>
  <si>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</si>
  <si>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</si>
  <si>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</si>
  <si>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</si>
  <si>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</si>
  <si>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</si>
  <si>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</si>
  <si>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</si>
  <si>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</si>
  <si>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</si>
  <si>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</si>
  <si>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</si>
  <si>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</si>
  <si>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</si>
  <si>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</si>
  <si>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</si>
  <si>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</si>
  <si>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</si>
  <si>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</si>
  <si>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</si>
  <si>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</si>
  <si>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</si>
  <si>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</si>
  <si>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</si>
  <si>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</si>
  <si>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</si>
  <si>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</si>
  <si>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</si>
  <si>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</si>
  <si>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</si>
  <si>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</si>
  <si>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</si>
  <si>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</si>
  <si>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</si>
  <si>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</si>
  <si>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</si>
  <si>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</si>
  <si>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</si>
  <si>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</si>
  <si>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</si>
  <si>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</si>
  <si>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</si>
  <si>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</si>
  <si>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</si>
  <si>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</si>
  <si>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</si>
  <si>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</si>
  <si>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</si>
  <si>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</si>
  <si>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</si>
  <si>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</si>
  <si>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</si>
  <si>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</si>
  <si>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</si>
  <si>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</si>
  <si>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</si>
  <si>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</si>
  <si>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</si>
  <si>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</si>
  <si>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</si>
  <si>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</si>
  <si>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</si>
  <si>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</si>
  <si>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</si>
  <si>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</si>
  <si>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</si>
  <si>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</si>
  <si>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</si>
  <si>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</si>
  <si>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</si>
  <si>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</si>
  <si>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</si>
  <si>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</si>
  <si>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</si>
  <si>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</si>
  <si>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</si>
  <si>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</si>
  <si>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</si>
  <si>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</si>
  <si>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</si>
  <si>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</si>
  <si>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</si>
  <si>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</si>
  <si>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</si>
  <si>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</si>
  <si>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</si>
  <si>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</si>
  <si>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</si>
  <si>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</si>
  <si>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</si>
  <si>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</si>
  <si>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</si>
  <si>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</si>
  <si>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</si>
  <si>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HK527R</t>
  </si>
  <si>
    <t>HK528R</t>
  </si>
  <si>
    <t>HK529R</t>
  </si>
  <si>
    <t>HK530R</t>
  </si>
  <si>
    <t>HK531R</t>
  </si>
  <si>
    <t>SX526R</t>
  </si>
  <si>
    <t>SX527R</t>
  </si>
  <si>
    <t>SX528R</t>
  </si>
  <si>
    <t>SX529R</t>
  </si>
  <si>
    <t>SX530R</t>
  </si>
  <si>
    <t>PF</t>
  </si>
  <si>
    <t>TBC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</si>
</sst>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b/>
      <u/>
      <sz val="12"/>
      <color rgb="FF0070C0"/>
      <name val="Arial"/>
    </font>
    <font>
      <b/>
      <sz val="12"/>
      <color rgb="FF0070C0"/>
      <name val="Arial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0" fontId="221" fillId="0" borderId="1" xfId="0" applyFont="1" applyBorder="1" applyAlignment="1">
      <alignment horizontal="center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958</v>
      </c>
      <c r="B1" s="640" t="s">
        <v>959</v>
      </c>
      <c r="C1" s="641" t="s">
        <v>960</v>
      </c>
      <c r="D1" s="642" t="s">
        <v>1505</v>
      </c>
      <c r="E1" s="643" t="s">
        <v>1469</v>
      </c>
    </row>
    <row r="2" spans="1:5" ht="15.75" x14ac:dyDescent="0.25">
      <c r="A2" s="644" t="s">
        <v>989</v>
      </c>
      <c r="B2" s="645" t="s">
        <v>990</v>
      </c>
      <c r="C2" s="646" t="s">
        <v>991</v>
      </c>
      <c r="D2" s="647" t="s">
        <v>993</v>
      </c>
      <c r="E2" s="648" t="s">
        <v>1506</v>
      </c>
    </row>
    <row r="3" spans="1:5" ht="15.75" x14ac:dyDescent="0.25">
      <c r="A3" s="649"/>
      <c r="B3" s="650"/>
      <c r="C3" s="651" t="s">
        <v>995</v>
      </c>
      <c r="D3" s="652" t="s">
        <v>997</v>
      </c>
      <c r="E3" s="653" t="s">
        <v>1506</v>
      </c>
    </row>
    <row r="4" spans="1:5" ht="15.75" x14ac:dyDescent="0.25">
      <c r="A4" s="649"/>
      <c r="B4" s="650" t="s">
        <v>1020</v>
      </c>
      <c r="C4" s="651" t="s">
        <v>1020</v>
      </c>
      <c r="D4" s="654" t="s">
        <v>1022</v>
      </c>
      <c r="E4" s="653" t="s">
        <v>1507</v>
      </c>
    </row>
    <row r="5" spans="1:5" ht="15.75" x14ac:dyDescent="0.25">
      <c r="A5" s="649"/>
      <c r="B5" s="650" t="s">
        <v>1027</v>
      </c>
      <c r="C5" s="651" t="s">
        <v>1032</v>
      </c>
      <c r="D5" s="652" t="s">
        <v>234</v>
      </c>
      <c r="E5" s="653" t="s">
        <v>1507</v>
      </c>
    </row>
    <row r="6" spans="1:5" ht="15.75" x14ac:dyDescent="0.25">
      <c r="A6" s="649"/>
      <c r="B6" s="650" t="s">
        <v>1049</v>
      </c>
      <c r="C6" s="651" t="s">
        <v>1049</v>
      </c>
      <c r="D6" s="654" t="s">
        <v>1051</v>
      </c>
      <c r="E6" s="653" t="s">
        <v>1507</v>
      </c>
    </row>
    <row r="7" spans="1:5" ht="15.75" x14ac:dyDescent="0.25">
      <c r="A7" s="649"/>
      <c r="B7" s="650" t="s">
        <v>1056</v>
      </c>
      <c r="C7" s="651" t="s">
        <v>1056</v>
      </c>
      <c r="D7" s="654" t="s">
        <v>1058</v>
      </c>
      <c r="E7" s="653" t="s">
        <v>1507</v>
      </c>
    </row>
    <row r="8" spans="1:5" ht="15.75" x14ac:dyDescent="0.25">
      <c r="A8" s="649"/>
      <c r="B8" s="650" t="s">
        <v>1060</v>
      </c>
      <c r="C8" s="651" t="s">
        <v>1004</v>
      </c>
      <c r="D8" s="654" t="s">
        <v>1073</v>
      </c>
      <c r="E8" s="653" t="s">
        <v>1507</v>
      </c>
    </row>
    <row r="9" spans="1:5" ht="15.75" x14ac:dyDescent="0.25">
      <c r="A9" s="649"/>
      <c r="B9" s="650" t="s">
        <v>1060</v>
      </c>
      <c r="C9" s="651" t="s">
        <v>1061</v>
      </c>
      <c r="D9" s="654" t="s">
        <v>1063</v>
      </c>
      <c r="E9" s="653" t="s">
        <v>1507</v>
      </c>
    </row>
    <row r="10" spans="1:5" ht="15.75" x14ac:dyDescent="0.25">
      <c r="A10" s="649"/>
      <c r="B10" s="650" t="s">
        <v>1091</v>
      </c>
      <c r="C10" s="651" t="s">
        <v>1091</v>
      </c>
      <c r="D10" s="652" t="s">
        <v>1508</v>
      </c>
      <c r="E10" s="653" t="s">
        <v>1507</v>
      </c>
    </row>
    <row r="11" spans="1:5" ht="15.75" x14ac:dyDescent="0.25">
      <c r="A11" s="649"/>
      <c r="B11" s="650"/>
      <c r="C11" s="651"/>
      <c r="D11" s="652" t="s">
        <v>1509</v>
      </c>
      <c r="E11" s="653" t="s">
        <v>1507</v>
      </c>
    </row>
    <row r="12" spans="1:5" ht="15.75" x14ac:dyDescent="0.25">
      <c r="A12" s="649"/>
      <c r="B12" s="650" t="s">
        <v>1106</v>
      </c>
      <c r="C12" s="651" t="s">
        <v>1107</v>
      </c>
      <c r="D12" s="655" t="s">
        <v>1510</v>
      </c>
      <c r="E12" s="653" t="s">
        <v>1507</v>
      </c>
    </row>
    <row r="13" spans="1:5" ht="15.75" x14ac:dyDescent="0.25">
      <c r="A13" s="649"/>
      <c r="B13" s="650" t="s">
        <v>1511</v>
      </c>
      <c r="C13" s="651" t="s">
        <v>1511</v>
      </c>
      <c r="D13" s="656" t="s">
        <v>1512</v>
      </c>
      <c r="E13" s="653" t="s">
        <v>1513</v>
      </c>
    </row>
    <row r="14" spans="1:5" ht="15.75" x14ac:dyDescent="0.25">
      <c r="A14" s="649"/>
      <c r="B14" s="657" t="s">
        <v>1117</v>
      </c>
      <c r="C14" s="658" t="s">
        <v>1117</v>
      </c>
      <c r="D14" s="652" t="s">
        <v>1514</v>
      </c>
      <c r="E14" s="653" t="s">
        <v>1515</v>
      </c>
    </row>
    <row r="15" spans="1:5" ht="15.75" x14ac:dyDescent="0.25">
      <c r="A15" s="649"/>
      <c r="B15" s="650" t="s">
        <v>1120</v>
      </c>
      <c r="C15" s="651" t="s">
        <v>1123</v>
      </c>
      <c r="D15" s="655" t="s">
        <v>1125</v>
      </c>
      <c r="E15" s="653" t="s">
        <v>1507</v>
      </c>
    </row>
    <row r="16" spans="1:5" ht="15.75" x14ac:dyDescent="0.25">
      <c r="A16" s="649"/>
      <c r="B16" s="650"/>
      <c r="C16" s="651" t="s">
        <v>1104</v>
      </c>
      <c r="D16" s="652" t="s">
        <v>1122</v>
      </c>
      <c r="E16" s="653" t="s">
        <v>1507</v>
      </c>
    </row>
    <row r="17" spans="1:5" ht="15.75" x14ac:dyDescent="0.25">
      <c r="A17" s="649"/>
      <c r="B17" s="650" t="s">
        <v>1134</v>
      </c>
      <c r="C17" s="651" t="s">
        <v>1135</v>
      </c>
      <c r="D17" s="652" t="s">
        <v>1137</v>
      </c>
      <c r="E17" s="653" t="s">
        <v>1507</v>
      </c>
    </row>
    <row r="18" spans="1:5" ht="15.75" x14ac:dyDescent="0.25">
      <c r="A18" s="649"/>
      <c r="B18" s="650"/>
      <c r="C18" s="651" t="s">
        <v>1139</v>
      </c>
      <c r="D18" s="654" t="s">
        <v>1516</v>
      </c>
      <c r="E18" s="653" t="s">
        <v>1507</v>
      </c>
    </row>
    <row r="19" spans="1:5" ht="15.75" x14ac:dyDescent="0.25">
      <c r="A19" s="649"/>
      <c r="B19" s="657" t="s">
        <v>1517</v>
      </c>
      <c r="C19" s="658"/>
      <c r="D19" s="655" t="s">
        <v>1518</v>
      </c>
      <c r="E19" s="653" t="s">
        <v>1507</v>
      </c>
    </row>
    <row r="20" spans="1:5" ht="15.75" x14ac:dyDescent="0.25">
      <c r="A20" s="649"/>
      <c r="B20" s="657" t="s">
        <v>1154</v>
      </c>
      <c r="C20" s="658" t="s">
        <v>1154</v>
      </c>
      <c r="D20" s="655" t="s">
        <v>1156</v>
      </c>
      <c r="E20" s="653" t="s">
        <v>1507</v>
      </c>
    </row>
    <row r="21" spans="1:5" ht="15.75" x14ac:dyDescent="0.25">
      <c r="A21" s="659"/>
      <c r="B21" s="660" t="s">
        <v>1519</v>
      </c>
      <c r="C21" s="661" t="s">
        <v>1519</v>
      </c>
      <c r="D21" s="652" t="s">
        <v>1520</v>
      </c>
      <c r="E21" s="653" t="s">
        <v>1506</v>
      </c>
    </row>
    <row r="22" spans="1:5" ht="15.75" x14ac:dyDescent="0.25">
      <c r="A22" s="649"/>
      <c r="B22" s="650" t="s">
        <v>1164</v>
      </c>
      <c r="C22" s="651" t="s">
        <v>1172</v>
      </c>
      <c r="D22" s="655" t="s">
        <v>1174</v>
      </c>
      <c r="E22" s="653" t="s">
        <v>1507</v>
      </c>
    </row>
    <row r="23" spans="1:5" ht="15.75" x14ac:dyDescent="0.25">
      <c r="A23" s="649"/>
      <c r="B23" s="650"/>
      <c r="C23" s="651" t="s">
        <v>1165</v>
      </c>
      <c r="D23" s="655" t="s">
        <v>1167</v>
      </c>
      <c r="E23" s="653" t="s">
        <v>1507</v>
      </c>
    </row>
    <row r="24" spans="1:5" ht="15.75" x14ac:dyDescent="0.25">
      <c r="A24" s="649"/>
      <c r="B24" s="650"/>
      <c r="C24" s="651" t="s">
        <v>1169</v>
      </c>
      <c r="D24" s="655" t="s">
        <v>1170</v>
      </c>
      <c r="E24" s="653" t="s">
        <v>1507</v>
      </c>
    </row>
    <row r="25" spans="1:5" ht="15.75" x14ac:dyDescent="0.25">
      <c r="A25" s="649"/>
      <c r="B25" s="650" t="s">
        <v>1178</v>
      </c>
      <c r="C25" s="651" t="s">
        <v>1178</v>
      </c>
      <c r="D25" s="662" t="s">
        <v>1521</v>
      </c>
      <c r="E25" s="653" t="s">
        <v>1507</v>
      </c>
    </row>
    <row r="26" spans="1:5" ht="15.75" x14ac:dyDescent="0.25">
      <c r="A26" s="649"/>
      <c r="B26" s="650" t="s">
        <v>1210</v>
      </c>
      <c r="C26" s="651" t="s">
        <v>1210</v>
      </c>
      <c r="D26" s="654" t="s">
        <v>1212</v>
      </c>
      <c r="E26" s="653" t="s">
        <v>1507</v>
      </c>
    </row>
    <row r="27" spans="1:5" ht="15.75" x14ac:dyDescent="0.25">
      <c r="A27" s="649"/>
      <c r="B27" s="657" t="s">
        <v>1230</v>
      </c>
      <c r="C27" s="658" t="s">
        <v>1231</v>
      </c>
      <c r="D27" s="654" t="s">
        <v>1522</v>
      </c>
      <c r="E27" s="653" t="s">
        <v>1507</v>
      </c>
    </row>
    <row r="28" spans="1:5" ht="15.75" x14ac:dyDescent="0.25">
      <c r="A28" s="663"/>
      <c r="B28" s="657" t="s">
        <v>1236</v>
      </c>
      <c r="C28" s="658" t="s">
        <v>1236</v>
      </c>
      <c r="D28" s="662" t="s">
        <v>1523</v>
      </c>
      <c r="E28" s="653" t="s">
        <v>1507</v>
      </c>
    </row>
    <row r="29" spans="1:5" ht="15.75" x14ac:dyDescent="0.25">
      <c r="A29" s="649"/>
      <c r="B29" s="650" t="s">
        <v>1240</v>
      </c>
      <c r="C29" s="651" t="s">
        <v>1240</v>
      </c>
      <c r="D29" s="652" t="s">
        <v>1242</v>
      </c>
      <c r="E29" s="653" t="s">
        <v>1507</v>
      </c>
    </row>
    <row r="30" spans="1:5" ht="15.75" x14ac:dyDescent="0.25">
      <c r="A30" s="649"/>
      <c r="B30" s="650"/>
      <c r="C30" s="651" t="s">
        <v>1243</v>
      </c>
      <c r="D30" s="654" t="s">
        <v>1244</v>
      </c>
      <c r="E30" s="653" t="s">
        <v>1507</v>
      </c>
    </row>
    <row r="31" spans="1:5" ht="15.75" x14ac:dyDescent="0.25">
      <c r="A31" s="649"/>
      <c r="B31" s="650"/>
      <c r="C31" s="651" t="s">
        <v>1245</v>
      </c>
      <c r="D31" s="654" t="s">
        <v>1246</v>
      </c>
      <c r="E31" s="653" t="s">
        <v>1507</v>
      </c>
    </row>
    <row r="32" spans="1:5" ht="15.75" x14ac:dyDescent="0.25">
      <c r="A32" s="649"/>
      <c r="B32" s="650"/>
      <c r="C32" s="651" t="s">
        <v>1004</v>
      </c>
      <c r="D32" s="654" t="s">
        <v>1524</v>
      </c>
      <c r="E32" s="653" t="s">
        <v>1507</v>
      </c>
    </row>
    <row r="33" spans="1:5" ht="15.75" x14ac:dyDescent="0.25">
      <c r="A33" s="649"/>
      <c r="B33" s="650" t="s">
        <v>1254</v>
      </c>
      <c r="C33" s="651" t="s">
        <v>1254</v>
      </c>
      <c r="D33" s="652" t="s">
        <v>1525</v>
      </c>
      <c r="E33" s="653" t="s">
        <v>1507</v>
      </c>
    </row>
    <row r="34" spans="1:5" ht="15.75" x14ac:dyDescent="0.25">
      <c r="A34" s="649"/>
      <c r="B34" s="664"/>
      <c r="C34" s="651"/>
      <c r="D34" s="652" t="s">
        <v>1526</v>
      </c>
      <c r="E34" s="653" t="s">
        <v>1507</v>
      </c>
    </row>
    <row r="35" spans="1:5" ht="15.75" x14ac:dyDescent="0.25">
      <c r="A35" s="649"/>
      <c r="B35" s="664"/>
      <c r="C35" s="651"/>
      <c r="D35" s="652" t="s">
        <v>1527</v>
      </c>
      <c r="E35" s="653" t="s">
        <v>1507</v>
      </c>
    </row>
    <row r="36" spans="1:5" ht="15.75" x14ac:dyDescent="0.25">
      <c r="A36" s="649"/>
      <c r="B36" s="664"/>
      <c r="C36" s="651" t="s">
        <v>1255</v>
      </c>
      <c r="D36" s="652" t="s">
        <v>1257</v>
      </c>
      <c r="E36" s="653" t="s">
        <v>1507</v>
      </c>
    </row>
    <row r="37" spans="1:5" ht="15.75" x14ac:dyDescent="0.25">
      <c r="A37" s="649"/>
      <c r="B37" s="1147" t="s">
        <v>1264</v>
      </c>
      <c r="C37" s="658" t="s">
        <v>1269</v>
      </c>
      <c r="D37" s="652" t="s">
        <v>1270</v>
      </c>
      <c r="E37" s="653" t="s">
        <v>1506</v>
      </c>
    </row>
    <row r="38" spans="1:5" ht="15.75" x14ac:dyDescent="0.25">
      <c r="A38" s="649"/>
      <c r="B38" s="1148"/>
      <c r="C38" s="658" t="s">
        <v>1271</v>
      </c>
      <c r="D38" s="652" t="s">
        <v>1272</v>
      </c>
      <c r="E38" s="653" t="s">
        <v>1506</v>
      </c>
    </row>
    <row r="39" spans="1:5" ht="15.75" x14ac:dyDescent="0.25">
      <c r="A39" s="649"/>
      <c r="B39" s="1148"/>
      <c r="C39" s="665" t="s">
        <v>1528</v>
      </c>
      <c r="D39" s="652" t="s">
        <v>1529</v>
      </c>
      <c r="E39" s="653" t="s">
        <v>1506</v>
      </c>
    </row>
    <row r="40" spans="1:5" ht="16.5" thickBot="1" x14ac:dyDescent="0.3">
      <c r="A40" s="666"/>
      <c r="B40" s="1149"/>
      <c r="C40" s="667" t="s">
        <v>1530</v>
      </c>
      <c r="D40" s="668" t="s">
        <v>1531</v>
      </c>
      <c r="E40" s="669" t="s">
        <v>1515</v>
      </c>
    </row>
    <row r="41" spans="1:5" ht="16.5" thickBot="1" x14ac:dyDescent="0.3">
      <c r="A41" s="670" t="s">
        <v>966</v>
      </c>
      <c r="B41" s="670" t="s">
        <v>1206</v>
      </c>
      <c r="C41" s="671" t="s">
        <v>1206</v>
      </c>
      <c r="D41" s="672" t="s">
        <v>1208</v>
      </c>
      <c r="E41" s="673" t="s">
        <v>1507</v>
      </c>
    </row>
    <row r="42" spans="1:5" ht="16.5" thickBot="1" x14ac:dyDescent="0.3">
      <c r="A42" s="670" t="s">
        <v>1040</v>
      </c>
      <c r="B42" s="670" t="s">
        <v>1041</v>
      </c>
      <c r="C42" s="671" t="s">
        <v>1041</v>
      </c>
      <c r="D42" s="674" t="s">
        <v>1532</v>
      </c>
      <c r="E42" s="673" t="s">
        <v>1507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345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54" t="s">
        <v>1533</v>
      </c>
      <c r="C4" s="1155"/>
      <c r="D4" s="1155"/>
      <c r="E4" s="1155"/>
      <c r="F4" s="1156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8" t="s">
        <v>1534</v>
      </c>
      <c r="C7" s="619"/>
      <c r="D7" s="619" t="s">
        <v>1535</v>
      </c>
      <c r="E7" s="770" t="s">
        <v>1536</v>
      </c>
      <c r="F7" s="1150" t="s">
        <v>1537</v>
      </c>
      <c r="G7" s="1152" t="s">
        <v>351</v>
      </c>
      <c r="H7" s="1150" t="s">
        <v>1536</v>
      </c>
      <c r="I7" s="817" t="s">
        <v>222</v>
      </c>
      <c r="J7" s="817" t="s">
        <v>241</v>
      </c>
      <c r="K7" s="817" t="s">
        <v>204</v>
      </c>
      <c r="L7" s="817" t="s">
        <v>1538</v>
      </c>
      <c r="M7" s="817" t="s">
        <v>143</v>
      </c>
      <c r="N7" s="817" t="s">
        <v>434</v>
      </c>
      <c r="O7" s="817" t="s">
        <v>1539</v>
      </c>
    </row>
    <row r="8" spans="2:15" s="14" customFormat="1" ht="38.25" customHeight="1" x14ac:dyDescent="0.2">
      <c r="B8" s="620" t="s">
        <v>350</v>
      </c>
      <c r="C8" s="620" t="s">
        <v>351</v>
      </c>
      <c r="D8" s="619" t="s">
        <v>1315</v>
      </c>
      <c r="E8" s="620" t="s">
        <v>213</v>
      </c>
      <c r="F8" s="1151"/>
      <c r="G8" s="1153"/>
      <c r="H8" s="1151"/>
      <c r="I8" s="620" t="s">
        <v>1315</v>
      </c>
      <c r="J8" s="620" t="s">
        <v>1540</v>
      </c>
      <c r="K8" s="620" t="s">
        <v>1315</v>
      </c>
      <c r="L8" s="620" t="s">
        <v>1315</v>
      </c>
      <c r="M8" s="620" t="s">
        <v>1315</v>
      </c>
      <c r="N8" s="620" t="s">
        <v>1315</v>
      </c>
      <c r="O8" s="620" t="s">
        <v>1315</v>
      </c>
    </row>
    <row r="9" spans="2:15" s="14" customFormat="1" ht="18.75" hidden="1" customHeight="1" x14ac:dyDescent="0.2">
      <c r="B9" s="633" t="s">
        <v>1541</v>
      </c>
      <c r="C9" s="633" t="s">
        <v>1542</v>
      </c>
      <c r="D9" s="633">
        <v>45309</v>
      </c>
      <c r="E9" s="761">
        <f>D9+8</f>
        <v>45317</v>
      </c>
      <c r="F9" s="761" t="s">
        <v>1543</v>
      </c>
      <c r="G9" s="761" t="s">
        <v>1544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1545</v>
      </c>
      <c r="C10" s="633" t="s">
        <v>1546</v>
      </c>
      <c r="D10" s="633">
        <v>45320</v>
      </c>
      <c r="E10" s="761">
        <f t="shared" ref="E10:E14" si="0">D10+8</f>
        <v>45328</v>
      </c>
      <c r="F10" s="761" t="s">
        <v>1547</v>
      </c>
      <c r="G10" s="761" t="s">
        <v>1548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1549</v>
      </c>
      <c r="C11" s="633" t="s">
        <v>1550</v>
      </c>
      <c r="D11" s="633">
        <v>45322</v>
      </c>
      <c r="E11" s="761">
        <f t="shared" si="0"/>
        <v>45330</v>
      </c>
      <c r="F11" s="761" t="s">
        <v>1551</v>
      </c>
      <c r="G11" s="761" t="s">
        <v>1552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1553</v>
      </c>
      <c r="C12" s="633" t="s">
        <v>1554</v>
      </c>
      <c r="D12" s="633">
        <f t="shared" ref="D12:D18" si="8">D11+7</f>
        <v>45329</v>
      </c>
      <c r="E12" s="761">
        <f t="shared" si="0"/>
        <v>45337</v>
      </c>
      <c r="F12" s="761" t="s">
        <v>400</v>
      </c>
      <c r="G12" s="761" t="s">
        <v>1555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1556</v>
      </c>
      <c r="C13" s="633" t="s">
        <v>1557</v>
      </c>
      <c r="D13" s="687">
        <f t="shared" si="8"/>
        <v>45336</v>
      </c>
      <c r="E13" s="761">
        <f t="shared" si="0"/>
        <v>45344</v>
      </c>
      <c r="F13" s="761" t="s">
        <v>1558</v>
      </c>
      <c r="G13" s="761" t="s">
        <v>1559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1560</v>
      </c>
      <c r="C14" s="633" t="s">
        <v>1561</v>
      </c>
      <c r="D14" s="633">
        <f t="shared" si="8"/>
        <v>45343</v>
      </c>
      <c r="E14" s="761">
        <f t="shared" si="0"/>
        <v>45351</v>
      </c>
      <c r="F14" s="761" t="s">
        <v>1562</v>
      </c>
      <c r="G14" s="761" t="s">
        <v>1563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1564</v>
      </c>
      <c r="C15" s="633" t="s">
        <v>1565</v>
      </c>
      <c r="D15" s="633">
        <f t="shared" si="8"/>
        <v>45350</v>
      </c>
      <c r="E15" s="761">
        <f t="shared" ref="E15:E19" si="9">D15+8</f>
        <v>45358</v>
      </c>
      <c r="F15" s="761" t="s">
        <v>396</v>
      </c>
      <c r="G15" s="761" t="s">
        <v>1566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1541</v>
      </c>
      <c r="C16" s="812" t="s">
        <v>1567</v>
      </c>
      <c r="D16" s="633">
        <v>45357</v>
      </c>
      <c r="E16" s="761">
        <f t="shared" si="9"/>
        <v>45365</v>
      </c>
      <c r="F16" s="761" t="s">
        <v>1543</v>
      </c>
      <c r="G16" s="761" t="s">
        <v>1568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79"/>
      <c r="B17" s="812" t="s">
        <v>1545</v>
      </c>
      <c r="C17" s="812" t="s">
        <v>1569</v>
      </c>
      <c r="D17" s="633">
        <f t="shared" si="8"/>
        <v>45364</v>
      </c>
      <c r="E17" s="761">
        <f t="shared" si="9"/>
        <v>45372</v>
      </c>
      <c r="F17" s="761" t="s">
        <v>1547</v>
      </c>
      <c r="G17" s="761" t="s">
        <v>1570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79"/>
      <c r="B18" s="812" t="s">
        <v>1553</v>
      </c>
      <c r="C18" s="812" t="s">
        <v>1571</v>
      </c>
      <c r="D18" s="633">
        <f t="shared" si="8"/>
        <v>45371</v>
      </c>
      <c r="E18" s="761">
        <f t="shared" si="9"/>
        <v>45379</v>
      </c>
      <c r="F18" s="761" t="s">
        <v>400</v>
      </c>
      <c r="G18" s="761" t="s">
        <v>1572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79"/>
      <c r="B19" s="812" t="s">
        <v>1573</v>
      </c>
      <c r="C19" s="812" t="s">
        <v>1574</v>
      </c>
      <c r="D19" s="633">
        <f>D18+7</f>
        <v>45378</v>
      </c>
      <c r="E19" s="761">
        <f t="shared" si="9"/>
        <v>45386</v>
      </c>
      <c r="F19" s="761" t="s">
        <v>1558</v>
      </c>
      <c r="G19" s="761" t="s">
        <v>1575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79"/>
      <c r="B20" s="812" t="s">
        <v>1560</v>
      </c>
      <c r="C20" s="812" t="s">
        <v>1576</v>
      </c>
      <c r="D20" s="633">
        <v>45385</v>
      </c>
      <c r="E20" s="761">
        <f t="shared" ref="E20" si="10">D20+8</f>
        <v>45393</v>
      </c>
      <c r="F20" s="761" t="s">
        <v>1562</v>
      </c>
      <c r="G20" s="761" t="s">
        <v>1577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79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79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79"/>
      <c r="B23" s="868" t="s">
        <v>1534</v>
      </c>
      <c r="C23" s="619"/>
      <c r="D23" s="619" t="s">
        <v>1535</v>
      </c>
      <c r="E23" s="770" t="s">
        <v>1536</v>
      </c>
      <c r="F23" s="1150" t="s">
        <v>1537</v>
      </c>
      <c r="G23" s="1152" t="s">
        <v>351</v>
      </c>
      <c r="H23" s="1150" t="s">
        <v>1536</v>
      </c>
      <c r="I23" s="819" t="s">
        <v>318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79"/>
      <c r="B24" s="620" t="s">
        <v>350</v>
      </c>
      <c r="C24" s="620" t="s">
        <v>351</v>
      </c>
      <c r="D24" s="619" t="s">
        <v>1315</v>
      </c>
      <c r="E24" s="620" t="s">
        <v>213</v>
      </c>
      <c r="F24" s="1151"/>
      <c r="G24" s="1153"/>
      <c r="H24" s="1151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79"/>
      <c r="B25" s="633" t="s">
        <v>1545</v>
      </c>
      <c r="C25" s="633" t="s">
        <v>1546</v>
      </c>
      <c r="D25" s="633">
        <v>45320</v>
      </c>
      <c r="E25" s="761">
        <f>D25+8</f>
        <v>45328</v>
      </c>
      <c r="F25" s="761" t="s">
        <v>1551</v>
      </c>
      <c r="G25" s="761" t="s">
        <v>1578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79"/>
      <c r="B26" s="633" t="s">
        <v>1549</v>
      </c>
      <c r="C26" s="633" t="s">
        <v>1550</v>
      </c>
      <c r="D26" s="633">
        <v>45322</v>
      </c>
      <c r="E26" s="761">
        <f t="shared" ref="E26:E36" si="12">D26+8</f>
        <v>45330</v>
      </c>
      <c r="F26" s="761" t="s">
        <v>400</v>
      </c>
      <c r="G26" s="761" t="s">
        <v>1579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79"/>
      <c r="B27" s="633" t="s">
        <v>1553</v>
      </c>
      <c r="C27" s="633" t="s">
        <v>1554</v>
      </c>
      <c r="D27" s="633">
        <f t="shared" ref="D27:D32" si="14">D26+7</f>
        <v>45329</v>
      </c>
      <c r="E27" s="761">
        <f t="shared" si="12"/>
        <v>45337</v>
      </c>
      <c r="F27" s="761" t="s">
        <v>1558</v>
      </c>
      <c r="G27" s="761" t="s">
        <v>1580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79"/>
      <c r="B28" s="633" t="s">
        <v>1556</v>
      </c>
      <c r="C28" s="633" t="s">
        <v>1557</v>
      </c>
      <c r="D28" s="687">
        <f t="shared" si="14"/>
        <v>45336</v>
      </c>
      <c r="E28" s="761">
        <f t="shared" si="12"/>
        <v>45344</v>
      </c>
      <c r="F28" s="761" t="s">
        <v>396</v>
      </c>
      <c r="G28" s="761" t="s">
        <v>1581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79"/>
      <c r="B29" s="633" t="s">
        <v>1560</v>
      </c>
      <c r="C29" s="633" t="s">
        <v>1561</v>
      </c>
      <c r="D29" s="633">
        <f t="shared" si="14"/>
        <v>45343</v>
      </c>
      <c r="E29" s="761">
        <f t="shared" si="12"/>
        <v>45351</v>
      </c>
      <c r="F29" s="761" t="s">
        <v>1543</v>
      </c>
      <c r="G29" s="761" t="s">
        <v>1582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79"/>
      <c r="B30" s="812" t="s">
        <v>1564</v>
      </c>
      <c r="C30" s="812" t="s">
        <v>1565</v>
      </c>
      <c r="D30" s="633">
        <f t="shared" si="14"/>
        <v>45350</v>
      </c>
      <c r="E30" s="761">
        <f t="shared" si="12"/>
        <v>45358</v>
      </c>
      <c r="F30" s="761" t="s">
        <v>1547</v>
      </c>
      <c r="G30" s="761" t="s">
        <v>1583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79"/>
      <c r="B31" s="812" t="s">
        <v>1541</v>
      </c>
      <c r="C31" s="812" t="s">
        <v>1567</v>
      </c>
      <c r="D31" s="633">
        <v>45357</v>
      </c>
      <c r="E31" s="761">
        <f t="shared" si="12"/>
        <v>45365</v>
      </c>
      <c r="F31" s="800" t="s">
        <v>408</v>
      </c>
      <c r="G31" s="761" t="s">
        <v>1584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79"/>
      <c r="B32" s="812" t="s">
        <v>1545</v>
      </c>
      <c r="C32" s="812" t="s">
        <v>1569</v>
      </c>
      <c r="D32" s="633">
        <f t="shared" si="14"/>
        <v>45364</v>
      </c>
      <c r="E32" s="761">
        <f t="shared" si="12"/>
        <v>45372</v>
      </c>
      <c r="F32" s="761" t="s">
        <v>1558</v>
      </c>
      <c r="G32" s="761" t="s">
        <v>1585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79"/>
      <c r="B33" s="812" t="s">
        <v>1553</v>
      </c>
      <c r="C33" s="812" t="s">
        <v>1571</v>
      </c>
      <c r="D33" s="633">
        <v>45379</v>
      </c>
      <c r="E33" s="761">
        <f t="shared" si="12"/>
        <v>45387</v>
      </c>
      <c r="F33" s="761" t="s">
        <v>396</v>
      </c>
      <c r="G33" s="761" t="s">
        <v>1586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1573</v>
      </c>
      <c r="B34" s="812" t="s">
        <v>1545</v>
      </c>
      <c r="C34" s="812" t="s">
        <v>1574</v>
      </c>
      <c r="D34" s="633">
        <v>45381</v>
      </c>
      <c r="E34" s="761">
        <f t="shared" si="12"/>
        <v>45389</v>
      </c>
      <c r="F34" s="761" t="s">
        <v>396</v>
      </c>
      <c r="G34" s="761" t="s">
        <v>1586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79"/>
      <c r="B35" s="812" t="s">
        <v>1560</v>
      </c>
      <c r="C35" s="812" t="s">
        <v>1576</v>
      </c>
      <c r="D35" s="633">
        <v>45386</v>
      </c>
      <c r="E35" s="761">
        <f t="shared" si="12"/>
        <v>45394</v>
      </c>
      <c r="F35" s="761" t="s">
        <v>1543</v>
      </c>
      <c r="G35" s="761" t="s">
        <v>1587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79"/>
      <c r="B36" s="812" t="s">
        <v>1564</v>
      </c>
      <c r="C36" s="812" t="s">
        <v>1588</v>
      </c>
      <c r="D36" s="633">
        <v>45392</v>
      </c>
      <c r="E36" s="761">
        <f t="shared" si="12"/>
        <v>45400</v>
      </c>
      <c r="F36" s="761" t="s">
        <v>1547</v>
      </c>
      <c r="G36" s="761" t="s">
        <v>1589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1541</v>
      </c>
      <c r="B37" s="880" t="s">
        <v>384</v>
      </c>
      <c r="C37" s="812" t="s">
        <v>1590</v>
      </c>
      <c r="D37" s="633">
        <v>45399</v>
      </c>
      <c r="E37" s="761">
        <f t="shared" ref="E37" si="19">D37+8</f>
        <v>45407</v>
      </c>
      <c r="F37" s="761" t="s">
        <v>400</v>
      </c>
      <c r="G37" s="761" t="s">
        <v>1591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1545</v>
      </c>
      <c r="B38" s="812" t="s">
        <v>1573</v>
      </c>
      <c r="C38" s="812" t="s">
        <v>1592</v>
      </c>
      <c r="D38" s="633">
        <f>D37+7</f>
        <v>45406</v>
      </c>
      <c r="E38" s="761">
        <f t="shared" ref="E38" si="21">D38+8</f>
        <v>45414</v>
      </c>
      <c r="F38" s="761" t="s">
        <v>400</v>
      </c>
      <c r="G38" s="761" t="s">
        <v>1591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79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79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79"/>
      <c r="B41" s="868" t="s">
        <v>1534</v>
      </c>
      <c r="C41" s="619"/>
      <c r="D41" s="619" t="s">
        <v>1535</v>
      </c>
      <c r="E41" s="770" t="s">
        <v>1593</v>
      </c>
      <c r="F41" s="1150" t="s">
        <v>1537</v>
      </c>
      <c r="G41" s="1152" t="s">
        <v>351</v>
      </c>
      <c r="H41" s="1152" t="s">
        <v>1593</v>
      </c>
      <c r="I41" s="770" t="s">
        <v>1594</v>
      </c>
      <c r="J41" s="819" t="s">
        <v>265</v>
      </c>
      <c r="K41" s="770" t="s">
        <v>1595</v>
      </c>
    </row>
    <row r="42" spans="1:11" s="14" customFormat="1" ht="18.75" customHeight="1" x14ac:dyDescent="0.2">
      <c r="A42" s="879"/>
      <c r="B42" s="620" t="s">
        <v>350</v>
      </c>
      <c r="C42" s="620" t="s">
        <v>351</v>
      </c>
      <c r="D42" s="619" t="s">
        <v>1315</v>
      </c>
      <c r="E42" s="620" t="s">
        <v>175</v>
      </c>
      <c r="F42" s="1151"/>
      <c r="G42" s="1153"/>
      <c r="H42" s="1153"/>
      <c r="I42" s="620"/>
      <c r="J42" s="620"/>
      <c r="K42" s="620"/>
    </row>
    <row r="43" spans="1:11" s="14" customFormat="1" ht="18.75" hidden="1" customHeight="1" x14ac:dyDescent="0.2">
      <c r="A43" s="879"/>
      <c r="B43" s="633" t="s">
        <v>1545</v>
      </c>
      <c r="C43" s="633" t="s">
        <v>1546</v>
      </c>
      <c r="D43" s="633">
        <v>45320</v>
      </c>
      <c r="E43" s="761">
        <f t="shared" ref="E43:E51" si="23">D43+8</f>
        <v>45328</v>
      </c>
      <c r="F43" s="761" t="s">
        <v>1551</v>
      </c>
      <c r="G43" s="761" t="s">
        <v>1578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79"/>
      <c r="B44" s="633" t="s">
        <v>1549</v>
      </c>
      <c r="C44" s="633" t="s">
        <v>1550</v>
      </c>
      <c r="D44" s="633">
        <v>45322</v>
      </c>
      <c r="E44" s="761">
        <f t="shared" si="23"/>
        <v>45330</v>
      </c>
      <c r="F44" s="761" t="s">
        <v>400</v>
      </c>
      <c r="G44" s="761" t="s">
        <v>1579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79"/>
      <c r="B45" s="633" t="s">
        <v>1553</v>
      </c>
      <c r="C45" s="633" t="s">
        <v>1554</v>
      </c>
      <c r="D45" s="633">
        <f t="shared" ref="D45:D50" si="28">D44+7</f>
        <v>45329</v>
      </c>
      <c r="E45" s="761">
        <f t="shared" si="23"/>
        <v>45337</v>
      </c>
      <c r="F45" s="761" t="s">
        <v>1558</v>
      </c>
      <c r="G45" s="761" t="s">
        <v>1580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79"/>
      <c r="B46" s="633" t="s">
        <v>1556</v>
      </c>
      <c r="C46" s="633" t="s">
        <v>1557</v>
      </c>
      <c r="D46" s="687">
        <f t="shared" si="28"/>
        <v>45336</v>
      </c>
      <c r="E46" s="761">
        <f t="shared" si="23"/>
        <v>45344</v>
      </c>
      <c r="F46" s="761" t="s">
        <v>396</v>
      </c>
      <c r="G46" s="761" t="s">
        <v>1581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79"/>
      <c r="B47" s="633" t="s">
        <v>1560</v>
      </c>
      <c r="C47" s="633" t="s">
        <v>1561</v>
      </c>
      <c r="D47" s="633">
        <f t="shared" si="28"/>
        <v>45343</v>
      </c>
      <c r="E47" s="761">
        <f t="shared" si="23"/>
        <v>45351</v>
      </c>
      <c r="F47" s="761" t="s">
        <v>1543</v>
      </c>
      <c r="G47" s="761" t="s">
        <v>1582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79"/>
      <c r="B48" s="812" t="s">
        <v>1564</v>
      </c>
      <c r="C48" s="812" t="s">
        <v>1565</v>
      </c>
      <c r="D48" s="633">
        <f t="shared" si="28"/>
        <v>45350</v>
      </c>
      <c r="E48" s="761">
        <f t="shared" si="23"/>
        <v>45358</v>
      </c>
      <c r="F48" s="761" t="s">
        <v>1547</v>
      </c>
      <c r="G48" s="761" t="s">
        <v>1583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1541</v>
      </c>
      <c r="C49" s="812" t="s">
        <v>1567</v>
      </c>
      <c r="D49" s="633">
        <v>45357</v>
      </c>
      <c r="E49" s="761">
        <f t="shared" si="23"/>
        <v>45365</v>
      </c>
      <c r="F49" s="800" t="s">
        <v>408</v>
      </c>
      <c r="G49" s="761" t="s">
        <v>1584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1545</v>
      </c>
      <c r="C50" s="812" t="s">
        <v>1569</v>
      </c>
      <c r="D50" s="633">
        <f t="shared" si="28"/>
        <v>45364</v>
      </c>
      <c r="E50" s="761">
        <f t="shared" si="23"/>
        <v>45372</v>
      </c>
      <c r="F50" s="761" t="s">
        <v>400</v>
      </c>
      <c r="G50" s="761" t="s">
        <v>1596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1553</v>
      </c>
      <c r="C51" s="812" t="s">
        <v>1571</v>
      </c>
      <c r="D51" s="633">
        <v>45376</v>
      </c>
      <c r="E51" s="761">
        <f t="shared" si="23"/>
        <v>45384</v>
      </c>
      <c r="F51" s="761" t="s">
        <v>1558</v>
      </c>
      <c r="G51" s="761" t="s">
        <v>1585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1" t="s">
        <v>421</v>
      </c>
      <c r="C52" s="882" t="s">
        <v>1597</v>
      </c>
      <c r="D52" s="805">
        <v>45371</v>
      </c>
      <c r="E52" s="761">
        <f>D52+11</f>
        <v>45382</v>
      </c>
      <c r="F52" s="761" t="s">
        <v>400</v>
      </c>
      <c r="G52" s="761" t="s">
        <v>1572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2" t="s">
        <v>1598</v>
      </c>
      <c r="C53" s="882" t="s">
        <v>1599</v>
      </c>
      <c r="D53" s="805">
        <f>D52+7</f>
        <v>45378</v>
      </c>
      <c r="E53" s="761">
        <f t="shared" ref="E53:E56" si="36">D53+11</f>
        <v>45389</v>
      </c>
      <c r="F53" s="761" t="s">
        <v>1558</v>
      </c>
      <c r="G53" s="761" t="s">
        <v>1575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2" t="s">
        <v>1397</v>
      </c>
      <c r="C54" s="882" t="s">
        <v>1600</v>
      </c>
      <c r="D54" s="805">
        <f t="shared" ref="D54:D56" si="40">D53+7</f>
        <v>45385</v>
      </c>
      <c r="E54" s="761">
        <f t="shared" si="36"/>
        <v>45396</v>
      </c>
      <c r="F54" s="761" t="s">
        <v>1562</v>
      </c>
      <c r="G54" s="761" t="s">
        <v>1577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2" t="s">
        <v>1601</v>
      </c>
      <c r="C55" s="882" t="s">
        <v>1602</v>
      </c>
      <c r="D55" s="805">
        <f t="shared" si="40"/>
        <v>45392</v>
      </c>
      <c r="E55" s="761">
        <f t="shared" si="36"/>
        <v>45403</v>
      </c>
      <c r="F55" s="761" t="s">
        <v>396</v>
      </c>
      <c r="G55" s="761" t="s">
        <v>1603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2" t="s">
        <v>1604</v>
      </c>
      <c r="C56" s="882" t="s">
        <v>1605</v>
      </c>
      <c r="D56" s="805">
        <f t="shared" si="40"/>
        <v>45399</v>
      </c>
      <c r="E56" s="761">
        <f t="shared" si="36"/>
        <v>45410</v>
      </c>
      <c r="F56" s="761" t="s">
        <v>1543</v>
      </c>
      <c r="G56" s="761" t="s">
        <v>1606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512</v>
      </c>
      <c r="C60" s="145"/>
      <c r="D60" s="147" t="s">
        <v>513</v>
      </c>
      <c r="E60" s="147"/>
      <c r="F60" s="147"/>
      <c r="G60" s="147" t="s">
        <v>514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515</v>
      </c>
      <c r="C61" s="784" t="s">
        <v>516</v>
      </c>
      <c r="D61" s="133" t="s">
        <v>517</v>
      </c>
      <c r="E61" s="147"/>
      <c r="F61" s="784" t="s">
        <v>518</v>
      </c>
      <c r="G61" s="145" t="s">
        <v>519</v>
      </c>
      <c r="H61" s="785" t="s">
        <v>520</v>
      </c>
      <c r="I61" s="201"/>
      <c r="J61" s="203"/>
      <c r="K61" s="203"/>
    </row>
    <row r="62" spans="2:11" s="12" customFormat="1" ht="18.75" customHeight="1" x14ac:dyDescent="0.2">
      <c r="B62" s="786" t="s">
        <v>521</v>
      </c>
      <c r="C62" s="787" t="s">
        <v>522</v>
      </c>
      <c r="D62" s="133" t="s">
        <v>523</v>
      </c>
      <c r="E62" s="148" t="s">
        <v>524</v>
      </c>
      <c r="F62" s="788" t="s">
        <v>525</v>
      </c>
      <c r="G62" s="591" t="s">
        <v>526</v>
      </c>
      <c r="H62" s="789" t="s">
        <v>527</v>
      </c>
      <c r="I62" s="417"/>
      <c r="J62" s="573"/>
      <c r="K62" s="573"/>
    </row>
    <row r="63" spans="2:11" s="14" customFormat="1" ht="18.75" customHeight="1" x14ac:dyDescent="0.2">
      <c r="B63" s="786" t="s">
        <v>535</v>
      </c>
      <c r="C63" s="787" t="s">
        <v>536</v>
      </c>
      <c r="D63" s="133" t="s">
        <v>530</v>
      </c>
      <c r="E63" s="148" t="s">
        <v>531</v>
      </c>
      <c r="F63" s="788" t="s">
        <v>532</v>
      </c>
      <c r="G63" s="591" t="s">
        <v>533</v>
      </c>
      <c r="H63" s="789" t="s">
        <v>534</v>
      </c>
      <c r="I63" s="201"/>
      <c r="J63" s="203"/>
      <c r="K63" s="203"/>
    </row>
    <row r="64" spans="2:11" s="14" customFormat="1" ht="18.75" customHeight="1" x14ac:dyDescent="0.2">
      <c r="B64" s="786" t="s">
        <v>1607</v>
      </c>
      <c r="C64" s="787" t="s">
        <v>1608</v>
      </c>
      <c r="D64" s="133" t="s">
        <v>537</v>
      </c>
      <c r="E64" s="148" t="s">
        <v>538</v>
      </c>
      <c r="F64" s="788" t="s">
        <v>539</v>
      </c>
      <c r="G64" s="591" t="s">
        <v>540</v>
      </c>
      <c r="H64" s="789" t="s">
        <v>541</v>
      </c>
      <c r="I64" s="201"/>
      <c r="J64" s="203"/>
      <c r="K64" s="203"/>
    </row>
    <row r="65" spans="2:8" s="14" customFormat="1" ht="18.75" customHeight="1" x14ac:dyDescent="0.2">
      <c r="B65" s="786" t="s">
        <v>528</v>
      </c>
      <c r="C65" s="787" t="s">
        <v>529</v>
      </c>
      <c r="D65" s="133" t="s">
        <v>544</v>
      </c>
      <c r="E65" s="148" t="s">
        <v>545</v>
      </c>
      <c r="F65" s="788" t="s">
        <v>546</v>
      </c>
      <c r="G65" s="591" t="s">
        <v>547</v>
      </c>
      <c r="H65" s="789" t="s">
        <v>548</v>
      </c>
    </row>
    <row r="66" spans="2:8" s="14" customFormat="1" ht="18.75" customHeight="1" x14ac:dyDescent="0.2">
      <c r="B66" s="786" t="s">
        <v>750</v>
      </c>
      <c r="C66" s="787" t="s">
        <v>543</v>
      </c>
      <c r="D66" s="133" t="s">
        <v>551</v>
      </c>
      <c r="E66" s="148" t="s">
        <v>552</v>
      </c>
      <c r="F66" s="788" t="s">
        <v>553</v>
      </c>
      <c r="G66" s="591" t="s">
        <v>554</v>
      </c>
      <c r="H66" s="789" t="s">
        <v>555</v>
      </c>
    </row>
    <row r="67" spans="2:8" s="14" customFormat="1" ht="18.75" customHeight="1" x14ac:dyDescent="0.2">
      <c r="B67" s="786" t="s">
        <v>1453</v>
      </c>
      <c r="C67" s="787" t="s">
        <v>1454</v>
      </c>
      <c r="D67" s="133"/>
      <c r="E67" s="186"/>
      <c r="F67" s="148"/>
      <c r="G67" s="591" t="s">
        <v>1455</v>
      </c>
      <c r="H67" s="789" t="s">
        <v>1457</v>
      </c>
    </row>
    <row r="68" spans="2:8" s="14" customFormat="1" ht="18.75" customHeight="1" x14ac:dyDescent="0.2">
      <c r="B68" s="786" t="s">
        <v>1609</v>
      </c>
      <c r="C68" s="787" t="s">
        <v>1610</v>
      </c>
      <c r="D68" s="133"/>
      <c r="E68" s="145"/>
      <c r="F68" s="591"/>
      <c r="G68" s="591" t="s">
        <v>561</v>
      </c>
      <c r="H68" s="790" t="s">
        <v>562</v>
      </c>
    </row>
    <row r="69" spans="2:8" s="14" customFormat="1" ht="18.75" customHeight="1" x14ac:dyDescent="0.2">
      <c r="B69" s="786" t="s">
        <v>549</v>
      </c>
      <c r="C69" s="787" t="s">
        <v>550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10"/>
  <sheetViews>
    <sheetView showGridLines="0" topLeftCell="A75" zoomScale="145" zoomScaleNormal="145" zoomScaleSheetLayoutView="85" workbookViewId="0">
      <selection activeCell="D191" sqref="D191"/>
    </sheetView>
  </sheetViews>
  <sheetFormatPr defaultColWidth="9.140625" defaultRowHeight="18" customHeight="1" x14ac:dyDescent="0.2"/>
  <cols>
    <col min="1" max="1" width="23.140625" style="864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4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18" customHeight="1" thickBot="1" x14ac:dyDescent="0.25">
      <c r="A2" s="864"/>
      <c r="B2" s="1143" t="s">
        <v>116</v>
      </c>
      <c r="C2" s="1143"/>
      <c r="D2" s="1143"/>
      <c r="E2" s="1143"/>
      <c r="F2" s="1143"/>
      <c r="G2" s="122"/>
      <c r="H2" s="959" t="s">
        <v>345</v>
      </c>
      <c r="I2" s="122"/>
      <c r="J2" s="122"/>
    </row>
    <row r="3" spans="1:13" s="124" customFormat="1" ht="18" customHeight="1" thickBot="1" x14ac:dyDescent="0.25">
      <c r="A3" s="864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3"/>
      <c r="B4" s="1157" t="s">
        <v>121</v>
      </c>
      <c r="C4" s="1158"/>
      <c r="D4" s="1158"/>
      <c r="E4" s="1158"/>
      <c r="F4" s="1159"/>
      <c r="G4" s="399"/>
      <c r="J4" s="935"/>
    </row>
    <row r="6" spans="1:13" s="149" customFormat="1" ht="20.100000000000001" customHeight="1" x14ac:dyDescent="0.2">
      <c r="A6" s="1036"/>
      <c r="B6" s="1133" t="s">
        <v>346</v>
      </c>
      <c r="C6" s="1133"/>
      <c r="D6" s="1133"/>
      <c r="E6" s="1133"/>
      <c r="F6" s="1133"/>
      <c r="G6" s="1041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4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4" t="s">
        <v>121</v>
      </c>
      <c r="C8" s="1135"/>
      <c r="D8" s="1136" t="s">
        <v>348</v>
      </c>
      <c r="E8" s="947" t="s">
        <v>291</v>
      </c>
      <c r="F8" s="947" t="s">
        <v>303</v>
      </c>
      <c r="G8" s="767"/>
      <c r="H8" s="884"/>
      <c r="I8" s="459"/>
      <c r="J8" s="145"/>
      <c r="K8" s="145"/>
      <c r="L8" s="145"/>
    </row>
    <row r="9" spans="1:13" s="146" customFormat="1" ht="20.100000000000001" customHeight="1" x14ac:dyDescent="0.2">
      <c r="A9" s="885"/>
      <c r="B9" s="947" t="s">
        <v>350</v>
      </c>
      <c r="C9" s="947" t="s">
        <v>351</v>
      </c>
      <c r="D9" s="1137"/>
      <c r="E9" s="943" t="s">
        <v>1611</v>
      </c>
      <c r="F9" s="943" t="s">
        <v>213</v>
      </c>
      <c r="G9" s="767"/>
      <c r="H9" s="1050" t="s">
        <v>352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5"/>
      <c r="B10" s="958" t="s">
        <v>646</v>
      </c>
      <c r="C10" s="958" t="s">
        <v>1612</v>
      </c>
      <c r="D10" s="958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5"/>
      <c r="B11" s="958" t="s">
        <v>649</v>
      </c>
      <c r="C11" s="958" t="s">
        <v>1613</v>
      </c>
      <c r="D11" s="958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5"/>
      <c r="B12" s="958" t="s">
        <v>651</v>
      </c>
      <c r="C12" s="958" t="s">
        <v>1614</v>
      </c>
      <c r="D12" s="958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5" t="s">
        <v>663</v>
      </c>
      <c r="B13" s="958" t="s">
        <v>642</v>
      </c>
      <c r="C13" s="958" t="s">
        <v>1615</v>
      </c>
      <c r="D13" s="958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5" t="s">
        <v>665</v>
      </c>
      <c r="B14" s="958" t="s">
        <v>653</v>
      </c>
      <c r="C14" s="958" t="s">
        <v>1616</v>
      </c>
      <c r="D14" s="958">
        <v>45405</v>
      </c>
      <c r="E14" s="761">
        <f t="shared" si="5"/>
        <v>45409</v>
      </c>
      <c r="F14" s="1030" t="s">
        <v>384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5" t="s">
        <v>667</v>
      </c>
      <c r="B15" s="1029" t="s">
        <v>656</v>
      </c>
      <c r="C15" s="958" t="s">
        <v>1617</v>
      </c>
      <c r="D15" s="958">
        <v>45406</v>
      </c>
      <c r="E15" s="1138" t="s">
        <v>384</v>
      </c>
      <c r="F15" s="1141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5" t="s">
        <v>1618</v>
      </c>
      <c r="B16" s="958" t="s">
        <v>644</v>
      </c>
      <c r="C16" s="958" t="s">
        <v>1619</v>
      </c>
      <c r="D16" s="958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5" t="s">
        <v>646</v>
      </c>
      <c r="B17" s="958" t="s">
        <v>649</v>
      </c>
      <c r="C17" s="958" t="s">
        <v>1620</v>
      </c>
      <c r="D17" s="958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5" t="s">
        <v>649</v>
      </c>
      <c r="B18" s="958" t="s">
        <v>646</v>
      </c>
      <c r="C18" s="958" t="s">
        <v>1621</v>
      </c>
      <c r="D18" s="958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5"/>
      <c r="B19" s="958" t="s">
        <v>651</v>
      </c>
      <c r="C19" s="958" t="s">
        <v>1622</v>
      </c>
      <c r="D19" s="958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5" t="s">
        <v>642</v>
      </c>
      <c r="B20" s="958" t="s">
        <v>681</v>
      </c>
      <c r="C20" s="958" t="s">
        <v>1623</v>
      </c>
      <c r="D20" s="958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5"/>
      <c r="B21" s="958" t="s">
        <v>656</v>
      </c>
      <c r="C21" s="958" t="s">
        <v>1624</v>
      </c>
      <c r="D21" s="883" t="s">
        <v>384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5" t="s">
        <v>653</v>
      </c>
      <c r="B22" s="958" t="s">
        <v>644</v>
      </c>
      <c r="C22" s="958" t="s">
        <v>1625</v>
      </c>
      <c r="D22" s="883" t="s">
        <v>384</v>
      </c>
      <c r="E22" s="802" t="s">
        <v>384</v>
      </c>
      <c r="F22" s="802" t="s">
        <v>384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5" t="s">
        <v>1626</v>
      </c>
      <c r="B23" s="958" t="s">
        <v>653</v>
      </c>
      <c r="C23" s="958" t="s">
        <v>1627</v>
      </c>
      <c r="D23" s="958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5" t="s">
        <v>653</v>
      </c>
      <c r="B24" s="958" t="s">
        <v>649</v>
      </c>
      <c r="C24" s="958" t="s">
        <v>1628</v>
      </c>
      <c r="D24" s="883" t="s">
        <v>384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5"/>
      <c r="B25" s="958" t="s">
        <v>1629</v>
      </c>
      <c r="C25" s="958" t="s">
        <v>1630</v>
      </c>
      <c r="D25" s="883" t="s">
        <v>384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5" t="s">
        <v>651</v>
      </c>
      <c r="B26" s="958" t="s">
        <v>646</v>
      </c>
      <c r="C26" s="958" t="s">
        <v>1631</v>
      </c>
      <c r="D26" s="958">
        <v>45481</v>
      </c>
      <c r="E26" s="761">
        <f t="shared" ref="E26:E28" si="17">D26+4</f>
        <v>45485</v>
      </c>
      <c r="F26" s="883" t="s">
        <v>384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5" t="s">
        <v>651</v>
      </c>
      <c r="B27" s="958" t="s">
        <v>1632</v>
      </c>
      <c r="C27" s="958" t="s">
        <v>1633</v>
      </c>
      <c r="D27" s="958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5" t="s">
        <v>644</v>
      </c>
      <c r="B28" s="958" t="s">
        <v>651</v>
      </c>
      <c r="C28" s="958" t="s">
        <v>1634</v>
      </c>
      <c r="D28" s="958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5"/>
      <c r="B29" s="958" t="s">
        <v>656</v>
      </c>
      <c r="C29" s="958" t="s">
        <v>1635</v>
      </c>
      <c r="D29" s="958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5"/>
      <c r="B30" s="958" t="s">
        <v>649</v>
      </c>
      <c r="C30" s="958" t="s">
        <v>1636</v>
      </c>
      <c r="D30" s="958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5"/>
      <c r="B31" s="958" t="s">
        <v>653</v>
      </c>
      <c r="C31" s="958" t="s">
        <v>1637</v>
      </c>
      <c r="D31" s="958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5"/>
      <c r="B32" s="958" t="s">
        <v>1629</v>
      </c>
      <c r="C32" s="958" t="s">
        <v>1638</v>
      </c>
      <c r="D32" s="958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5"/>
      <c r="B33" s="958" t="s">
        <v>646</v>
      </c>
      <c r="C33" s="958" t="s">
        <v>1639</v>
      </c>
      <c r="D33" s="958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5"/>
      <c r="B34" s="958" t="s">
        <v>644</v>
      </c>
      <c r="C34" s="958" t="s">
        <v>1640</v>
      </c>
      <c r="D34" s="958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5"/>
      <c r="B35" s="958" t="s">
        <v>651</v>
      </c>
      <c r="C35" s="958" t="s">
        <v>1641</v>
      </c>
      <c r="D35" s="958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5" t="s">
        <v>656</v>
      </c>
      <c r="B36" s="958" t="s">
        <v>656</v>
      </c>
      <c r="C36" s="958" t="s">
        <v>1642</v>
      </c>
      <c r="D36" s="958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5"/>
      <c r="B37" s="958" t="s">
        <v>649</v>
      </c>
      <c r="C37" s="958" t="s">
        <v>1643</v>
      </c>
      <c r="D37" s="958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5" t="s">
        <v>653</v>
      </c>
      <c r="B38" s="958" t="s">
        <v>1629</v>
      </c>
      <c r="C38" s="958" t="s">
        <v>1644</v>
      </c>
      <c r="D38" s="958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5" t="s">
        <v>653</v>
      </c>
      <c r="B39" s="958" t="s">
        <v>651</v>
      </c>
      <c r="C39" s="958" t="s">
        <v>1645</v>
      </c>
      <c r="D39" s="958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5" t="s">
        <v>646</v>
      </c>
      <c r="B40" s="958" t="s">
        <v>653</v>
      </c>
      <c r="C40" s="958" t="s">
        <v>1646</v>
      </c>
      <c r="D40" s="958">
        <v>45583</v>
      </c>
      <c r="E40" s="1138" t="s">
        <v>384</v>
      </c>
      <c r="F40" s="1141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5" t="s">
        <v>644</v>
      </c>
      <c r="B41" s="958" t="s">
        <v>646</v>
      </c>
      <c r="C41" s="958" t="s">
        <v>1647</v>
      </c>
      <c r="D41" s="958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5" t="s">
        <v>651</v>
      </c>
      <c r="B42" s="958" t="s">
        <v>644</v>
      </c>
      <c r="C42" s="958" t="s">
        <v>1648</v>
      </c>
      <c r="D42" s="958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5"/>
      <c r="B43" s="958" t="s">
        <v>656</v>
      </c>
      <c r="C43" s="958" t="s">
        <v>1649</v>
      </c>
      <c r="D43" s="958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5"/>
      <c r="B44" s="958" t="s">
        <v>649</v>
      </c>
      <c r="C44" s="958" t="s">
        <v>1650</v>
      </c>
      <c r="D44" s="958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5" t="s">
        <v>1629</v>
      </c>
      <c r="B45" s="958" t="s">
        <v>1651</v>
      </c>
      <c r="C45" s="958" t="s">
        <v>1652</v>
      </c>
      <c r="D45" s="958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5" t="s">
        <v>1653</v>
      </c>
      <c r="B46" s="958" t="s">
        <v>1397</v>
      </c>
      <c r="C46" s="958" t="s">
        <v>1654</v>
      </c>
      <c r="D46" s="958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5" t="s">
        <v>653</v>
      </c>
      <c r="B47" s="958" t="s">
        <v>1655</v>
      </c>
      <c r="C47" s="958" t="s">
        <v>1656</v>
      </c>
      <c r="D47" s="958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5" t="s">
        <v>1657</v>
      </c>
      <c r="B48" s="958" t="s">
        <v>1601</v>
      </c>
      <c r="C48" s="958" t="s">
        <v>1658</v>
      </c>
      <c r="D48" s="958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5" t="s">
        <v>644</v>
      </c>
      <c r="B49" s="958" t="s">
        <v>1632</v>
      </c>
      <c r="C49" s="958" t="s">
        <v>1659</v>
      </c>
      <c r="D49" s="958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5"/>
      <c r="B50" s="958" t="s">
        <v>656</v>
      </c>
      <c r="C50" s="958" t="s">
        <v>1660</v>
      </c>
      <c r="D50" s="958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5"/>
      <c r="B51" s="958" t="s">
        <v>649</v>
      </c>
      <c r="C51" s="958" t="s">
        <v>1661</v>
      </c>
      <c r="D51" s="958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5"/>
      <c r="B52" s="958" t="s">
        <v>1651</v>
      </c>
      <c r="C52" s="958" t="s">
        <v>1662</v>
      </c>
      <c r="D52" s="958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5" t="s">
        <v>1397</v>
      </c>
      <c r="B53" s="958" t="s">
        <v>1663</v>
      </c>
      <c r="C53" s="958" t="s">
        <v>1664</v>
      </c>
      <c r="D53" s="958">
        <v>45676</v>
      </c>
      <c r="E53" s="883" t="s">
        <v>384</v>
      </c>
      <c r="F53" s="883" t="s">
        <v>384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5"/>
      <c r="B54" s="958" t="s">
        <v>1655</v>
      </c>
      <c r="C54" s="958" t="s">
        <v>1665</v>
      </c>
      <c r="D54" s="958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5"/>
      <c r="B55" s="958" t="s">
        <v>1601</v>
      </c>
      <c r="C55" s="958" t="s">
        <v>1666</v>
      </c>
      <c r="D55" s="958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5" t="s">
        <v>644</v>
      </c>
      <c r="B56" s="958" t="s">
        <v>1632</v>
      </c>
      <c r="C56" s="958" t="s">
        <v>1667</v>
      </c>
      <c r="D56" s="958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5"/>
      <c r="B57" s="958" t="s">
        <v>656</v>
      </c>
      <c r="C57" s="958" t="s">
        <v>1668</v>
      </c>
      <c r="D57" s="958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5" t="s">
        <v>649</v>
      </c>
      <c r="B58" s="958" t="s">
        <v>649</v>
      </c>
      <c r="C58" s="958" t="s">
        <v>1669</v>
      </c>
      <c r="D58" s="958">
        <v>45707</v>
      </c>
      <c r="E58" s="761">
        <f t="shared" si="32"/>
        <v>45711</v>
      </c>
      <c r="F58" s="883" t="s">
        <v>384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5"/>
      <c r="B59" s="1029" t="s">
        <v>408</v>
      </c>
      <c r="C59" s="958" t="s">
        <v>1670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5" t="s">
        <v>1671</v>
      </c>
      <c r="B60" s="958" t="s">
        <v>1547</v>
      </c>
      <c r="C60" s="958" t="s">
        <v>1672</v>
      </c>
      <c r="D60" s="958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5"/>
      <c r="B61" s="958" t="s">
        <v>1655</v>
      </c>
      <c r="C61" s="958" t="s">
        <v>1673</v>
      </c>
      <c r="D61" s="958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77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5"/>
      <c r="B62" s="958" t="s">
        <v>1601</v>
      </c>
      <c r="C62" s="958" t="s">
        <v>1674</v>
      </c>
      <c r="D62" s="958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5"/>
      <c r="B63" s="958" t="s">
        <v>1632</v>
      </c>
      <c r="C63" s="958" t="s">
        <v>1675</v>
      </c>
      <c r="D63" s="958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5"/>
      <c r="B64" s="958" t="s">
        <v>656</v>
      </c>
      <c r="C64" s="958" t="s">
        <v>1676</v>
      </c>
      <c r="D64" s="958">
        <v>45744</v>
      </c>
      <c r="E64" s="761">
        <f t="shared" si="34"/>
        <v>45748</v>
      </c>
      <c r="F64" s="975" t="s">
        <v>384</v>
      </c>
      <c r="G64" s="767"/>
      <c r="H64" s="761">
        <f t="shared" si="36"/>
        <v>45742</v>
      </c>
      <c r="I64" s="162"/>
      <c r="J64" s="145"/>
      <c r="K64" s="145"/>
      <c r="L64" s="145"/>
    </row>
    <row r="65" spans="1:13" s="146" customFormat="1" ht="20.100000000000001" hidden="1" customHeight="1" x14ac:dyDescent="0.2">
      <c r="A65" s="885" t="s">
        <v>1397</v>
      </c>
      <c r="B65" s="958" t="s">
        <v>1677</v>
      </c>
      <c r="C65" s="958" t="s">
        <v>1678</v>
      </c>
      <c r="D65" s="958">
        <v>45753</v>
      </c>
      <c r="E65" s="761">
        <f t="shared" si="34"/>
        <v>45757</v>
      </c>
      <c r="F65" s="761">
        <f t="shared" si="35"/>
        <v>45759</v>
      </c>
      <c r="G65" s="767"/>
      <c r="H65" s="761">
        <f t="shared" si="36"/>
        <v>45749</v>
      </c>
      <c r="I65" s="162"/>
      <c r="J65" s="145"/>
      <c r="K65" s="145"/>
      <c r="L65" s="145"/>
    </row>
    <row r="66" spans="1:13" s="146" customFormat="1" ht="20.100000000000001" hidden="1" customHeight="1" x14ac:dyDescent="0.2">
      <c r="A66" s="885"/>
      <c r="B66" s="958" t="s">
        <v>649</v>
      </c>
      <c r="C66" s="958" t="s">
        <v>1679</v>
      </c>
      <c r="D66" s="958">
        <v>45758</v>
      </c>
      <c r="E66" s="761">
        <f t="shared" si="34"/>
        <v>45762</v>
      </c>
      <c r="F66" s="761">
        <f t="shared" si="35"/>
        <v>45764</v>
      </c>
      <c r="G66" s="767"/>
      <c r="H66" s="761">
        <f t="shared" si="36"/>
        <v>45756</v>
      </c>
      <c r="I66" s="162"/>
      <c r="J66" s="145"/>
      <c r="K66" s="145"/>
      <c r="L66" s="145"/>
    </row>
    <row r="67" spans="1:13" s="146" customFormat="1" ht="20.100000000000001" hidden="1" customHeight="1" x14ac:dyDescent="0.2">
      <c r="A67" s="885"/>
      <c r="B67" s="958" t="s">
        <v>1547</v>
      </c>
      <c r="C67" s="958" t="s">
        <v>1680</v>
      </c>
      <c r="D67" s="958">
        <v>45769</v>
      </c>
      <c r="E67" s="761">
        <f t="shared" si="34"/>
        <v>45773</v>
      </c>
      <c r="F67" s="761">
        <f t="shared" si="35"/>
        <v>45775</v>
      </c>
      <c r="G67" s="767"/>
      <c r="H67" s="761">
        <f t="shared" si="36"/>
        <v>45763</v>
      </c>
      <c r="I67" s="162"/>
      <c r="J67" s="145"/>
      <c r="K67" s="145"/>
      <c r="L67" s="145"/>
    </row>
    <row r="68" spans="1:13" s="146" customFormat="1" ht="20.100000000000001" hidden="1" customHeight="1" x14ac:dyDescent="0.2">
      <c r="A68" s="885"/>
      <c r="B68" s="958" t="s">
        <v>1655</v>
      </c>
      <c r="C68" s="958" t="s">
        <v>1681</v>
      </c>
      <c r="D68" s="958">
        <v>45771</v>
      </c>
      <c r="E68" s="761">
        <f t="shared" si="34"/>
        <v>45775</v>
      </c>
      <c r="F68" s="761">
        <f t="shared" si="35"/>
        <v>45777</v>
      </c>
      <c r="G68" s="767"/>
      <c r="H68" s="761">
        <f t="shared" si="36"/>
        <v>45770</v>
      </c>
      <c r="I68" s="162"/>
      <c r="J68" s="145"/>
      <c r="K68" s="145"/>
      <c r="L68" s="145"/>
    </row>
    <row r="69" spans="1:13" s="146" customFormat="1" ht="20.100000000000001" hidden="1" customHeight="1" x14ac:dyDescent="0.2">
      <c r="A69" s="885"/>
      <c r="B69" s="958" t="s">
        <v>1601</v>
      </c>
      <c r="C69" s="958" t="s">
        <v>1682</v>
      </c>
      <c r="D69" s="958">
        <v>45779</v>
      </c>
      <c r="E69" s="761">
        <f t="shared" si="34"/>
        <v>45783</v>
      </c>
      <c r="F69" s="761">
        <f t="shared" si="35"/>
        <v>45785</v>
      </c>
      <c r="G69" s="767"/>
      <c r="H69" s="761">
        <f t="shared" si="36"/>
        <v>45777</v>
      </c>
      <c r="I69" s="162"/>
      <c r="J69" s="145"/>
      <c r="K69" s="145"/>
      <c r="L69" s="145"/>
    </row>
    <row r="70" spans="1:13" s="146" customFormat="1" ht="20.100000000000001" hidden="1" customHeight="1" x14ac:dyDescent="0.2">
      <c r="A70" s="885" t="s">
        <v>1632</v>
      </c>
      <c r="B70" s="958" t="s">
        <v>1683</v>
      </c>
      <c r="C70" s="958" t="s">
        <v>1684</v>
      </c>
      <c r="D70" s="958">
        <v>45784</v>
      </c>
      <c r="E70" s="761">
        <f t="shared" ref="E70:E76" si="37">D70+4</f>
        <v>45788</v>
      </c>
      <c r="F70" s="761">
        <f t="shared" ref="F70:F76" si="38">D70+6</f>
        <v>45790</v>
      </c>
      <c r="G70" s="767"/>
      <c r="H70" s="761">
        <f t="shared" si="36"/>
        <v>45784</v>
      </c>
      <c r="I70" s="162"/>
      <c r="J70" s="145"/>
      <c r="K70" s="145"/>
      <c r="L70" s="145"/>
    </row>
    <row r="71" spans="1:13" s="146" customFormat="1" ht="20.100000000000001" customHeight="1" x14ac:dyDescent="0.2">
      <c r="A71" s="885"/>
      <c r="B71" s="958" t="s">
        <v>656</v>
      </c>
      <c r="C71" s="958" t="s">
        <v>1685</v>
      </c>
      <c r="D71" s="958">
        <v>45797</v>
      </c>
      <c r="E71" s="761">
        <f t="shared" si="37"/>
        <v>45801</v>
      </c>
      <c r="F71" s="761">
        <f t="shared" si="38"/>
        <v>45803</v>
      </c>
      <c r="G71" s="767"/>
      <c r="H71" s="761">
        <f t="shared" si="36"/>
        <v>45791</v>
      </c>
      <c r="I71" s="162"/>
      <c r="J71" s="145"/>
      <c r="K71" s="145"/>
      <c r="L71" s="145"/>
    </row>
    <row r="72" spans="1:13" s="146" customFormat="1" ht="20.100000000000001" customHeight="1" x14ac:dyDescent="0.2">
      <c r="A72" s="885"/>
      <c r="B72" s="958" t="s">
        <v>1677</v>
      </c>
      <c r="C72" s="958" t="s">
        <v>1686</v>
      </c>
      <c r="D72" s="958">
        <v>45802</v>
      </c>
      <c r="E72" s="761">
        <f t="shared" si="37"/>
        <v>45806</v>
      </c>
      <c r="F72" s="761">
        <f t="shared" si="38"/>
        <v>45808</v>
      </c>
      <c r="G72" s="767"/>
      <c r="H72" s="761">
        <f t="shared" si="36"/>
        <v>45798</v>
      </c>
      <c r="I72" s="162"/>
      <c r="J72" s="145"/>
      <c r="K72" s="145"/>
      <c r="L72" s="145"/>
    </row>
    <row r="73" spans="1:13" s="146" customFormat="1" ht="20.100000000000001" customHeight="1" x14ac:dyDescent="0.2">
      <c r="A73" s="885"/>
      <c r="B73" s="958" t="s">
        <v>649</v>
      </c>
      <c r="C73" s="958" t="s">
        <v>1687</v>
      </c>
      <c r="D73" s="958">
        <v>45804</v>
      </c>
      <c r="E73" s="761">
        <f t="shared" si="37"/>
        <v>45808</v>
      </c>
      <c r="F73" s="761">
        <f t="shared" si="38"/>
        <v>45810</v>
      </c>
      <c r="G73" s="767"/>
      <c r="H73" s="761">
        <f t="shared" si="36"/>
        <v>45805</v>
      </c>
      <c r="I73" s="162"/>
      <c r="J73" s="145"/>
      <c r="K73" s="145"/>
      <c r="L73" s="145"/>
    </row>
    <row r="74" spans="1:13" s="146" customFormat="1" ht="20.100000000000001" customHeight="1" x14ac:dyDescent="0.2">
      <c r="A74" s="885"/>
      <c r="B74" s="958" t="s">
        <v>1547</v>
      </c>
      <c r="C74" s="958" t="s">
        <v>1688</v>
      </c>
      <c r="D74" s="958">
        <v>45811</v>
      </c>
      <c r="E74" s="761">
        <f t="shared" si="37"/>
        <v>45815</v>
      </c>
      <c r="F74" s="761">
        <f t="shared" si="38"/>
        <v>45817</v>
      </c>
      <c r="G74" s="767"/>
      <c r="H74" s="761">
        <f t="shared" si="36"/>
        <v>45812</v>
      </c>
      <c r="I74" s="162"/>
      <c r="J74" s="145"/>
      <c r="K74" s="145"/>
      <c r="L74" s="145"/>
    </row>
    <row r="75" spans="1:13" s="146" customFormat="1" ht="20.100000000000001" customHeight="1" x14ac:dyDescent="0.2">
      <c r="A75" s="885"/>
      <c r="B75" s="958" t="s">
        <v>1655</v>
      </c>
      <c r="C75" s="958" t="s">
        <v>1689</v>
      </c>
      <c r="D75" s="958">
        <v>45818</v>
      </c>
      <c r="E75" s="761">
        <f t="shared" si="37"/>
        <v>45822</v>
      </c>
      <c r="F75" s="761">
        <f t="shared" si="38"/>
        <v>45824</v>
      </c>
      <c r="G75" s="767"/>
      <c r="H75" s="761">
        <f t="shared" si="36"/>
        <v>45819</v>
      </c>
      <c r="I75" s="162"/>
      <c r="J75" s="145"/>
      <c r="K75" s="145"/>
      <c r="L75" s="145"/>
    </row>
    <row r="76" spans="1:13" s="146" customFormat="1" ht="20.100000000000001" customHeight="1" x14ac:dyDescent="0.2">
      <c r="A76" s="885"/>
      <c r="B76" s="958" t="s">
        <v>1601</v>
      </c>
      <c r="C76" s="958" t="s">
        <v>1690</v>
      </c>
      <c r="D76" s="958">
        <v>45825</v>
      </c>
      <c r="E76" s="761">
        <f t="shared" si="37"/>
        <v>45829</v>
      </c>
      <c r="F76" s="761">
        <f t="shared" si="38"/>
        <v>45831</v>
      </c>
      <c r="G76" s="767"/>
      <c r="H76" s="761">
        <f t="shared" si="36"/>
        <v>45826</v>
      </c>
      <c r="I76" s="162"/>
      <c r="J76" s="145"/>
      <c r="K76" s="145"/>
      <c r="L76" s="145"/>
    </row>
    <row r="77" spans="1:13" s="146" customFormat="1" ht="20.100000000000001" customHeight="1" x14ac:dyDescent="0.2">
      <c r="A77" s="885" t="s">
        <v>1632</v>
      </c>
      <c r="B77" s="958" t="s">
        <v>1683</v>
      </c>
      <c r="C77" s="958" t="s">
        <v>1691</v>
      </c>
      <c r="D77" s="958">
        <v>45832</v>
      </c>
      <c r="E77" s="761">
        <f t="shared" ref="E77" si="39">D77+4</f>
        <v>45836</v>
      </c>
      <c r="F77" s="761">
        <f t="shared" ref="F77" si="40">D77+6</f>
        <v>45838</v>
      </c>
      <c r="G77" s="767"/>
      <c r="H77" s="761">
        <f t="shared" si="36"/>
        <v>45833</v>
      </c>
      <c r="I77" s="162"/>
      <c r="J77" s="145"/>
      <c r="K77" s="145"/>
      <c r="L77" s="145"/>
    </row>
    <row r="78" spans="1:13" ht="18" customHeight="1" x14ac:dyDescent="0.2">
      <c r="B78" s="147" t="s">
        <v>511</v>
      </c>
    </row>
    <row r="79" spans="1:13" ht="18" customHeight="1" x14ac:dyDescent="0.2">
      <c r="B79" s="195"/>
    </row>
    <row r="80" spans="1:13" s="149" customFormat="1" ht="20.100000000000001" customHeight="1" x14ac:dyDescent="0.2">
      <c r="A80" s="1036"/>
      <c r="B80" s="1133" t="s">
        <v>949</v>
      </c>
      <c r="C80" s="1133"/>
      <c r="D80" s="1133"/>
      <c r="E80" s="1133"/>
      <c r="F80" s="1133"/>
      <c r="G80" s="1133"/>
      <c r="H80" s="145"/>
      <c r="I80" s="145"/>
      <c r="J80" s="145"/>
      <c r="K80" s="145"/>
      <c r="L80" s="145"/>
      <c r="M80" s="145"/>
    </row>
    <row r="81" spans="1:11" s="193" customFormat="1" ht="21" hidden="1" customHeight="1" x14ac:dyDescent="0.2">
      <c r="A81" s="808"/>
      <c r="C81" s="755"/>
      <c r="D81" s="755"/>
      <c r="E81" s="755"/>
      <c r="F81" s="755"/>
      <c r="G81" s="804"/>
      <c r="H81" s="804"/>
      <c r="I81" s="755"/>
      <c r="J81" s="772"/>
    </row>
    <row r="82" spans="1:11" s="193" customFormat="1" ht="33" hidden="1" customHeight="1" x14ac:dyDescent="0.2">
      <c r="A82" s="808"/>
      <c r="B82" s="1134" t="s">
        <v>121</v>
      </c>
      <c r="C82" s="1135"/>
      <c r="D82" s="1136" t="s">
        <v>348</v>
      </c>
      <c r="E82" s="944" t="s">
        <v>307</v>
      </c>
      <c r="F82" s="953" t="s">
        <v>143</v>
      </c>
      <c r="G82" s="944" t="s">
        <v>1692</v>
      </c>
      <c r="H82" s="944" t="s">
        <v>169</v>
      </c>
      <c r="I82" s="944" t="s">
        <v>281</v>
      </c>
      <c r="J82" s="772"/>
      <c r="K82" s="884"/>
    </row>
    <row r="83" spans="1:11" s="193" customFormat="1" ht="20.100000000000001" hidden="1" customHeight="1" x14ac:dyDescent="0.2">
      <c r="A83" s="808"/>
      <c r="B83" s="947" t="s">
        <v>350</v>
      </c>
      <c r="C83" s="947" t="s">
        <v>351</v>
      </c>
      <c r="D83" s="1137"/>
      <c r="E83" s="943" t="s">
        <v>168</v>
      </c>
      <c r="F83" s="980" t="s">
        <v>259</v>
      </c>
      <c r="G83" s="980" t="s">
        <v>160</v>
      </c>
      <c r="H83" s="980" t="s">
        <v>171</v>
      </c>
      <c r="I83" s="980" t="s">
        <v>284</v>
      </c>
      <c r="J83" s="772"/>
      <c r="K83" s="1050" t="s">
        <v>352</v>
      </c>
    </row>
    <row r="84" spans="1:11" s="193" customFormat="1" ht="20.100000000000001" hidden="1" customHeight="1" x14ac:dyDescent="0.2">
      <c r="A84" s="808" t="s">
        <v>663</v>
      </c>
      <c r="B84" s="981" t="s">
        <v>642</v>
      </c>
      <c r="C84" s="958" t="s">
        <v>673</v>
      </c>
      <c r="D84" s="958">
        <v>45394</v>
      </c>
      <c r="E84" s="805">
        <f t="shared" ref="E84:E88" si="41">D84+2</f>
        <v>45396</v>
      </c>
      <c r="F84" s="805">
        <f t="shared" ref="F84:F88" si="42">D84+5</f>
        <v>45399</v>
      </c>
      <c r="G84" s="805">
        <f t="shared" ref="G84:G88" si="43">D84+10</f>
        <v>45404</v>
      </c>
      <c r="H84" s="805">
        <f t="shared" ref="H84:H88" si="44">D84+16</f>
        <v>45410</v>
      </c>
      <c r="I84" s="805">
        <f t="shared" ref="I84:I88" si="45">D84+21</f>
        <v>45415</v>
      </c>
      <c r="K84" s="761" t="e">
        <f>#REF!+7</f>
        <v>#REF!</v>
      </c>
    </row>
    <row r="85" spans="1:11" s="193" customFormat="1" ht="20.100000000000001" hidden="1" customHeight="1" x14ac:dyDescent="0.2">
      <c r="A85" s="808" t="s">
        <v>653</v>
      </c>
      <c r="B85" s="1030" t="s">
        <v>384</v>
      </c>
      <c r="C85" s="958" t="s">
        <v>674</v>
      </c>
      <c r="D85" s="803">
        <v>45406</v>
      </c>
      <c r="E85" s="856">
        <f t="shared" si="41"/>
        <v>45408</v>
      </c>
      <c r="F85" s="856">
        <f t="shared" si="42"/>
        <v>45411</v>
      </c>
      <c r="G85" s="856">
        <f t="shared" si="43"/>
        <v>45416</v>
      </c>
      <c r="H85" s="856">
        <f t="shared" si="44"/>
        <v>45422</v>
      </c>
      <c r="I85" s="856">
        <f t="shared" si="45"/>
        <v>45427</v>
      </c>
      <c r="K85" s="761">
        <v>45403</v>
      </c>
    </row>
    <row r="86" spans="1:11" s="193" customFormat="1" ht="20.100000000000001" hidden="1" customHeight="1" x14ac:dyDescent="0.2">
      <c r="A86" s="808" t="s">
        <v>656</v>
      </c>
      <c r="B86" s="981" t="s">
        <v>653</v>
      </c>
      <c r="C86" s="958" t="s">
        <v>675</v>
      </c>
      <c r="D86" s="958">
        <v>45419</v>
      </c>
      <c r="E86" s="805">
        <f t="shared" si="41"/>
        <v>45421</v>
      </c>
      <c r="F86" s="805">
        <f t="shared" si="42"/>
        <v>45424</v>
      </c>
      <c r="G86" s="805">
        <f t="shared" si="43"/>
        <v>45429</v>
      </c>
      <c r="H86" s="805">
        <f t="shared" si="44"/>
        <v>45435</v>
      </c>
      <c r="I86" s="805">
        <f t="shared" si="45"/>
        <v>45440</v>
      </c>
      <c r="K86" s="761">
        <f t="shared" ref="K86:K129" si="46">K85+7</f>
        <v>45410</v>
      </c>
    </row>
    <row r="87" spans="1:11" s="193" customFormat="1" ht="20.100000000000001" hidden="1" customHeight="1" x14ac:dyDescent="0.2">
      <c r="A87" s="808" t="s">
        <v>676</v>
      </c>
      <c r="B87" s="958" t="s">
        <v>644</v>
      </c>
      <c r="C87" s="958" t="s">
        <v>677</v>
      </c>
      <c r="D87" s="958">
        <v>45426</v>
      </c>
      <c r="E87" s="805">
        <v>45423</v>
      </c>
      <c r="F87" s="805">
        <f t="shared" si="42"/>
        <v>45431</v>
      </c>
      <c r="G87" s="805">
        <f t="shared" si="43"/>
        <v>45436</v>
      </c>
      <c r="H87" s="805">
        <f t="shared" si="44"/>
        <v>45442</v>
      </c>
      <c r="I87" s="805">
        <f t="shared" si="45"/>
        <v>45447</v>
      </c>
      <c r="K87" s="761">
        <f t="shared" si="46"/>
        <v>45417</v>
      </c>
    </row>
    <row r="88" spans="1:11" s="193" customFormat="1" ht="20.100000000000001" hidden="1" customHeight="1" x14ac:dyDescent="0.2">
      <c r="A88" s="808" t="s">
        <v>646</v>
      </c>
      <c r="B88" s="958" t="s">
        <v>649</v>
      </c>
      <c r="C88" s="958" t="s">
        <v>678</v>
      </c>
      <c r="D88" s="958">
        <v>45423</v>
      </c>
      <c r="E88" s="805">
        <f t="shared" si="41"/>
        <v>45425</v>
      </c>
      <c r="F88" s="805">
        <f t="shared" si="42"/>
        <v>45428</v>
      </c>
      <c r="G88" s="805">
        <f t="shared" si="43"/>
        <v>45433</v>
      </c>
      <c r="H88" s="805">
        <f t="shared" si="44"/>
        <v>45439</v>
      </c>
      <c r="I88" s="805">
        <f t="shared" si="45"/>
        <v>45444</v>
      </c>
      <c r="K88" s="761">
        <f t="shared" si="46"/>
        <v>45424</v>
      </c>
    </row>
    <row r="89" spans="1:11" s="193" customFormat="1" ht="20.100000000000001" hidden="1" customHeight="1" x14ac:dyDescent="0.2">
      <c r="A89" s="808" t="s">
        <v>649</v>
      </c>
      <c r="B89" s="958" t="s">
        <v>646</v>
      </c>
      <c r="C89" s="958" t="s">
        <v>679</v>
      </c>
      <c r="D89" s="958">
        <f t="shared" ref="D89" si="47">D88+7</f>
        <v>45430</v>
      </c>
      <c r="E89" s="883" t="s">
        <v>384</v>
      </c>
      <c r="F89" s="883" t="s">
        <v>384</v>
      </c>
      <c r="G89" s="805">
        <f t="shared" ref="G89:G95" si="48">D89+10</f>
        <v>45440</v>
      </c>
      <c r="H89" s="805">
        <f t="shared" ref="H89:H95" si="49">D89+16</f>
        <v>45446</v>
      </c>
      <c r="I89" s="805">
        <f t="shared" ref="I89:I95" si="50">D89+21</f>
        <v>45451</v>
      </c>
      <c r="K89" s="761">
        <f t="shared" si="46"/>
        <v>45431</v>
      </c>
    </row>
    <row r="90" spans="1:11" s="193" customFormat="1" ht="20.100000000000001" hidden="1" customHeight="1" x14ac:dyDescent="0.2">
      <c r="A90" s="808"/>
      <c r="B90" s="958" t="s">
        <v>651</v>
      </c>
      <c r="C90" s="958" t="s">
        <v>680</v>
      </c>
      <c r="D90" s="958">
        <v>45441</v>
      </c>
      <c r="E90" s="805">
        <f t="shared" ref="E90:E95" si="51">D90+2</f>
        <v>45443</v>
      </c>
      <c r="F90" s="805">
        <f t="shared" ref="F90:F94" si="52">D90+5</f>
        <v>45446</v>
      </c>
      <c r="G90" s="805">
        <f t="shared" si="48"/>
        <v>45451</v>
      </c>
      <c r="H90" s="805">
        <f t="shared" si="49"/>
        <v>45457</v>
      </c>
      <c r="I90" s="805">
        <f t="shared" si="50"/>
        <v>45462</v>
      </c>
      <c r="K90" s="761">
        <f t="shared" si="46"/>
        <v>45438</v>
      </c>
    </row>
    <row r="91" spans="1:11" s="193" customFormat="1" ht="20.100000000000001" hidden="1" customHeight="1" x14ac:dyDescent="0.2">
      <c r="A91" s="808" t="s">
        <v>642</v>
      </c>
      <c r="B91" s="958" t="s">
        <v>681</v>
      </c>
      <c r="C91" s="958" t="s">
        <v>682</v>
      </c>
      <c r="D91" s="958">
        <v>45454</v>
      </c>
      <c r="E91" s="805">
        <f t="shared" si="51"/>
        <v>45456</v>
      </c>
      <c r="F91" s="883" t="s">
        <v>384</v>
      </c>
      <c r="G91" s="805">
        <f t="shared" si="48"/>
        <v>45464</v>
      </c>
      <c r="H91" s="805">
        <f t="shared" si="49"/>
        <v>45470</v>
      </c>
      <c r="I91" s="883" t="s">
        <v>384</v>
      </c>
      <c r="K91" s="761">
        <f t="shared" si="46"/>
        <v>45445</v>
      </c>
    </row>
    <row r="92" spans="1:11" s="193" customFormat="1" ht="20.100000000000001" hidden="1" customHeight="1" x14ac:dyDescent="0.2">
      <c r="A92" s="808" t="s">
        <v>683</v>
      </c>
      <c r="B92" s="958" t="s">
        <v>644</v>
      </c>
      <c r="C92" s="958" t="s">
        <v>684</v>
      </c>
      <c r="D92" s="958">
        <v>45457</v>
      </c>
      <c r="E92" s="883" t="s">
        <v>384</v>
      </c>
      <c r="F92" s="883" t="s">
        <v>384</v>
      </c>
      <c r="G92" s="805">
        <f t="shared" si="48"/>
        <v>45467</v>
      </c>
      <c r="H92" s="805">
        <f t="shared" si="49"/>
        <v>45473</v>
      </c>
      <c r="I92" s="805">
        <f t="shared" si="50"/>
        <v>45478</v>
      </c>
      <c r="K92" s="761">
        <f t="shared" si="46"/>
        <v>45452</v>
      </c>
    </row>
    <row r="93" spans="1:11" s="193" customFormat="1" ht="20.100000000000001" hidden="1" customHeight="1" x14ac:dyDescent="0.2">
      <c r="A93" s="808" t="s">
        <v>685</v>
      </c>
      <c r="B93" s="958" t="s">
        <v>656</v>
      </c>
      <c r="C93" s="958" t="s">
        <v>686</v>
      </c>
      <c r="D93" s="958">
        <v>45461</v>
      </c>
      <c r="E93" s="805">
        <f t="shared" ref="E93" si="53">D93+2</f>
        <v>45463</v>
      </c>
      <c r="F93" s="805">
        <f t="shared" ref="F93" si="54">D93+5</f>
        <v>45466</v>
      </c>
      <c r="G93" s="805">
        <f t="shared" ref="G93" si="55">D93+10</f>
        <v>45471</v>
      </c>
      <c r="H93" s="805">
        <f t="shared" ref="H93" si="56">D93+16</f>
        <v>45477</v>
      </c>
      <c r="I93" s="805">
        <f t="shared" ref="I93" si="57">D93+21</f>
        <v>45482</v>
      </c>
      <c r="K93" s="761">
        <f t="shared" si="46"/>
        <v>45459</v>
      </c>
    </row>
    <row r="94" spans="1:11" s="193" customFormat="1" ht="20.100000000000001" hidden="1" customHeight="1" x14ac:dyDescent="0.2">
      <c r="A94" s="808" t="s">
        <v>1626</v>
      </c>
      <c r="B94" s="958" t="s">
        <v>649</v>
      </c>
      <c r="C94" s="958" t="s">
        <v>1693</v>
      </c>
      <c r="D94" s="958">
        <v>45470</v>
      </c>
      <c r="E94" s="805">
        <f t="shared" si="51"/>
        <v>45472</v>
      </c>
      <c r="F94" s="805">
        <f t="shared" si="52"/>
        <v>45475</v>
      </c>
      <c r="G94" s="805">
        <f t="shared" si="48"/>
        <v>45480</v>
      </c>
      <c r="H94" s="805">
        <f t="shared" si="49"/>
        <v>45486</v>
      </c>
      <c r="I94" s="805">
        <f t="shared" si="50"/>
        <v>45491</v>
      </c>
      <c r="K94" s="761">
        <f t="shared" si="46"/>
        <v>45466</v>
      </c>
    </row>
    <row r="95" spans="1:11" s="193" customFormat="1" ht="20.100000000000001" hidden="1" customHeight="1" x14ac:dyDescent="0.2">
      <c r="A95" s="808" t="s">
        <v>649</v>
      </c>
      <c r="B95" s="958" t="s">
        <v>653</v>
      </c>
      <c r="C95" s="958" t="s">
        <v>1694</v>
      </c>
      <c r="D95" s="958">
        <v>45478</v>
      </c>
      <c r="E95" s="805">
        <f t="shared" si="51"/>
        <v>45480</v>
      </c>
      <c r="F95" s="883" t="s">
        <v>384</v>
      </c>
      <c r="G95" s="805">
        <f t="shared" si="48"/>
        <v>45488</v>
      </c>
      <c r="H95" s="805">
        <f t="shared" si="49"/>
        <v>45494</v>
      </c>
      <c r="I95" s="805">
        <f t="shared" si="50"/>
        <v>45499</v>
      </c>
      <c r="K95" s="761">
        <f t="shared" si="46"/>
        <v>45473</v>
      </c>
    </row>
    <row r="96" spans="1:11" s="193" customFormat="1" ht="20.100000000000001" hidden="1" customHeight="1" x14ac:dyDescent="0.2">
      <c r="A96" s="808" t="s">
        <v>646</v>
      </c>
      <c r="B96" s="958" t="s">
        <v>1629</v>
      </c>
      <c r="C96" s="958" t="s">
        <v>1695</v>
      </c>
      <c r="D96" s="958">
        <v>45488</v>
      </c>
      <c r="E96" s="883" t="s">
        <v>384</v>
      </c>
      <c r="F96" s="883" t="s">
        <v>384</v>
      </c>
      <c r="G96" s="805">
        <f t="shared" ref="G96:G97" si="58">D96+10</f>
        <v>45498</v>
      </c>
      <c r="H96" s="805">
        <f t="shared" ref="H96:H97" si="59">D96+16</f>
        <v>45504</v>
      </c>
      <c r="I96" s="805">
        <f t="shared" ref="I96:I97" si="60">D96+21</f>
        <v>45509</v>
      </c>
      <c r="K96" s="761">
        <f t="shared" si="46"/>
        <v>45480</v>
      </c>
    </row>
    <row r="97" spans="1:11" s="193" customFormat="1" ht="20.100000000000001" hidden="1" customHeight="1" x14ac:dyDescent="0.2">
      <c r="A97" s="808" t="s">
        <v>651</v>
      </c>
      <c r="B97" s="958" t="s">
        <v>646</v>
      </c>
      <c r="C97" s="958" t="s">
        <v>1696</v>
      </c>
      <c r="D97" s="958">
        <v>45492</v>
      </c>
      <c r="E97" s="883" t="s">
        <v>384</v>
      </c>
      <c r="F97" s="883" t="s">
        <v>384</v>
      </c>
      <c r="G97" s="805">
        <f t="shared" si="58"/>
        <v>45502</v>
      </c>
      <c r="H97" s="805">
        <f t="shared" si="59"/>
        <v>45508</v>
      </c>
      <c r="I97" s="805">
        <f t="shared" si="60"/>
        <v>45513</v>
      </c>
      <c r="K97" s="761">
        <f t="shared" si="46"/>
        <v>45487</v>
      </c>
    </row>
    <row r="98" spans="1:11" s="193" customFormat="1" ht="20.100000000000001" hidden="1" customHeight="1" x14ac:dyDescent="0.2">
      <c r="A98" s="808"/>
      <c r="B98" s="958" t="s">
        <v>644</v>
      </c>
      <c r="C98" s="958" t="s">
        <v>1697</v>
      </c>
      <c r="D98" s="958">
        <v>45493</v>
      </c>
      <c r="E98" s="805">
        <f t="shared" ref="E98" si="61">D98+2</f>
        <v>45495</v>
      </c>
      <c r="F98" s="805">
        <f t="shared" ref="F98" si="62">D98+5</f>
        <v>45498</v>
      </c>
      <c r="G98" s="805">
        <f t="shared" ref="G98" si="63">D98+10</f>
        <v>45503</v>
      </c>
      <c r="H98" s="805">
        <f t="shared" ref="H98" si="64">D98+16</f>
        <v>45509</v>
      </c>
      <c r="I98" s="805">
        <f t="shared" ref="I98" si="65">D98+21</f>
        <v>45514</v>
      </c>
      <c r="K98" s="761">
        <f t="shared" si="46"/>
        <v>45494</v>
      </c>
    </row>
    <row r="99" spans="1:11" s="193" customFormat="1" ht="20.100000000000001" hidden="1" customHeight="1" x14ac:dyDescent="0.2">
      <c r="A99" s="808" t="s">
        <v>644</v>
      </c>
      <c r="B99" s="958" t="s">
        <v>651</v>
      </c>
      <c r="C99" s="958" t="s">
        <v>1698</v>
      </c>
      <c r="D99" s="958">
        <v>45502</v>
      </c>
      <c r="E99" s="805">
        <f t="shared" ref="E99:E100" si="66">D99+2</f>
        <v>45504</v>
      </c>
      <c r="F99" s="883" t="s">
        <v>384</v>
      </c>
      <c r="G99" s="805">
        <f t="shared" ref="G99:G100" si="67">D99+10</f>
        <v>45512</v>
      </c>
      <c r="H99" s="805">
        <f t="shared" ref="H99:H100" si="68">D99+16</f>
        <v>45518</v>
      </c>
      <c r="I99" s="805">
        <f t="shared" ref="I99:I100" si="69">D99+21</f>
        <v>45523</v>
      </c>
      <c r="K99" s="761">
        <f t="shared" si="46"/>
        <v>45501</v>
      </c>
    </row>
    <row r="100" spans="1:11" s="193" customFormat="1" ht="20.100000000000001" hidden="1" customHeight="1" x14ac:dyDescent="0.2">
      <c r="A100" s="808"/>
      <c r="B100" s="958" t="s">
        <v>656</v>
      </c>
      <c r="C100" s="958" t="s">
        <v>1699</v>
      </c>
      <c r="D100" s="958">
        <v>45515</v>
      </c>
      <c r="E100" s="805">
        <f t="shared" si="66"/>
        <v>45517</v>
      </c>
      <c r="F100" s="883" t="s">
        <v>384</v>
      </c>
      <c r="G100" s="805">
        <f t="shared" si="67"/>
        <v>45525</v>
      </c>
      <c r="H100" s="805">
        <f t="shared" si="68"/>
        <v>45531</v>
      </c>
      <c r="I100" s="805">
        <f t="shared" si="69"/>
        <v>45536</v>
      </c>
      <c r="K100" s="761">
        <f t="shared" si="46"/>
        <v>45508</v>
      </c>
    </row>
    <row r="101" spans="1:11" s="193" customFormat="1" ht="20.100000000000001" hidden="1" customHeight="1" x14ac:dyDescent="0.2">
      <c r="A101" s="808"/>
      <c r="B101" s="958" t="s">
        <v>649</v>
      </c>
      <c r="C101" s="958" t="s">
        <v>1700</v>
      </c>
      <c r="D101" s="958">
        <v>45519</v>
      </c>
      <c r="E101" s="805">
        <f t="shared" ref="E101" si="70">D101+2</f>
        <v>45521</v>
      </c>
      <c r="F101" s="883" t="s">
        <v>384</v>
      </c>
      <c r="G101" s="805">
        <f t="shared" ref="G101" si="71">D101+10</f>
        <v>45529</v>
      </c>
      <c r="H101" s="805">
        <f t="shared" ref="H101" si="72">D101+16</f>
        <v>45535</v>
      </c>
      <c r="I101" s="805">
        <f t="shared" ref="I101" si="73">D101+21</f>
        <v>45540</v>
      </c>
      <c r="K101" s="761">
        <f t="shared" si="46"/>
        <v>45515</v>
      </c>
    </row>
    <row r="102" spans="1:11" s="193" customFormat="1" ht="20.100000000000001" hidden="1" customHeight="1" x14ac:dyDescent="0.2">
      <c r="A102" s="808"/>
      <c r="B102" s="958" t="s">
        <v>653</v>
      </c>
      <c r="C102" s="958" t="s">
        <v>1701</v>
      </c>
      <c r="D102" s="958">
        <v>45533</v>
      </c>
      <c r="E102" s="805">
        <f t="shared" ref="E102:E103" si="74">D102+2</f>
        <v>45535</v>
      </c>
      <c r="F102" s="883" t="s">
        <v>384</v>
      </c>
      <c r="G102" s="805">
        <f t="shared" ref="G102:G103" si="75">D102+10</f>
        <v>45543</v>
      </c>
      <c r="H102" s="805">
        <f t="shared" ref="H102:H103" si="76">D102+16</f>
        <v>45549</v>
      </c>
      <c r="I102" s="883" t="s">
        <v>384</v>
      </c>
      <c r="K102" s="761">
        <f t="shared" si="46"/>
        <v>45522</v>
      </c>
    </row>
    <row r="103" spans="1:11" s="193" customFormat="1" ht="20.100000000000001" hidden="1" customHeight="1" x14ac:dyDescent="0.2">
      <c r="A103" s="808"/>
      <c r="B103" s="958" t="s">
        <v>1629</v>
      </c>
      <c r="C103" s="958" t="s">
        <v>1702</v>
      </c>
      <c r="D103" s="958">
        <v>45538</v>
      </c>
      <c r="E103" s="805">
        <f t="shared" si="74"/>
        <v>45540</v>
      </c>
      <c r="F103" s="883" t="s">
        <v>384</v>
      </c>
      <c r="G103" s="805">
        <f t="shared" si="75"/>
        <v>45548</v>
      </c>
      <c r="H103" s="805">
        <f t="shared" si="76"/>
        <v>45554</v>
      </c>
      <c r="I103" s="805">
        <f t="shared" ref="I103" si="77">D103+21</f>
        <v>45559</v>
      </c>
      <c r="K103" s="761">
        <f t="shared" si="46"/>
        <v>45529</v>
      </c>
    </row>
    <row r="104" spans="1:11" s="193" customFormat="1" ht="20.100000000000001" hidden="1" customHeight="1" x14ac:dyDescent="0.2">
      <c r="A104" s="808"/>
      <c r="B104" s="958" t="s">
        <v>646</v>
      </c>
      <c r="C104" s="958" t="s">
        <v>1703</v>
      </c>
      <c r="D104" s="958">
        <v>45539</v>
      </c>
      <c r="E104" s="805">
        <f t="shared" ref="E104" si="78">D104+2</f>
        <v>45541</v>
      </c>
      <c r="F104" s="883" t="s">
        <v>384</v>
      </c>
      <c r="G104" s="805">
        <f t="shared" ref="G104" si="79">D104+10</f>
        <v>45549</v>
      </c>
      <c r="H104" s="805">
        <f t="shared" ref="H104" si="80">D104+16</f>
        <v>45555</v>
      </c>
      <c r="I104" s="805">
        <f t="shared" ref="I104" si="81">D104+21</f>
        <v>45560</v>
      </c>
      <c r="K104" s="761">
        <f t="shared" si="46"/>
        <v>45536</v>
      </c>
    </row>
    <row r="105" spans="1:11" s="193" customFormat="1" ht="20.100000000000001" hidden="1" customHeight="1" x14ac:dyDescent="0.2">
      <c r="A105" s="808"/>
      <c r="B105" s="958" t="s">
        <v>644</v>
      </c>
      <c r="C105" s="958" t="s">
        <v>1704</v>
      </c>
      <c r="D105" s="958">
        <v>45547</v>
      </c>
      <c r="E105" s="805">
        <f t="shared" ref="E105:E110" si="82">D105+2</f>
        <v>45549</v>
      </c>
      <c r="F105" s="883" t="s">
        <v>384</v>
      </c>
      <c r="G105" s="805">
        <f t="shared" ref="G105:G110" si="83">D105+10</f>
        <v>45557</v>
      </c>
      <c r="H105" s="805">
        <f t="shared" ref="H105:H110" si="84">D105+16</f>
        <v>45563</v>
      </c>
      <c r="I105" s="805">
        <f t="shared" ref="I105:I108" si="85">D105+21</f>
        <v>45568</v>
      </c>
      <c r="K105" s="761">
        <f t="shared" si="46"/>
        <v>45543</v>
      </c>
    </row>
    <row r="106" spans="1:11" s="193" customFormat="1" ht="20.100000000000001" hidden="1" customHeight="1" x14ac:dyDescent="0.2">
      <c r="A106" s="808"/>
      <c r="B106" s="958" t="s">
        <v>651</v>
      </c>
      <c r="C106" s="958" t="s">
        <v>1705</v>
      </c>
      <c r="D106" s="958">
        <v>45549</v>
      </c>
      <c r="E106" s="805">
        <f t="shared" si="82"/>
        <v>45551</v>
      </c>
      <c r="F106" s="883" t="s">
        <v>384</v>
      </c>
      <c r="G106" s="805">
        <f t="shared" si="83"/>
        <v>45559</v>
      </c>
      <c r="H106" s="805">
        <f t="shared" si="84"/>
        <v>45565</v>
      </c>
      <c r="I106" s="805">
        <f t="shared" si="85"/>
        <v>45570</v>
      </c>
      <c r="K106" s="761">
        <f t="shared" si="46"/>
        <v>45550</v>
      </c>
    </row>
    <row r="107" spans="1:11" s="193" customFormat="1" ht="20.100000000000001" hidden="1" customHeight="1" x14ac:dyDescent="0.2">
      <c r="A107" s="808"/>
      <c r="B107" s="958" t="s">
        <v>656</v>
      </c>
      <c r="C107" s="958" t="s">
        <v>1706</v>
      </c>
      <c r="D107" s="958">
        <v>45567</v>
      </c>
      <c r="E107" s="883" t="s">
        <v>384</v>
      </c>
      <c r="F107" s="883" t="s">
        <v>384</v>
      </c>
      <c r="G107" s="805">
        <f t="shared" si="83"/>
        <v>45577</v>
      </c>
      <c r="H107" s="883" t="s">
        <v>384</v>
      </c>
      <c r="I107" s="805">
        <f t="shared" si="85"/>
        <v>45588</v>
      </c>
      <c r="K107" s="761">
        <f t="shared" si="46"/>
        <v>45557</v>
      </c>
    </row>
    <row r="108" spans="1:11" s="193" customFormat="1" ht="20.100000000000001" hidden="1" customHeight="1" x14ac:dyDescent="0.2">
      <c r="A108" s="808"/>
      <c r="B108" s="958" t="s">
        <v>649</v>
      </c>
      <c r="C108" s="958" t="s">
        <v>1707</v>
      </c>
      <c r="D108" s="958">
        <v>45570</v>
      </c>
      <c r="E108" s="805">
        <f t="shared" si="82"/>
        <v>45572</v>
      </c>
      <c r="F108" s="883" t="s">
        <v>384</v>
      </c>
      <c r="G108" s="805">
        <f t="shared" si="83"/>
        <v>45580</v>
      </c>
      <c r="H108" s="805">
        <f t="shared" si="84"/>
        <v>45586</v>
      </c>
      <c r="I108" s="805">
        <f t="shared" si="85"/>
        <v>45591</v>
      </c>
      <c r="K108" s="761">
        <f t="shared" si="46"/>
        <v>45564</v>
      </c>
    </row>
    <row r="109" spans="1:11" s="193" customFormat="1" ht="20.100000000000001" hidden="1" customHeight="1" x14ac:dyDescent="0.2">
      <c r="A109" s="808" t="s">
        <v>1708</v>
      </c>
      <c r="B109" s="1029" t="s">
        <v>408</v>
      </c>
      <c r="C109" s="958" t="s">
        <v>1709</v>
      </c>
      <c r="D109" s="803"/>
      <c r="E109" s="856"/>
      <c r="F109" s="987"/>
      <c r="G109" s="856"/>
      <c r="H109" s="856"/>
      <c r="I109" s="856"/>
      <c r="K109" s="761">
        <f t="shared" si="46"/>
        <v>45571</v>
      </c>
    </row>
    <row r="110" spans="1:11" s="193" customFormat="1" ht="20.100000000000001" hidden="1" customHeight="1" x14ac:dyDescent="0.2">
      <c r="A110" s="808" t="s">
        <v>1653</v>
      </c>
      <c r="B110" s="958" t="s">
        <v>1397</v>
      </c>
      <c r="C110" s="958" t="s">
        <v>1710</v>
      </c>
      <c r="D110" s="958">
        <v>45583</v>
      </c>
      <c r="E110" s="805">
        <f t="shared" si="82"/>
        <v>45585</v>
      </c>
      <c r="F110" s="883" t="s">
        <v>384</v>
      </c>
      <c r="G110" s="805">
        <f t="shared" si="83"/>
        <v>45593</v>
      </c>
      <c r="H110" s="805">
        <f t="shared" si="84"/>
        <v>45599</v>
      </c>
      <c r="I110" s="805">
        <f t="shared" ref="I110:I112" si="86">D110+21</f>
        <v>45604</v>
      </c>
      <c r="K110" s="761">
        <f t="shared" si="46"/>
        <v>45578</v>
      </c>
    </row>
    <row r="111" spans="1:11" s="193" customFormat="1" ht="20.100000000000001" hidden="1" customHeight="1" x14ac:dyDescent="0.2">
      <c r="A111" s="808" t="s">
        <v>1711</v>
      </c>
      <c r="B111" s="958" t="s">
        <v>1655</v>
      </c>
      <c r="C111" s="958" t="s">
        <v>1712</v>
      </c>
      <c r="D111" s="883" t="s">
        <v>384</v>
      </c>
      <c r="E111" s="987"/>
      <c r="F111" s="987"/>
      <c r="G111" s="856"/>
      <c r="H111" s="856"/>
      <c r="I111" s="856"/>
      <c r="K111" s="761">
        <f t="shared" si="46"/>
        <v>45585</v>
      </c>
    </row>
    <row r="112" spans="1:11" s="193" customFormat="1" ht="20.100000000000001" hidden="1" customHeight="1" x14ac:dyDescent="0.2">
      <c r="A112" s="808" t="s">
        <v>644</v>
      </c>
      <c r="B112" s="958" t="s">
        <v>646</v>
      </c>
      <c r="C112" s="958" t="s">
        <v>1713</v>
      </c>
      <c r="D112" s="958">
        <v>45594</v>
      </c>
      <c r="E112" s="805">
        <f t="shared" ref="E112" si="87">D112+2</f>
        <v>45596</v>
      </c>
      <c r="F112" s="883" t="s">
        <v>384</v>
      </c>
      <c r="G112" s="805">
        <f t="shared" ref="G112" si="88">D112+10</f>
        <v>45604</v>
      </c>
      <c r="H112" s="805">
        <f t="shared" ref="H112" si="89">D112+16</f>
        <v>45610</v>
      </c>
      <c r="I112" s="805">
        <f t="shared" si="86"/>
        <v>45615</v>
      </c>
      <c r="K112" s="761">
        <f t="shared" si="46"/>
        <v>45592</v>
      </c>
    </row>
    <row r="113" spans="1:11" s="193" customFormat="1" ht="20.100000000000001" hidden="1" customHeight="1" x14ac:dyDescent="0.2">
      <c r="A113" s="808" t="s">
        <v>651</v>
      </c>
      <c r="B113" s="958" t="s">
        <v>644</v>
      </c>
      <c r="C113" s="958" t="s">
        <v>1714</v>
      </c>
      <c r="D113" s="958">
        <v>45598</v>
      </c>
      <c r="E113" s="805">
        <f t="shared" ref="E113:E117" si="90">D113+2</f>
        <v>45600</v>
      </c>
      <c r="F113" s="883" t="s">
        <v>384</v>
      </c>
      <c r="G113" s="805">
        <f t="shared" ref="G113:G116" si="91">D113+10</f>
        <v>45608</v>
      </c>
      <c r="H113" s="805">
        <f t="shared" ref="H113:H116" si="92">D113+16</f>
        <v>45614</v>
      </c>
      <c r="I113" s="805">
        <f t="shared" ref="I113:I116" si="93">D113+21</f>
        <v>45619</v>
      </c>
      <c r="K113" s="761">
        <f t="shared" si="46"/>
        <v>45599</v>
      </c>
    </row>
    <row r="114" spans="1:11" s="193" customFormat="1" ht="20.100000000000001" hidden="1" customHeight="1" x14ac:dyDescent="0.2">
      <c r="A114" s="808"/>
      <c r="B114" s="958" t="s">
        <v>656</v>
      </c>
      <c r="C114" s="958" t="s">
        <v>1715</v>
      </c>
      <c r="D114" s="958">
        <v>45605</v>
      </c>
      <c r="E114" s="805">
        <f t="shared" si="90"/>
        <v>45607</v>
      </c>
      <c r="F114" s="883" t="s">
        <v>384</v>
      </c>
      <c r="G114" s="805">
        <f t="shared" si="91"/>
        <v>45615</v>
      </c>
      <c r="H114" s="805">
        <f t="shared" si="92"/>
        <v>45621</v>
      </c>
      <c r="I114" s="805">
        <f t="shared" si="93"/>
        <v>45626</v>
      </c>
      <c r="K114" s="761">
        <f t="shared" si="46"/>
        <v>45606</v>
      </c>
    </row>
    <row r="115" spans="1:11" s="193" customFormat="1" ht="20.100000000000001" hidden="1" customHeight="1" x14ac:dyDescent="0.2">
      <c r="A115" s="808"/>
      <c r="B115" s="958" t="s">
        <v>649</v>
      </c>
      <c r="C115" s="958" t="s">
        <v>1716</v>
      </c>
      <c r="D115" s="958">
        <v>45616</v>
      </c>
      <c r="E115" s="805">
        <f t="shared" si="90"/>
        <v>45618</v>
      </c>
      <c r="F115" s="883" t="s">
        <v>384</v>
      </c>
      <c r="G115" s="805">
        <f t="shared" si="91"/>
        <v>45626</v>
      </c>
      <c r="H115" s="805">
        <f t="shared" si="92"/>
        <v>45632</v>
      </c>
      <c r="I115" s="805">
        <f t="shared" si="93"/>
        <v>45637</v>
      </c>
      <c r="K115" s="761">
        <f t="shared" si="46"/>
        <v>45613</v>
      </c>
    </row>
    <row r="116" spans="1:11" s="193" customFormat="1" ht="20.100000000000001" hidden="1" customHeight="1" x14ac:dyDescent="0.2">
      <c r="A116" s="808" t="s">
        <v>1629</v>
      </c>
      <c r="B116" s="958" t="s">
        <v>1651</v>
      </c>
      <c r="C116" s="958" t="s">
        <v>1717</v>
      </c>
      <c r="D116" s="958">
        <v>45623</v>
      </c>
      <c r="E116" s="805">
        <f t="shared" si="90"/>
        <v>45625</v>
      </c>
      <c r="F116" s="883" t="s">
        <v>384</v>
      </c>
      <c r="G116" s="805">
        <f t="shared" si="91"/>
        <v>45633</v>
      </c>
      <c r="H116" s="805">
        <f t="shared" si="92"/>
        <v>45639</v>
      </c>
      <c r="I116" s="805">
        <f t="shared" si="93"/>
        <v>45644</v>
      </c>
      <c r="K116" s="761">
        <f t="shared" si="46"/>
        <v>45620</v>
      </c>
    </row>
    <row r="117" spans="1:11" s="193" customFormat="1" ht="20.100000000000001" hidden="1" customHeight="1" x14ac:dyDescent="0.2">
      <c r="A117" s="808" t="s">
        <v>1653</v>
      </c>
      <c r="B117" s="958" t="s">
        <v>1397</v>
      </c>
      <c r="C117" s="958" t="s">
        <v>1718</v>
      </c>
      <c r="D117" s="958">
        <v>45632</v>
      </c>
      <c r="E117" s="805">
        <f t="shared" si="90"/>
        <v>45634</v>
      </c>
      <c r="F117" s="883" t="s">
        <v>384</v>
      </c>
      <c r="G117" s="805">
        <v>45639</v>
      </c>
      <c r="H117" s="805">
        <v>45645</v>
      </c>
      <c r="I117" s="883" t="s">
        <v>384</v>
      </c>
      <c r="K117" s="761">
        <f t="shared" si="46"/>
        <v>45627</v>
      </c>
    </row>
    <row r="118" spans="1:11" s="193" customFormat="1" ht="20.100000000000001" hidden="1" customHeight="1" x14ac:dyDescent="0.2">
      <c r="A118" s="808"/>
      <c r="B118" s="958" t="s">
        <v>1655</v>
      </c>
      <c r="C118" s="958" t="s">
        <v>1719</v>
      </c>
      <c r="D118" s="958">
        <v>45639</v>
      </c>
      <c r="E118" s="805">
        <f t="shared" ref="E118:E123" si="94">D118+2</f>
        <v>45641</v>
      </c>
      <c r="F118" s="883" t="s">
        <v>384</v>
      </c>
      <c r="G118" s="805">
        <f t="shared" ref="G118:G123" si="95">D118+10</f>
        <v>45649</v>
      </c>
      <c r="H118" s="805">
        <f t="shared" ref="H118:H123" si="96">D118+16</f>
        <v>45655</v>
      </c>
      <c r="I118" s="805">
        <f t="shared" ref="I118:I123" si="97">D118+21</f>
        <v>45660</v>
      </c>
      <c r="K118" s="761">
        <f t="shared" si="46"/>
        <v>45634</v>
      </c>
    </row>
    <row r="119" spans="1:11" s="193" customFormat="1" ht="20.100000000000001" hidden="1" customHeight="1" x14ac:dyDescent="0.2">
      <c r="A119" s="808" t="s">
        <v>1657</v>
      </c>
      <c r="B119" s="958" t="s">
        <v>1601</v>
      </c>
      <c r="C119" s="958" t="s">
        <v>1720</v>
      </c>
      <c r="D119" s="958">
        <v>45648</v>
      </c>
      <c r="E119" s="805">
        <f t="shared" si="94"/>
        <v>45650</v>
      </c>
      <c r="F119" s="883" t="s">
        <v>384</v>
      </c>
      <c r="G119" s="805">
        <f t="shared" si="95"/>
        <v>45658</v>
      </c>
      <c r="H119" s="805">
        <f t="shared" si="96"/>
        <v>45664</v>
      </c>
      <c r="I119" s="805">
        <f t="shared" si="97"/>
        <v>45669</v>
      </c>
      <c r="K119" s="761">
        <f t="shared" si="46"/>
        <v>45641</v>
      </c>
    </row>
    <row r="120" spans="1:11" s="193" customFormat="1" ht="20.100000000000001" hidden="1" customHeight="1" x14ac:dyDescent="0.2">
      <c r="A120" s="808" t="s">
        <v>644</v>
      </c>
      <c r="B120" s="958" t="s">
        <v>1632</v>
      </c>
      <c r="C120" s="958" t="s">
        <v>1721</v>
      </c>
      <c r="D120" s="958">
        <v>45653</v>
      </c>
      <c r="E120" s="805">
        <f t="shared" si="94"/>
        <v>45655</v>
      </c>
      <c r="F120" s="883" t="s">
        <v>384</v>
      </c>
      <c r="G120" s="805">
        <f t="shared" si="95"/>
        <v>45663</v>
      </c>
      <c r="H120" s="805">
        <f t="shared" si="96"/>
        <v>45669</v>
      </c>
      <c r="I120" s="805">
        <f t="shared" si="97"/>
        <v>45674</v>
      </c>
      <c r="K120" s="761">
        <f t="shared" si="46"/>
        <v>45648</v>
      </c>
    </row>
    <row r="121" spans="1:11" s="193" customFormat="1" ht="20.100000000000001" hidden="1" customHeight="1" x14ac:dyDescent="0.2">
      <c r="A121" s="808"/>
      <c r="B121" s="958" t="s">
        <v>656</v>
      </c>
      <c r="C121" s="958" t="s">
        <v>1722</v>
      </c>
      <c r="D121" s="958">
        <v>45654</v>
      </c>
      <c r="E121" s="805">
        <f t="shared" si="94"/>
        <v>45656</v>
      </c>
      <c r="F121" s="883" t="s">
        <v>384</v>
      </c>
      <c r="G121" s="805">
        <f t="shared" si="95"/>
        <v>45664</v>
      </c>
      <c r="H121" s="805">
        <f t="shared" si="96"/>
        <v>45670</v>
      </c>
      <c r="I121" s="805">
        <f t="shared" si="97"/>
        <v>45675</v>
      </c>
      <c r="K121" s="761">
        <f t="shared" si="46"/>
        <v>45655</v>
      </c>
    </row>
    <row r="122" spans="1:11" s="193" customFormat="1" ht="20.100000000000001" hidden="1" customHeight="1" x14ac:dyDescent="0.2">
      <c r="A122" s="808"/>
      <c r="B122" s="958" t="s">
        <v>649</v>
      </c>
      <c r="C122" s="958" t="s">
        <v>1723</v>
      </c>
      <c r="D122" s="958">
        <v>45661</v>
      </c>
      <c r="E122" s="805">
        <f t="shared" si="94"/>
        <v>45663</v>
      </c>
      <c r="F122" s="883" t="s">
        <v>384</v>
      </c>
      <c r="G122" s="805">
        <f t="shared" si="95"/>
        <v>45671</v>
      </c>
      <c r="H122" s="805">
        <f t="shared" si="96"/>
        <v>45677</v>
      </c>
      <c r="I122" s="805">
        <f t="shared" si="97"/>
        <v>45682</v>
      </c>
      <c r="K122" s="761">
        <f t="shared" si="46"/>
        <v>45662</v>
      </c>
    </row>
    <row r="123" spans="1:11" s="193" customFormat="1" ht="20.100000000000001" hidden="1" customHeight="1" x14ac:dyDescent="0.2">
      <c r="A123" s="808"/>
      <c r="B123" s="958" t="s">
        <v>1651</v>
      </c>
      <c r="C123" s="958" t="s">
        <v>1724</v>
      </c>
      <c r="D123" s="958">
        <v>45669</v>
      </c>
      <c r="E123" s="805">
        <f t="shared" si="94"/>
        <v>45671</v>
      </c>
      <c r="F123" s="883" t="s">
        <v>384</v>
      </c>
      <c r="G123" s="805">
        <f t="shared" si="95"/>
        <v>45679</v>
      </c>
      <c r="H123" s="805">
        <f t="shared" si="96"/>
        <v>45685</v>
      </c>
      <c r="I123" s="805">
        <f t="shared" si="97"/>
        <v>45690</v>
      </c>
      <c r="K123" s="761">
        <f t="shared" si="46"/>
        <v>45669</v>
      </c>
    </row>
    <row r="124" spans="1:11" s="193" customFormat="1" ht="20.100000000000001" hidden="1" customHeight="1" x14ac:dyDescent="0.2">
      <c r="A124" s="808" t="s">
        <v>1397</v>
      </c>
      <c r="B124" s="958" t="s">
        <v>1663</v>
      </c>
      <c r="C124" s="958" t="s">
        <v>1725</v>
      </c>
      <c r="D124" s="883" t="s">
        <v>384</v>
      </c>
      <c r="E124" s="883" t="s">
        <v>384</v>
      </c>
      <c r="F124" s="883" t="s">
        <v>384</v>
      </c>
      <c r="G124" s="805">
        <v>45685</v>
      </c>
      <c r="H124" s="805">
        <v>45691</v>
      </c>
      <c r="I124" s="805">
        <v>45696</v>
      </c>
      <c r="K124" s="761">
        <f t="shared" si="46"/>
        <v>45676</v>
      </c>
    </row>
    <row r="125" spans="1:11" s="193" customFormat="1" ht="20.100000000000001" hidden="1" customHeight="1" x14ac:dyDescent="0.2">
      <c r="A125" s="808"/>
      <c r="B125" s="958" t="s">
        <v>1655</v>
      </c>
      <c r="C125" s="958" t="s">
        <v>1726</v>
      </c>
      <c r="D125" s="958">
        <v>45688</v>
      </c>
      <c r="E125" s="805">
        <f t="shared" ref="E125:E126" si="98">D125+2</f>
        <v>45690</v>
      </c>
      <c r="F125" s="883" t="s">
        <v>384</v>
      </c>
      <c r="G125" s="805">
        <f t="shared" ref="G125:G128" si="99">D125+10</f>
        <v>45698</v>
      </c>
      <c r="H125" s="805">
        <f t="shared" ref="H125:H128" si="100">D125+16</f>
        <v>45704</v>
      </c>
      <c r="I125" s="805">
        <f t="shared" ref="I125:I128" si="101">D125+21</f>
        <v>45709</v>
      </c>
      <c r="K125" s="761">
        <f t="shared" si="46"/>
        <v>45683</v>
      </c>
    </row>
    <row r="126" spans="1:11" s="193" customFormat="1" ht="20.100000000000001" hidden="1" customHeight="1" x14ac:dyDescent="0.2">
      <c r="A126" s="808"/>
      <c r="B126" s="958" t="s">
        <v>1601</v>
      </c>
      <c r="C126" s="958" t="s">
        <v>1727</v>
      </c>
      <c r="D126" s="958">
        <v>45695</v>
      </c>
      <c r="E126" s="805">
        <f t="shared" si="98"/>
        <v>45697</v>
      </c>
      <c r="F126" s="883" t="s">
        <v>384</v>
      </c>
      <c r="G126" s="805">
        <f t="shared" si="99"/>
        <v>45705</v>
      </c>
      <c r="H126" s="805">
        <f t="shared" si="100"/>
        <v>45711</v>
      </c>
      <c r="I126" s="805">
        <f t="shared" si="101"/>
        <v>45716</v>
      </c>
      <c r="K126" s="761">
        <f t="shared" si="46"/>
        <v>45690</v>
      </c>
    </row>
    <row r="127" spans="1:11" s="193" customFormat="1" ht="20.100000000000001" hidden="1" customHeight="1" x14ac:dyDescent="0.2">
      <c r="A127" s="808"/>
      <c r="B127" s="958" t="s">
        <v>1632</v>
      </c>
      <c r="C127" s="958" t="s">
        <v>1728</v>
      </c>
      <c r="D127" s="958">
        <v>45706</v>
      </c>
      <c r="E127" s="883" t="s">
        <v>384</v>
      </c>
      <c r="F127" s="883" t="s">
        <v>384</v>
      </c>
      <c r="G127" s="805">
        <f t="shared" si="99"/>
        <v>45716</v>
      </c>
      <c r="H127" s="805">
        <f t="shared" si="100"/>
        <v>45722</v>
      </c>
      <c r="I127" s="805">
        <f t="shared" si="101"/>
        <v>45727</v>
      </c>
      <c r="K127" s="761">
        <f t="shared" si="46"/>
        <v>45697</v>
      </c>
    </row>
    <row r="128" spans="1:11" s="193" customFormat="1" ht="20.100000000000001" hidden="1" customHeight="1" x14ac:dyDescent="0.2">
      <c r="A128" s="808"/>
      <c r="B128" s="958" t="s">
        <v>656</v>
      </c>
      <c r="C128" s="958" t="s">
        <v>1729</v>
      </c>
      <c r="D128" s="958">
        <v>45714</v>
      </c>
      <c r="E128" s="883" t="s">
        <v>384</v>
      </c>
      <c r="F128" s="883" t="s">
        <v>384</v>
      </c>
      <c r="G128" s="805">
        <f t="shared" si="99"/>
        <v>45724</v>
      </c>
      <c r="H128" s="805">
        <f t="shared" si="100"/>
        <v>45730</v>
      </c>
      <c r="I128" s="805">
        <f t="shared" si="101"/>
        <v>45735</v>
      </c>
      <c r="K128" s="761">
        <f t="shared" si="46"/>
        <v>45704</v>
      </c>
    </row>
    <row r="129" spans="1:12" s="193" customFormat="1" ht="20.100000000000001" hidden="1" customHeight="1" x14ac:dyDescent="0.2">
      <c r="A129" s="808" t="s">
        <v>649</v>
      </c>
      <c r="B129" s="1029" t="s">
        <v>408</v>
      </c>
      <c r="C129" s="958" t="s">
        <v>1730</v>
      </c>
      <c r="D129" s="803"/>
      <c r="E129" s="856"/>
      <c r="F129" s="987"/>
      <c r="G129" s="856"/>
      <c r="H129" s="856"/>
      <c r="I129" s="856"/>
      <c r="K129" s="761">
        <f t="shared" si="46"/>
        <v>45711</v>
      </c>
    </row>
    <row r="130" spans="1:12" s="193" customFormat="1" ht="20.100000000000001" hidden="1" customHeight="1" x14ac:dyDescent="0.2">
      <c r="A130" s="808" t="s">
        <v>1731</v>
      </c>
      <c r="B130" s="958" t="s">
        <v>649</v>
      </c>
      <c r="C130" s="958" t="s">
        <v>1732</v>
      </c>
      <c r="D130" s="958">
        <v>45720</v>
      </c>
      <c r="E130" s="883" t="s">
        <v>384</v>
      </c>
      <c r="F130" s="883" t="s">
        <v>384</v>
      </c>
      <c r="G130" s="761">
        <f>D130+10</f>
        <v>45730</v>
      </c>
      <c r="H130" s="761">
        <f>D130+16</f>
        <v>45736</v>
      </c>
      <c r="I130" s="761">
        <f>D130+21</f>
        <v>45741</v>
      </c>
      <c r="J130" s="331"/>
      <c r="K130" s="761">
        <f>K129+7</f>
        <v>45718</v>
      </c>
      <c r="L130" s="331"/>
    </row>
    <row r="131" spans="1:12" ht="18" hidden="1" customHeight="1" x14ac:dyDescent="0.2">
      <c r="B131" s="147" t="s">
        <v>511</v>
      </c>
    </row>
    <row r="132" spans="1:12" s="193" customFormat="1" ht="20.100000000000001" customHeight="1" x14ac:dyDescent="0.2">
      <c r="A132" s="808"/>
      <c r="B132" s="767"/>
      <c r="C132" s="767"/>
      <c r="D132" s="767"/>
      <c r="E132" s="767"/>
      <c r="F132" s="1096"/>
      <c r="G132" s="767"/>
      <c r="H132" s="767"/>
      <c r="I132" s="767"/>
      <c r="J132" s="331"/>
      <c r="K132" s="767"/>
      <c r="L132" s="331"/>
    </row>
    <row r="133" spans="1:12" s="193" customFormat="1" ht="33" customHeight="1" x14ac:dyDescent="0.2">
      <c r="A133" s="808"/>
      <c r="B133" s="1134" t="s">
        <v>121</v>
      </c>
      <c r="C133" s="1135"/>
      <c r="D133" s="1136" t="s">
        <v>348</v>
      </c>
      <c r="E133" s="944" t="s">
        <v>204</v>
      </c>
      <c r="F133" s="944" t="s">
        <v>169</v>
      </c>
      <c r="G133" s="944" t="s">
        <v>281</v>
      </c>
      <c r="H133" s="772"/>
      <c r="I133" s="884"/>
    </row>
    <row r="134" spans="1:12" s="193" customFormat="1" ht="20.100000000000001" customHeight="1" x14ac:dyDescent="0.2">
      <c r="A134" s="808"/>
      <c r="B134" s="947" t="s">
        <v>350</v>
      </c>
      <c r="C134" s="947" t="s">
        <v>351</v>
      </c>
      <c r="D134" s="1137"/>
      <c r="E134" s="980" t="s">
        <v>160</v>
      </c>
      <c r="F134" s="980" t="s">
        <v>171</v>
      </c>
      <c r="G134" s="980" t="s">
        <v>284</v>
      </c>
      <c r="H134" s="772"/>
      <c r="I134" s="1050" t="s">
        <v>352</v>
      </c>
    </row>
    <row r="135" spans="1:12" s="193" customFormat="1" ht="20.100000000000001" hidden="1" customHeight="1" x14ac:dyDescent="0.2">
      <c r="A135" s="808" t="s">
        <v>663</v>
      </c>
      <c r="B135" s="981" t="s">
        <v>642</v>
      </c>
      <c r="C135" s="958" t="s">
        <v>673</v>
      </c>
      <c r="D135" s="958">
        <v>45394</v>
      </c>
      <c r="E135" s="805">
        <f t="shared" ref="E135:E159" si="102">D135+10</f>
        <v>45404</v>
      </c>
      <c r="F135" s="805">
        <f t="shared" ref="F135:F157" si="103">D135+16</f>
        <v>45410</v>
      </c>
      <c r="G135" s="805">
        <f t="shared" ref="G135:G141" si="104">D135+21</f>
        <v>45415</v>
      </c>
      <c r="I135" s="761" t="e">
        <f>#REF!+7</f>
        <v>#REF!</v>
      </c>
    </row>
    <row r="136" spans="1:12" s="193" customFormat="1" ht="20.100000000000001" hidden="1" customHeight="1" x14ac:dyDescent="0.2">
      <c r="A136" s="808" t="s">
        <v>653</v>
      </c>
      <c r="B136" s="1030" t="s">
        <v>384</v>
      </c>
      <c r="C136" s="958" t="s">
        <v>674</v>
      </c>
      <c r="D136" s="803">
        <v>45406</v>
      </c>
      <c r="E136" s="856">
        <f t="shared" si="102"/>
        <v>45416</v>
      </c>
      <c r="F136" s="856">
        <f t="shared" si="103"/>
        <v>45422</v>
      </c>
      <c r="G136" s="856">
        <f t="shared" si="104"/>
        <v>45427</v>
      </c>
      <c r="I136" s="761">
        <v>45403</v>
      </c>
    </row>
    <row r="137" spans="1:12" s="193" customFormat="1" ht="20.100000000000001" hidden="1" customHeight="1" x14ac:dyDescent="0.2">
      <c r="A137" s="808" t="s">
        <v>656</v>
      </c>
      <c r="B137" s="981" t="s">
        <v>653</v>
      </c>
      <c r="C137" s="958" t="s">
        <v>675</v>
      </c>
      <c r="D137" s="958">
        <v>45419</v>
      </c>
      <c r="E137" s="805">
        <f t="shared" si="102"/>
        <v>45429</v>
      </c>
      <c r="F137" s="805">
        <f t="shared" si="103"/>
        <v>45435</v>
      </c>
      <c r="G137" s="805">
        <f t="shared" si="104"/>
        <v>45440</v>
      </c>
      <c r="I137" s="761">
        <f t="shared" ref="I137:I180" si="105">I136+7</f>
        <v>45410</v>
      </c>
    </row>
    <row r="138" spans="1:12" s="193" customFormat="1" ht="20.100000000000001" hidden="1" customHeight="1" x14ac:dyDescent="0.2">
      <c r="A138" s="808" t="s">
        <v>676</v>
      </c>
      <c r="B138" s="958" t="s">
        <v>644</v>
      </c>
      <c r="C138" s="958" t="s">
        <v>677</v>
      </c>
      <c r="D138" s="958">
        <v>45426</v>
      </c>
      <c r="E138" s="805">
        <f t="shared" si="102"/>
        <v>45436</v>
      </c>
      <c r="F138" s="805">
        <f t="shared" si="103"/>
        <v>45442</v>
      </c>
      <c r="G138" s="805">
        <f t="shared" si="104"/>
        <v>45447</v>
      </c>
      <c r="I138" s="761">
        <f t="shared" si="105"/>
        <v>45417</v>
      </c>
    </row>
    <row r="139" spans="1:12" s="193" customFormat="1" ht="20.100000000000001" hidden="1" customHeight="1" x14ac:dyDescent="0.2">
      <c r="A139" s="808" t="s">
        <v>646</v>
      </c>
      <c r="B139" s="958" t="s">
        <v>649</v>
      </c>
      <c r="C139" s="958" t="s">
        <v>678</v>
      </c>
      <c r="D139" s="958">
        <v>45423</v>
      </c>
      <c r="E139" s="805">
        <f t="shared" si="102"/>
        <v>45433</v>
      </c>
      <c r="F139" s="805">
        <f t="shared" si="103"/>
        <v>45439</v>
      </c>
      <c r="G139" s="805">
        <f t="shared" si="104"/>
        <v>45444</v>
      </c>
      <c r="I139" s="761">
        <f t="shared" si="105"/>
        <v>45424</v>
      </c>
    </row>
    <row r="140" spans="1:12" s="193" customFormat="1" ht="20.100000000000001" hidden="1" customHeight="1" x14ac:dyDescent="0.2">
      <c r="A140" s="808" t="s">
        <v>649</v>
      </c>
      <c r="B140" s="958" t="s">
        <v>646</v>
      </c>
      <c r="C140" s="958" t="s">
        <v>679</v>
      </c>
      <c r="D140" s="958">
        <f t="shared" ref="D140" si="106">D139+7</f>
        <v>45430</v>
      </c>
      <c r="E140" s="805">
        <f t="shared" si="102"/>
        <v>45440</v>
      </c>
      <c r="F140" s="805">
        <f t="shared" si="103"/>
        <v>45446</v>
      </c>
      <c r="G140" s="805">
        <f t="shared" si="104"/>
        <v>45451</v>
      </c>
      <c r="I140" s="761">
        <f t="shared" si="105"/>
        <v>45431</v>
      </c>
    </row>
    <row r="141" spans="1:12" s="193" customFormat="1" ht="20.100000000000001" hidden="1" customHeight="1" x14ac:dyDescent="0.2">
      <c r="A141" s="808"/>
      <c r="B141" s="958" t="s">
        <v>651</v>
      </c>
      <c r="C141" s="958" t="s">
        <v>680</v>
      </c>
      <c r="D141" s="958">
        <v>45441</v>
      </c>
      <c r="E141" s="805">
        <f t="shared" si="102"/>
        <v>45451</v>
      </c>
      <c r="F141" s="805">
        <f t="shared" si="103"/>
        <v>45457</v>
      </c>
      <c r="G141" s="805">
        <f t="shared" si="104"/>
        <v>45462</v>
      </c>
      <c r="I141" s="761">
        <f t="shared" si="105"/>
        <v>45438</v>
      </c>
    </row>
    <row r="142" spans="1:12" s="193" customFormat="1" ht="20.100000000000001" hidden="1" customHeight="1" x14ac:dyDescent="0.2">
      <c r="A142" s="808" t="s">
        <v>642</v>
      </c>
      <c r="B142" s="958" t="s">
        <v>681</v>
      </c>
      <c r="C142" s="958" t="s">
        <v>682</v>
      </c>
      <c r="D142" s="958">
        <v>45454</v>
      </c>
      <c r="E142" s="805">
        <f t="shared" si="102"/>
        <v>45464</v>
      </c>
      <c r="F142" s="805">
        <f t="shared" si="103"/>
        <v>45470</v>
      </c>
      <c r="G142" s="883" t="s">
        <v>384</v>
      </c>
      <c r="I142" s="761">
        <f t="shared" si="105"/>
        <v>45445</v>
      </c>
    </row>
    <row r="143" spans="1:12" s="193" customFormat="1" ht="20.100000000000001" hidden="1" customHeight="1" x14ac:dyDescent="0.2">
      <c r="A143" s="808" t="s">
        <v>683</v>
      </c>
      <c r="B143" s="958" t="s">
        <v>644</v>
      </c>
      <c r="C143" s="958" t="s">
        <v>684</v>
      </c>
      <c r="D143" s="958">
        <v>45457</v>
      </c>
      <c r="E143" s="805">
        <f t="shared" si="102"/>
        <v>45467</v>
      </c>
      <c r="F143" s="805">
        <f t="shared" si="103"/>
        <v>45473</v>
      </c>
      <c r="G143" s="805">
        <f t="shared" ref="G143:G152" si="107">D143+21</f>
        <v>45478</v>
      </c>
      <c r="I143" s="761">
        <f t="shared" si="105"/>
        <v>45452</v>
      </c>
    </row>
    <row r="144" spans="1:12" s="193" customFormat="1" ht="20.100000000000001" hidden="1" customHeight="1" x14ac:dyDescent="0.2">
      <c r="A144" s="808" t="s">
        <v>685</v>
      </c>
      <c r="B144" s="958" t="s">
        <v>656</v>
      </c>
      <c r="C144" s="958" t="s">
        <v>686</v>
      </c>
      <c r="D144" s="958">
        <v>45461</v>
      </c>
      <c r="E144" s="805">
        <f t="shared" si="102"/>
        <v>45471</v>
      </c>
      <c r="F144" s="805">
        <f t="shared" si="103"/>
        <v>45477</v>
      </c>
      <c r="G144" s="805">
        <f t="shared" si="107"/>
        <v>45482</v>
      </c>
      <c r="I144" s="761">
        <f t="shared" si="105"/>
        <v>45459</v>
      </c>
    </row>
    <row r="145" spans="1:9" s="193" customFormat="1" ht="20.100000000000001" hidden="1" customHeight="1" x14ac:dyDescent="0.2">
      <c r="A145" s="808" t="s">
        <v>1626</v>
      </c>
      <c r="B145" s="958" t="s">
        <v>649</v>
      </c>
      <c r="C145" s="958" t="s">
        <v>1693</v>
      </c>
      <c r="D145" s="958">
        <v>45470</v>
      </c>
      <c r="E145" s="805">
        <f t="shared" si="102"/>
        <v>45480</v>
      </c>
      <c r="F145" s="805">
        <f t="shared" si="103"/>
        <v>45486</v>
      </c>
      <c r="G145" s="805">
        <f t="shared" si="107"/>
        <v>45491</v>
      </c>
      <c r="I145" s="761">
        <f t="shared" si="105"/>
        <v>45466</v>
      </c>
    </row>
    <row r="146" spans="1:9" s="193" customFormat="1" ht="20.100000000000001" hidden="1" customHeight="1" x14ac:dyDescent="0.2">
      <c r="A146" s="808" t="s">
        <v>649</v>
      </c>
      <c r="B146" s="958" t="s">
        <v>653</v>
      </c>
      <c r="C146" s="958" t="s">
        <v>1694</v>
      </c>
      <c r="D146" s="958">
        <v>45478</v>
      </c>
      <c r="E146" s="805">
        <f t="shared" si="102"/>
        <v>45488</v>
      </c>
      <c r="F146" s="805">
        <f t="shared" si="103"/>
        <v>45494</v>
      </c>
      <c r="G146" s="805">
        <f t="shared" si="107"/>
        <v>45499</v>
      </c>
      <c r="I146" s="761">
        <f t="shared" si="105"/>
        <v>45473</v>
      </c>
    </row>
    <row r="147" spans="1:9" s="193" customFormat="1" ht="20.100000000000001" hidden="1" customHeight="1" x14ac:dyDescent="0.2">
      <c r="A147" s="808" t="s">
        <v>646</v>
      </c>
      <c r="B147" s="958" t="s">
        <v>1629</v>
      </c>
      <c r="C147" s="958" t="s">
        <v>1695</v>
      </c>
      <c r="D147" s="958">
        <v>45488</v>
      </c>
      <c r="E147" s="805">
        <f t="shared" si="102"/>
        <v>45498</v>
      </c>
      <c r="F147" s="805">
        <f t="shared" si="103"/>
        <v>45504</v>
      </c>
      <c r="G147" s="805">
        <f t="shared" si="107"/>
        <v>45509</v>
      </c>
      <c r="I147" s="761">
        <f t="shared" si="105"/>
        <v>45480</v>
      </c>
    </row>
    <row r="148" spans="1:9" s="193" customFormat="1" ht="20.100000000000001" hidden="1" customHeight="1" x14ac:dyDescent="0.2">
      <c r="A148" s="808" t="s">
        <v>651</v>
      </c>
      <c r="B148" s="958" t="s">
        <v>646</v>
      </c>
      <c r="C148" s="958" t="s">
        <v>1696</v>
      </c>
      <c r="D148" s="958">
        <v>45492</v>
      </c>
      <c r="E148" s="805">
        <f t="shared" si="102"/>
        <v>45502</v>
      </c>
      <c r="F148" s="805">
        <f t="shared" si="103"/>
        <v>45508</v>
      </c>
      <c r="G148" s="805">
        <f t="shared" si="107"/>
        <v>45513</v>
      </c>
      <c r="I148" s="761">
        <f t="shared" si="105"/>
        <v>45487</v>
      </c>
    </row>
    <row r="149" spans="1:9" s="193" customFormat="1" ht="20.100000000000001" hidden="1" customHeight="1" x14ac:dyDescent="0.2">
      <c r="A149" s="808"/>
      <c r="B149" s="958" t="s">
        <v>644</v>
      </c>
      <c r="C149" s="958" t="s">
        <v>1697</v>
      </c>
      <c r="D149" s="958">
        <v>45493</v>
      </c>
      <c r="E149" s="805">
        <f t="shared" si="102"/>
        <v>45503</v>
      </c>
      <c r="F149" s="805">
        <f t="shared" si="103"/>
        <v>45509</v>
      </c>
      <c r="G149" s="805">
        <f t="shared" si="107"/>
        <v>45514</v>
      </c>
      <c r="I149" s="761">
        <f t="shared" si="105"/>
        <v>45494</v>
      </c>
    </row>
    <row r="150" spans="1:9" s="193" customFormat="1" ht="20.100000000000001" hidden="1" customHeight="1" x14ac:dyDescent="0.2">
      <c r="A150" s="808" t="s">
        <v>644</v>
      </c>
      <c r="B150" s="958" t="s">
        <v>651</v>
      </c>
      <c r="C150" s="958" t="s">
        <v>1698</v>
      </c>
      <c r="D150" s="958">
        <v>45502</v>
      </c>
      <c r="E150" s="805">
        <f t="shared" si="102"/>
        <v>45512</v>
      </c>
      <c r="F150" s="805">
        <f t="shared" si="103"/>
        <v>45518</v>
      </c>
      <c r="G150" s="805">
        <f t="shared" si="107"/>
        <v>45523</v>
      </c>
      <c r="I150" s="761">
        <f t="shared" si="105"/>
        <v>45501</v>
      </c>
    </row>
    <row r="151" spans="1:9" s="193" customFormat="1" ht="20.100000000000001" hidden="1" customHeight="1" x14ac:dyDescent="0.2">
      <c r="A151" s="808"/>
      <c r="B151" s="958" t="s">
        <v>656</v>
      </c>
      <c r="C151" s="958" t="s">
        <v>1699</v>
      </c>
      <c r="D151" s="958">
        <v>45515</v>
      </c>
      <c r="E151" s="805">
        <f t="shared" si="102"/>
        <v>45525</v>
      </c>
      <c r="F151" s="805">
        <f t="shared" si="103"/>
        <v>45531</v>
      </c>
      <c r="G151" s="805">
        <f t="shared" si="107"/>
        <v>45536</v>
      </c>
      <c r="I151" s="761">
        <f t="shared" si="105"/>
        <v>45508</v>
      </c>
    </row>
    <row r="152" spans="1:9" s="193" customFormat="1" ht="20.100000000000001" hidden="1" customHeight="1" x14ac:dyDescent="0.2">
      <c r="A152" s="808"/>
      <c r="B152" s="958" t="s">
        <v>649</v>
      </c>
      <c r="C152" s="958" t="s">
        <v>1700</v>
      </c>
      <c r="D152" s="958">
        <v>45519</v>
      </c>
      <c r="E152" s="805">
        <f t="shared" si="102"/>
        <v>45529</v>
      </c>
      <c r="F152" s="805">
        <f t="shared" si="103"/>
        <v>45535</v>
      </c>
      <c r="G152" s="805">
        <f t="shared" si="107"/>
        <v>45540</v>
      </c>
      <c r="I152" s="761">
        <f t="shared" si="105"/>
        <v>45515</v>
      </c>
    </row>
    <row r="153" spans="1:9" s="193" customFormat="1" ht="20.100000000000001" hidden="1" customHeight="1" x14ac:dyDescent="0.2">
      <c r="A153" s="808"/>
      <c r="B153" s="958" t="s">
        <v>653</v>
      </c>
      <c r="C153" s="958" t="s">
        <v>1701</v>
      </c>
      <c r="D153" s="958">
        <v>45533</v>
      </c>
      <c r="E153" s="805">
        <f t="shared" si="102"/>
        <v>45543</v>
      </c>
      <c r="F153" s="805">
        <f t="shared" si="103"/>
        <v>45549</v>
      </c>
      <c r="G153" s="883" t="s">
        <v>384</v>
      </c>
      <c r="I153" s="761">
        <f t="shared" si="105"/>
        <v>45522</v>
      </c>
    </row>
    <row r="154" spans="1:9" s="193" customFormat="1" ht="20.100000000000001" hidden="1" customHeight="1" x14ac:dyDescent="0.2">
      <c r="A154" s="808"/>
      <c r="B154" s="958" t="s">
        <v>1629</v>
      </c>
      <c r="C154" s="958" t="s">
        <v>1702</v>
      </c>
      <c r="D154" s="958">
        <v>45538</v>
      </c>
      <c r="E154" s="805">
        <f t="shared" si="102"/>
        <v>45548</v>
      </c>
      <c r="F154" s="805">
        <f t="shared" si="103"/>
        <v>45554</v>
      </c>
      <c r="G154" s="805">
        <f t="shared" ref="G154:G159" si="108">D154+21</f>
        <v>45559</v>
      </c>
      <c r="I154" s="761">
        <f t="shared" si="105"/>
        <v>45529</v>
      </c>
    </row>
    <row r="155" spans="1:9" s="193" customFormat="1" ht="20.100000000000001" hidden="1" customHeight="1" x14ac:dyDescent="0.2">
      <c r="A155" s="808"/>
      <c r="B155" s="958" t="s">
        <v>646</v>
      </c>
      <c r="C155" s="958" t="s">
        <v>1703</v>
      </c>
      <c r="D155" s="958">
        <v>45539</v>
      </c>
      <c r="E155" s="805">
        <f t="shared" si="102"/>
        <v>45549</v>
      </c>
      <c r="F155" s="805">
        <f t="shared" si="103"/>
        <v>45555</v>
      </c>
      <c r="G155" s="805">
        <f t="shared" si="108"/>
        <v>45560</v>
      </c>
      <c r="I155" s="761">
        <f t="shared" si="105"/>
        <v>45536</v>
      </c>
    </row>
    <row r="156" spans="1:9" s="193" customFormat="1" ht="20.100000000000001" hidden="1" customHeight="1" x14ac:dyDescent="0.2">
      <c r="A156" s="808"/>
      <c r="B156" s="958" t="s">
        <v>644</v>
      </c>
      <c r="C156" s="958" t="s">
        <v>1704</v>
      </c>
      <c r="D156" s="958">
        <v>45547</v>
      </c>
      <c r="E156" s="805">
        <f t="shared" si="102"/>
        <v>45557</v>
      </c>
      <c r="F156" s="805">
        <f t="shared" si="103"/>
        <v>45563</v>
      </c>
      <c r="G156" s="805">
        <f t="shared" si="108"/>
        <v>45568</v>
      </c>
      <c r="I156" s="761">
        <f t="shared" si="105"/>
        <v>45543</v>
      </c>
    </row>
    <row r="157" spans="1:9" s="193" customFormat="1" ht="20.100000000000001" hidden="1" customHeight="1" x14ac:dyDescent="0.2">
      <c r="A157" s="808"/>
      <c r="B157" s="958" t="s">
        <v>651</v>
      </c>
      <c r="C157" s="958" t="s">
        <v>1705</v>
      </c>
      <c r="D157" s="958">
        <v>45549</v>
      </c>
      <c r="E157" s="805">
        <f t="shared" si="102"/>
        <v>45559</v>
      </c>
      <c r="F157" s="805">
        <f t="shared" si="103"/>
        <v>45565</v>
      </c>
      <c r="G157" s="805">
        <f t="shared" si="108"/>
        <v>45570</v>
      </c>
      <c r="I157" s="761">
        <f t="shared" si="105"/>
        <v>45550</v>
      </c>
    </row>
    <row r="158" spans="1:9" s="193" customFormat="1" ht="20.100000000000001" hidden="1" customHeight="1" x14ac:dyDescent="0.2">
      <c r="A158" s="808"/>
      <c r="B158" s="958" t="s">
        <v>656</v>
      </c>
      <c r="C158" s="958" t="s">
        <v>1706</v>
      </c>
      <c r="D158" s="958">
        <v>45567</v>
      </c>
      <c r="E158" s="805">
        <f t="shared" si="102"/>
        <v>45577</v>
      </c>
      <c r="F158" s="883" t="s">
        <v>384</v>
      </c>
      <c r="G158" s="805">
        <f t="shared" si="108"/>
        <v>45588</v>
      </c>
      <c r="I158" s="761">
        <f t="shared" si="105"/>
        <v>45557</v>
      </c>
    </row>
    <row r="159" spans="1:9" s="193" customFormat="1" ht="20.100000000000001" hidden="1" customHeight="1" x14ac:dyDescent="0.2">
      <c r="A159" s="808"/>
      <c r="B159" s="958" t="s">
        <v>649</v>
      </c>
      <c r="C159" s="958" t="s">
        <v>1707</v>
      </c>
      <c r="D159" s="958">
        <v>45570</v>
      </c>
      <c r="E159" s="805">
        <f t="shared" si="102"/>
        <v>45580</v>
      </c>
      <c r="F159" s="805">
        <f t="shared" ref="F159" si="109">D159+16</f>
        <v>45586</v>
      </c>
      <c r="G159" s="805">
        <f t="shared" si="108"/>
        <v>45591</v>
      </c>
      <c r="I159" s="761">
        <f t="shared" si="105"/>
        <v>45564</v>
      </c>
    </row>
    <row r="160" spans="1:9" s="193" customFormat="1" ht="20.100000000000001" hidden="1" customHeight="1" x14ac:dyDescent="0.2">
      <c r="A160" s="808" t="s">
        <v>1708</v>
      </c>
      <c r="B160" s="1029" t="s">
        <v>408</v>
      </c>
      <c r="C160" s="958" t="s">
        <v>1709</v>
      </c>
      <c r="D160" s="803"/>
      <c r="E160" s="856"/>
      <c r="F160" s="856"/>
      <c r="G160" s="856"/>
      <c r="I160" s="761">
        <f t="shared" si="105"/>
        <v>45571</v>
      </c>
    </row>
    <row r="161" spans="1:9" s="193" customFormat="1" ht="20.100000000000001" hidden="1" customHeight="1" x14ac:dyDescent="0.2">
      <c r="A161" s="808" t="s">
        <v>1653</v>
      </c>
      <c r="B161" s="958" t="s">
        <v>1397</v>
      </c>
      <c r="C161" s="958" t="s">
        <v>1710</v>
      </c>
      <c r="D161" s="958">
        <v>45583</v>
      </c>
      <c r="E161" s="805">
        <f t="shared" ref="E161" si="110">D161+10</f>
        <v>45593</v>
      </c>
      <c r="F161" s="805">
        <f t="shared" ref="F161" si="111">D161+16</f>
        <v>45599</v>
      </c>
      <c r="G161" s="805">
        <f t="shared" ref="G161" si="112">D161+21</f>
        <v>45604</v>
      </c>
      <c r="I161" s="761">
        <f t="shared" si="105"/>
        <v>45578</v>
      </c>
    </row>
    <row r="162" spans="1:9" s="193" customFormat="1" ht="20.100000000000001" hidden="1" customHeight="1" x14ac:dyDescent="0.2">
      <c r="A162" s="808" t="s">
        <v>1711</v>
      </c>
      <c r="B162" s="958" t="s">
        <v>1655</v>
      </c>
      <c r="C162" s="958" t="s">
        <v>1712</v>
      </c>
      <c r="D162" s="883" t="s">
        <v>384</v>
      </c>
      <c r="E162" s="856"/>
      <c r="F162" s="856"/>
      <c r="G162" s="856"/>
      <c r="I162" s="761">
        <f t="shared" si="105"/>
        <v>45585</v>
      </c>
    </row>
    <row r="163" spans="1:9" s="193" customFormat="1" ht="20.100000000000001" hidden="1" customHeight="1" x14ac:dyDescent="0.2">
      <c r="A163" s="808" t="s">
        <v>644</v>
      </c>
      <c r="B163" s="958" t="s">
        <v>646</v>
      </c>
      <c r="C163" s="958" t="s">
        <v>1713</v>
      </c>
      <c r="D163" s="958">
        <v>45594</v>
      </c>
      <c r="E163" s="805">
        <f t="shared" ref="E163:E167" si="113">D163+10</f>
        <v>45604</v>
      </c>
      <c r="F163" s="805">
        <f t="shared" ref="F163:F167" si="114">D163+16</f>
        <v>45610</v>
      </c>
      <c r="G163" s="805">
        <f t="shared" ref="G163:G167" si="115">D163+21</f>
        <v>45615</v>
      </c>
      <c r="I163" s="761">
        <f t="shared" si="105"/>
        <v>45592</v>
      </c>
    </row>
    <row r="164" spans="1:9" s="193" customFormat="1" ht="20.100000000000001" hidden="1" customHeight="1" x14ac:dyDescent="0.2">
      <c r="A164" s="808" t="s">
        <v>651</v>
      </c>
      <c r="B164" s="958" t="s">
        <v>644</v>
      </c>
      <c r="C164" s="958" t="s">
        <v>1714</v>
      </c>
      <c r="D164" s="958">
        <v>45598</v>
      </c>
      <c r="E164" s="805">
        <f t="shared" si="113"/>
        <v>45608</v>
      </c>
      <c r="F164" s="805">
        <f t="shared" si="114"/>
        <v>45614</v>
      </c>
      <c r="G164" s="805">
        <f t="shared" si="115"/>
        <v>45619</v>
      </c>
      <c r="I164" s="761">
        <f t="shared" si="105"/>
        <v>45599</v>
      </c>
    </row>
    <row r="165" spans="1:9" s="193" customFormat="1" ht="20.100000000000001" hidden="1" customHeight="1" x14ac:dyDescent="0.2">
      <c r="A165" s="808"/>
      <c r="B165" s="958" t="s">
        <v>656</v>
      </c>
      <c r="C165" s="958" t="s">
        <v>1715</v>
      </c>
      <c r="D165" s="958">
        <v>45605</v>
      </c>
      <c r="E165" s="805">
        <f t="shared" si="113"/>
        <v>45615</v>
      </c>
      <c r="F165" s="805">
        <f t="shared" si="114"/>
        <v>45621</v>
      </c>
      <c r="G165" s="805">
        <f t="shared" si="115"/>
        <v>45626</v>
      </c>
      <c r="I165" s="761">
        <f t="shared" si="105"/>
        <v>45606</v>
      </c>
    </row>
    <row r="166" spans="1:9" s="193" customFormat="1" ht="20.100000000000001" hidden="1" customHeight="1" x14ac:dyDescent="0.2">
      <c r="A166" s="808"/>
      <c r="B166" s="958" t="s">
        <v>649</v>
      </c>
      <c r="C166" s="958" t="s">
        <v>1716</v>
      </c>
      <c r="D166" s="958">
        <v>45616</v>
      </c>
      <c r="E166" s="805">
        <f t="shared" si="113"/>
        <v>45626</v>
      </c>
      <c r="F166" s="805">
        <f t="shared" si="114"/>
        <v>45632</v>
      </c>
      <c r="G166" s="805">
        <f t="shared" si="115"/>
        <v>45637</v>
      </c>
      <c r="I166" s="761">
        <f t="shared" si="105"/>
        <v>45613</v>
      </c>
    </row>
    <row r="167" spans="1:9" s="193" customFormat="1" ht="20.100000000000001" hidden="1" customHeight="1" x14ac:dyDescent="0.2">
      <c r="A167" s="808" t="s">
        <v>1629</v>
      </c>
      <c r="B167" s="958" t="s">
        <v>1651</v>
      </c>
      <c r="C167" s="958" t="s">
        <v>1717</v>
      </c>
      <c r="D167" s="958">
        <v>45623</v>
      </c>
      <c r="E167" s="805">
        <f t="shared" si="113"/>
        <v>45633</v>
      </c>
      <c r="F167" s="805">
        <f t="shared" si="114"/>
        <v>45639</v>
      </c>
      <c r="G167" s="805">
        <f t="shared" si="115"/>
        <v>45644</v>
      </c>
      <c r="I167" s="761">
        <f t="shared" si="105"/>
        <v>45620</v>
      </c>
    </row>
    <row r="168" spans="1:9" s="193" customFormat="1" ht="20.100000000000001" hidden="1" customHeight="1" x14ac:dyDescent="0.2">
      <c r="A168" s="808" t="s">
        <v>1653</v>
      </c>
      <c r="B168" s="958" t="s">
        <v>1397</v>
      </c>
      <c r="C168" s="958" t="s">
        <v>1718</v>
      </c>
      <c r="D168" s="958">
        <v>45632</v>
      </c>
      <c r="E168" s="805">
        <v>45639</v>
      </c>
      <c r="F168" s="805">
        <v>45645</v>
      </c>
      <c r="G168" s="883" t="s">
        <v>384</v>
      </c>
      <c r="I168" s="761">
        <f t="shared" si="105"/>
        <v>45627</v>
      </c>
    </row>
    <row r="169" spans="1:9" s="193" customFormat="1" ht="20.100000000000001" hidden="1" customHeight="1" x14ac:dyDescent="0.2">
      <c r="A169" s="808"/>
      <c r="B169" s="958" t="s">
        <v>1655</v>
      </c>
      <c r="C169" s="958" t="s">
        <v>1719</v>
      </c>
      <c r="D169" s="958">
        <v>45639</v>
      </c>
      <c r="E169" s="805">
        <f t="shared" ref="E169:E174" si="116">D169+10</f>
        <v>45649</v>
      </c>
      <c r="F169" s="805">
        <f t="shared" ref="F169:F174" si="117">D169+16</f>
        <v>45655</v>
      </c>
      <c r="G169" s="805">
        <f t="shared" ref="G169:G174" si="118">D169+21</f>
        <v>45660</v>
      </c>
      <c r="I169" s="761">
        <f t="shared" si="105"/>
        <v>45634</v>
      </c>
    </row>
    <row r="170" spans="1:9" s="193" customFormat="1" ht="20.100000000000001" hidden="1" customHeight="1" x14ac:dyDescent="0.2">
      <c r="A170" s="808" t="s">
        <v>1657</v>
      </c>
      <c r="B170" s="958" t="s">
        <v>1601</v>
      </c>
      <c r="C170" s="958" t="s">
        <v>1720</v>
      </c>
      <c r="D170" s="958">
        <v>45648</v>
      </c>
      <c r="E170" s="805">
        <f t="shared" si="116"/>
        <v>45658</v>
      </c>
      <c r="F170" s="805">
        <f t="shared" si="117"/>
        <v>45664</v>
      </c>
      <c r="G170" s="805">
        <f t="shared" si="118"/>
        <v>45669</v>
      </c>
      <c r="I170" s="761">
        <f t="shared" si="105"/>
        <v>45641</v>
      </c>
    </row>
    <row r="171" spans="1:9" s="193" customFormat="1" ht="20.100000000000001" hidden="1" customHeight="1" x14ac:dyDescent="0.2">
      <c r="A171" s="808" t="s">
        <v>644</v>
      </c>
      <c r="B171" s="958" t="s">
        <v>1632</v>
      </c>
      <c r="C171" s="958" t="s">
        <v>1721</v>
      </c>
      <c r="D171" s="958">
        <v>45653</v>
      </c>
      <c r="E171" s="805">
        <f t="shared" si="116"/>
        <v>45663</v>
      </c>
      <c r="F171" s="805">
        <f t="shared" si="117"/>
        <v>45669</v>
      </c>
      <c r="G171" s="805">
        <f t="shared" si="118"/>
        <v>45674</v>
      </c>
      <c r="I171" s="761">
        <f t="shared" si="105"/>
        <v>45648</v>
      </c>
    </row>
    <row r="172" spans="1:9" s="193" customFormat="1" ht="20.100000000000001" hidden="1" customHeight="1" x14ac:dyDescent="0.2">
      <c r="A172" s="808"/>
      <c r="B172" s="958" t="s">
        <v>656</v>
      </c>
      <c r="C172" s="958" t="s">
        <v>1722</v>
      </c>
      <c r="D172" s="958">
        <v>45654</v>
      </c>
      <c r="E172" s="805">
        <f t="shared" si="116"/>
        <v>45664</v>
      </c>
      <c r="F172" s="805">
        <f t="shared" si="117"/>
        <v>45670</v>
      </c>
      <c r="G172" s="805">
        <f t="shared" si="118"/>
        <v>45675</v>
      </c>
      <c r="I172" s="761">
        <f t="shared" si="105"/>
        <v>45655</v>
      </c>
    </row>
    <row r="173" spans="1:9" s="193" customFormat="1" ht="20.100000000000001" hidden="1" customHeight="1" x14ac:dyDescent="0.2">
      <c r="A173" s="808"/>
      <c r="B173" s="958" t="s">
        <v>649</v>
      </c>
      <c r="C173" s="958" t="s">
        <v>1723</v>
      </c>
      <c r="D173" s="958">
        <v>45661</v>
      </c>
      <c r="E173" s="805">
        <f t="shared" si="116"/>
        <v>45671</v>
      </c>
      <c r="F173" s="805">
        <f t="shared" si="117"/>
        <v>45677</v>
      </c>
      <c r="G173" s="805">
        <f t="shared" si="118"/>
        <v>45682</v>
      </c>
      <c r="I173" s="761">
        <f t="shared" si="105"/>
        <v>45662</v>
      </c>
    </row>
    <row r="174" spans="1:9" s="193" customFormat="1" ht="20.100000000000001" hidden="1" customHeight="1" x14ac:dyDescent="0.2">
      <c r="A174" s="808"/>
      <c r="B174" s="958" t="s">
        <v>1651</v>
      </c>
      <c r="C174" s="958" t="s">
        <v>1724</v>
      </c>
      <c r="D174" s="958">
        <v>45669</v>
      </c>
      <c r="E174" s="805">
        <f t="shared" si="116"/>
        <v>45679</v>
      </c>
      <c r="F174" s="805">
        <f t="shared" si="117"/>
        <v>45685</v>
      </c>
      <c r="G174" s="805">
        <f t="shared" si="118"/>
        <v>45690</v>
      </c>
      <c r="I174" s="761">
        <f t="shared" si="105"/>
        <v>45669</v>
      </c>
    </row>
    <row r="175" spans="1:9" s="193" customFormat="1" ht="20.100000000000001" hidden="1" customHeight="1" x14ac:dyDescent="0.2">
      <c r="A175" s="808" t="s">
        <v>1397</v>
      </c>
      <c r="B175" s="958" t="s">
        <v>1663</v>
      </c>
      <c r="C175" s="958" t="s">
        <v>1725</v>
      </c>
      <c r="D175" s="883" t="s">
        <v>384</v>
      </c>
      <c r="E175" s="805">
        <v>45685</v>
      </c>
      <c r="F175" s="805">
        <v>45691</v>
      </c>
      <c r="G175" s="805">
        <v>45696</v>
      </c>
      <c r="I175" s="761">
        <f t="shared" si="105"/>
        <v>45676</v>
      </c>
    </row>
    <row r="176" spans="1:9" s="193" customFormat="1" ht="20.100000000000001" hidden="1" customHeight="1" x14ac:dyDescent="0.2">
      <c r="A176" s="808"/>
      <c r="B176" s="958" t="s">
        <v>1655</v>
      </c>
      <c r="C176" s="958" t="s">
        <v>1726</v>
      </c>
      <c r="D176" s="958">
        <v>45688</v>
      </c>
      <c r="E176" s="805">
        <f t="shared" ref="E176:E180" si="119">D176+10</f>
        <v>45698</v>
      </c>
      <c r="F176" s="805">
        <f t="shared" ref="F176:F180" si="120">D176+16</f>
        <v>45704</v>
      </c>
      <c r="G176" s="805">
        <f t="shared" ref="G176:G180" si="121">D176+21</f>
        <v>45709</v>
      </c>
      <c r="I176" s="761">
        <f t="shared" si="105"/>
        <v>45683</v>
      </c>
    </row>
    <row r="177" spans="1:10" s="193" customFormat="1" ht="20.100000000000001" hidden="1" customHeight="1" x14ac:dyDescent="0.2">
      <c r="A177" s="808"/>
      <c r="B177" s="958" t="s">
        <v>1601</v>
      </c>
      <c r="C177" s="958" t="s">
        <v>1727</v>
      </c>
      <c r="D177" s="958">
        <v>45695</v>
      </c>
      <c r="E177" s="805">
        <f t="shared" si="119"/>
        <v>45705</v>
      </c>
      <c r="F177" s="805">
        <f t="shared" si="120"/>
        <v>45711</v>
      </c>
      <c r="G177" s="805">
        <f t="shared" si="121"/>
        <v>45716</v>
      </c>
      <c r="I177" s="761">
        <f t="shared" si="105"/>
        <v>45690</v>
      </c>
    </row>
    <row r="178" spans="1:10" s="193" customFormat="1" ht="20.100000000000001" hidden="1" customHeight="1" x14ac:dyDescent="0.2">
      <c r="A178" s="808"/>
      <c r="B178" s="958" t="s">
        <v>1547</v>
      </c>
      <c r="C178" s="958" t="s">
        <v>1733</v>
      </c>
      <c r="D178" s="958">
        <v>45741</v>
      </c>
      <c r="E178" s="975" t="s">
        <v>384</v>
      </c>
      <c r="F178" s="975" t="s">
        <v>384</v>
      </c>
      <c r="G178" s="975" t="s">
        <v>384</v>
      </c>
      <c r="I178" s="761">
        <v>45725</v>
      </c>
    </row>
    <row r="179" spans="1:10" s="193" customFormat="1" ht="20.100000000000001" hidden="1" customHeight="1" x14ac:dyDescent="0.2">
      <c r="A179" s="808"/>
      <c r="B179" s="958" t="s">
        <v>1655</v>
      </c>
      <c r="C179" s="958" t="s">
        <v>1734</v>
      </c>
      <c r="D179" s="958">
        <v>45734</v>
      </c>
      <c r="E179" s="805">
        <f t="shared" si="119"/>
        <v>45744</v>
      </c>
      <c r="F179" s="805">
        <f t="shared" si="120"/>
        <v>45750</v>
      </c>
      <c r="G179" s="805">
        <f t="shared" si="121"/>
        <v>45755</v>
      </c>
      <c r="I179" s="761">
        <f t="shared" si="105"/>
        <v>45732</v>
      </c>
    </row>
    <row r="180" spans="1:10" s="193" customFormat="1" ht="20.100000000000001" hidden="1" customHeight="1" x14ac:dyDescent="0.2">
      <c r="A180" s="808"/>
      <c r="B180" s="958" t="s">
        <v>1601</v>
      </c>
      <c r="C180" s="958" t="s">
        <v>1735</v>
      </c>
      <c r="D180" s="958">
        <v>45740</v>
      </c>
      <c r="E180" s="805">
        <f t="shared" si="119"/>
        <v>45750</v>
      </c>
      <c r="F180" s="805">
        <f t="shared" si="120"/>
        <v>45756</v>
      </c>
      <c r="G180" s="805">
        <f t="shared" si="121"/>
        <v>45761</v>
      </c>
      <c r="I180" s="761">
        <f t="shared" si="105"/>
        <v>45739</v>
      </c>
    </row>
    <row r="181" spans="1:10" s="193" customFormat="1" ht="20.100000000000001" hidden="1" customHeight="1" x14ac:dyDescent="0.2">
      <c r="A181" s="808"/>
      <c r="B181" s="958" t="s">
        <v>1632</v>
      </c>
      <c r="C181" s="958" t="s">
        <v>1736</v>
      </c>
      <c r="D181" s="958">
        <v>45752</v>
      </c>
      <c r="E181" s="761">
        <f>D181+10</f>
        <v>45762</v>
      </c>
      <c r="F181" s="761">
        <f>D181+16</f>
        <v>45768</v>
      </c>
      <c r="G181" s="761">
        <f>D181+21</f>
        <v>45773</v>
      </c>
      <c r="H181" s="331"/>
      <c r="I181" s="761">
        <f>I180+7</f>
        <v>45746</v>
      </c>
      <c r="J181" s="331"/>
    </row>
    <row r="182" spans="1:10" s="193" customFormat="1" ht="20.100000000000001" hidden="1" customHeight="1" x14ac:dyDescent="0.2">
      <c r="A182" s="808"/>
      <c r="B182" s="958" t="s">
        <v>656</v>
      </c>
      <c r="C182" s="958" t="s">
        <v>1737</v>
      </c>
      <c r="D182" s="958">
        <v>45754</v>
      </c>
      <c r="E182" s="761">
        <f>D182+10</f>
        <v>45764</v>
      </c>
      <c r="F182" s="761">
        <f>D182+16</f>
        <v>45770</v>
      </c>
      <c r="G182" s="761">
        <f>D182+21</f>
        <v>45775</v>
      </c>
      <c r="H182" s="331"/>
      <c r="I182" s="761">
        <f>I181+7</f>
        <v>45753</v>
      </c>
      <c r="J182" s="331"/>
    </row>
    <row r="183" spans="1:10" s="193" customFormat="1" ht="20.100000000000001" hidden="1" customHeight="1" x14ac:dyDescent="0.2">
      <c r="A183" s="808" t="s">
        <v>1397</v>
      </c>
      <c r="B183" s="958" t="s">
        <v>1677</v>
      </c>
      <c r="C183" s="958" t="s">
        <v>1738</v>
      </c>
      <c r="D183" s="958">
        <v>45763</v>
      </c>
      <c r="E183" s="761">
        <f>D183+10</f>
        <v>45773</v>
      </c>
      <c r="F183" s="761">
        <f>D183+16</f>
        <v>45779</v>
      </c>
      <c r="G183" s="761">
        <f>D183+21</f>
        <v>45784</v>
      </c>
      <c r="H183" s="331"/>
      <c r="I183" s="761">
        <f>I182+7</f>
        <v>45760</v>
      </c>
      <c r="J183" s="331"/>
    </row>
    <row r="184" spans="1:10" s="193" customFormat="1" ht="20.100000000000001" hidden="1" customHeight="1" x14ac:dyDescent="0.2">
      <c r="A184" s="808"/>
      <c r="B184" s="958" t="s">
        <v>649</v>
      </c>
      <c r="C184" s="958" t="s">
        <v>1739</v>
      </c>
      <c r="D184" s="958">
        <v>45767</v>
      </c>
      <c r="E184" s="761">
        <f>D184+10</f>
        <v>45777</v>
      </c>
      <c r="F184" s="761">
        <f>D184+16</f>
        <v>45783</v>
      </c>
      <c r="G184" s="761">
        <f>D184+21</f>
        <v>45788</v>
      </c>
      <c r="H184" s="331"/>
      <c r="I184" s="761">
        <f>I183+7</f>
        <v>45767</v>
      </c>
      <c r="J184" s="331"/>
    </row>
    <row r="185" spans="1:10" s="193" customFormat="1" ht="20.100000000000001" hidden="1" customHeight="1" x14ac:dyDescent="0.2">
      <c r="A185" s="808"/>
      <c r="B185" s="958" t="s">
        <v>1547</v>
      </c>
      <c r="C185" s="958" t="s">
        <v>1740</v>
      </c>
      <c r="D185" s="958">
        <v>45779</v>
      </c>
      <c r="E185" s="761">
        <f>D185+10</f>
        <v>45789</v>
      </c>
      <c r="F185" s="761">
        <f>E185+6</f>
        <v>45795</v>
      </c>
      <c r="G185" s="761">
        <f>F185+5</f>
        <v>45800</v>
      </c>
      <c r="H185" s="331"/>
      <c r="I185" s="761">
        <f>I184+7</f>
        <v>45774</v>
      </c>
      <c r="J185" s="331"/>
    </row>
    <row r="186" spans="1:10" s="193" customFormat="1" ht="20.100000000000001" hidden="1" customHeight="1" x14ac:dyDescent="0.2">
      <c r="A186" s="808"/>
      <c r="B186" s="958" t="s">
        <v>1655</v>
      </c>
      <c r="C186" s="958" t="s">
        <v>1741</v>
      </c>
      <c r="D186" s="958">
        <v>45783</v>
      </c>
      <c r="E186" s="805">
        <f t="shared" ref="E186:E187" si="122">D186+10</f>
        <v>45793</v>
      </c>
      <c r="F186" s="761">
        <f t="shared" ref="F186:F194" si="123">E186+6</f>
        <v>45799</v>
      </c>
      <c r="G186" s="761">
        <f t="shared" ref="G186:G194" si="124">F186+5</f>
        <v>45804</v>
      </c>
      <c r="I186" s="761">
        <f t="shared" ref="I186:I187" si="125">I185+7</f>
        <v>45781</v>
      </c>
    </row>
    <row r="187" spans="1:10" s="193" customFormat="1" ht="20.100000000000001" hidden="1" customHeight="1" x14ac:dyDescent="0.2">
      <c r="A187" s="808"/>
      <c r="B187" s="958" t="s">
        <v>1601</v>
      </c>
      <c r="C187" s="958" t="s">
        <v>1742</v>
      </c>
      <c r="D187" s="958">
        <v>45790</v>
      </c>
      <c r="E187" s="805">
        <f t="shared" si="122"/>
        <v>45800</v>
      </c>
      <c r="F187" s="761">
        <f t="shared" si="123"/>
        <v>45806</v>
      </c>
      <c r="G187" s="761">
        <f t="shared" si="124"/>
        <v>45811</v>
      </c>
      <c r="I187" s="761">
        <f t="shared" si="125"/>
        <v>45788</v>
      </c>
    </row>
    <row r="188" spans="1:10" s="193" customFormat="1" ht="20.100000000000001" customHeight="1" x14ac:dyDescent="0.2">
      <c r="A188" s="808"/>
      <c r="B188" s="958" t="s">
        <v>1683</v>
      </c>
      <c r="C188" s="958" t="s">
        <v>1743</v>
      </c>
      <c r="D188" s="958">
        <v>45797</v>
      </c>
      <c r="E188" s="761">
        <f>D188+10</f>
        <v>45807</v>
      </c>
      <c r="F188" s="761">
        <f t="shared" si="123"/>
        <v>45813</v>
      </c>
      <c r="G188" s="761">
        <f t="shared" si="124"/>
        <v>45818</v>
      </c>
      <c r="H188" s="331"/>
      <c r="I188" s="761">
        <f>I187+7</f>
        <v>45795</v>
      </c>
      <c r="J188" s="331"/>
    </row>
    <row r="189" spans="1:10" s="193" customFormat="1" ht="20.100000000000001" customHeight="1" x14ac:dyDescent="0.2">
      <c r="A189" s="808"/>
      <c r="B189" s="958" t="s">
        <v>656</v>
      </c>
      <c r="C189" s="958" t="s">
        <v>1744</v>
      </c>
      <c r="D189" s="958">
        <v>45807</v>
      </c>
      <c r="E189" s="761">
        <f>D189+10</f>
        <v>45817</v>
      </c>
      <c r="F189" s="761">
        <f t="shared" si="123"/>
        <v>45823</v>
      </c>
      <c r="G189" s="761">
        <f t="shared" si="124"/>
        <v>45828</v>
      </c>
      <c r="H189" s="331"/>
      <c r="I189" s="761">
        <f>I188+7</f>
        <v>45802</v>
      </c>
      <c r="J189" s="331"/>
    </row>
    <row r="190" spans="1:10" s="193" customFormat="1" ht="20.100000000000001" customHeight="1" x14ac:dyDescent="0.2">
      <c r="A190" s="808"/>
      <c r="B190" s="958" t="s">
        <v>1677</v>
      </c>
      <c r="C190" s="958" t="s">
        <v>1745</v>
      </c>
      <c r="D190" s="958">
        <v>45808</v>
      </c>
      <c r="E190" s="761">
        <f>D190+10</f>
        <v>45818</v>
      </c>
      <c r="F190" s="761">
        <f t="shared" si="123"/>
        <v>45824</v>
      </c>
      <c r="G190" s="761">
        <f t="shared" si="124"/>
        <v>45829</v>
      </c>
      <c r="H190" s="331"/>
      <c r="I190" s="761">
        <f>I189+7</f>
        <v>45809</v>
      </c>
      <c r="J190" s="331"/>
    </row>
    <row r="191" spans="1:10" s="193" customFormat="1" ht="20.100000000000001" customHeight="1" x14ac:dyDescent="0.2">
      <c r="A191" s="808"/>
      <c r="B191" s="958" t="s">
        <v>649</v>
      </c>
      <c r="C191" s="958" t="s">
        <v>1746</v>
      </c>
      <c r="D191" s="958">
        <v>45815</v>
      </c>
      <c r="E191" s="761">
        <f>D191+10</f>
        <v>45825</v>
      </c>
      <c r="F191" s="761">
        <f t="shared" si="123"/>
        <v>45831</v>
      </c>
      <c r="G191" s="761">
        <f t="shared" si="124"/>
        <v>45836</v>
      </c>
      <c r="H191" s="331"/>
      <c r="I191" s="761">
        <f>I190+7</f>
        <v>45816</v>
      </c>
      <c r="J191" s="331"/>
    </row>
    <row r="192" spans="1:10" s="193" customFormat="1" ht="20.100000000000001" customHeight="1" x14ac:dyDescent="0.2">
      <c r="A192" s="808"/>
      <c r="B192" s="958" t="s">
        <v>1547</v>
      </c>
      <c r="C192" s="958" t="s">
        <v>1747</v>
      </c>
      <c r="D192" s="958">
        <v>45822</v>
      </c>
      <c r="E192" s="761">
        <f>D192+10</f>
        <v>45832</v>
      </c>
      <c r="F192" s="761">
        <f t="shared" si="123"/>
        <v>45838</v>
      </c>
      <c r="G192" s="761">
        <f t="shared" si="124"/>
        <v>45843</v>
      </c>
      <c r="H192" s="331"/>
      <c r="I192" s="761">
        <f>I191+7</f>
        <v>45823</v>
      </c>
      <c r="J192" s="331"/>
    </row>
    <row r="193" spans="1:15" s="193" customFormat="1" ht="20.100000000000001" customHeight="1" x14ac:dyDescent="0.2">
      <c r="A193" s="808"/>
      <c r="B193" s="958" t="s">
        <v>1655</v>
      </c>
      <c r="C193" s="958" t="s">
        <v>1748</v>
      </c>
      <c r="D193" s="958">
        <v>45829</v>
      </c>
      <c r="E193" s="805">
        <f t="shared" ref="E193:E194" si="126">D193+10</f>
        <v>45839</v>
      </c>
      <c r="F193" s="761">
        <f t="shared" si="123"/>
        <v>45845</v>
      </c>
      <c r="G193" s="761">
        <f t="shared" si="124"/>
        <v>45850</v>
      </c>
      <c r="I193" s="761">
        <f t="shared" ref="I193:I194" si="127">I192+7</f>
        <v>45830</v>
      </c>
    </row>
    <row r="194" spans="1:15" s="193" customFormat="1" ht="20.100000000000001" customHeight="1" x14ac:dyDescent="0.2">
      <c r="A194" s="808"/>
      <c r="B194" s="958" t="s">
        <v>1601</v>
      </c>
      <c r="C194" s="958" t="s">
        <v>1749</v>
      </c>
      <c r="D194" s="958">
        <v>45836</v>
      </c>
      <c r="E194" s="805">
        <f t="shared" si="126"/>
        <v>45846</v>
      </c>
      <c r="F194" s="761">
        <f t="shared" si="123"/>
        <v>45852</v>
      </c>
      <c r="G194" s="761">
        <f t="shared" si="124"/>
        <v>45857</v>
      </c>
      <c r="I194" s="761">
        <f t="shared" si="127"/>
        <v>45837</v>
      </c>
    </row>
    <row r="195" spans="1:15" s="193" customFormat="1" ht="18" customHeight="1" x14ac:dyDescent="0.2">
      <c r="A195" s="808"/>
      <c r="B195" s="147" t="s">
        <v>511</v>
      </c>
      <c r="C195" s="804"/>
      <c r="D195" s="755"/>
      <c r="E195" s="804"/>
      <c r="F195" s="804"/>
      <c r="G195" s="804"/>
      <c r="H195" s="804"/>
      <c r="J195" s="772"/>
    </row>
    <row r="196" spans="1:15" s="149" customFormat="1" ht="18" customHeight="1" x14ac:dyDescent="0.2">
      <c r="A196" s="808"/>
      <c r="B196" s="425"/>
      <c r="C196" s="155"/>
      <c r="D196" s="162"/>
      <c r="E196" s="155"/>
      <c r="F196" s="155"/>
      <c r="G196" s="155"/>
      <c r="H196" s="155"/>
      <c r="J196" s="493"/>
    </row>
    <row r="197" spans="1:15" s="149" customFormat="1" ht="18" customHeight="1" x14ac:dyDescent="0.2">
      <c r="A197" s="808"/>
      <c r="B197" s="425"/>
      <c r="C197" s="155"/>
      <c r="D197" s="162"/>
      <c r="E197" s="155"/>
      <c r="F197" s="155"/>
      <c r="G197" s="155"/>
      <c r="H197" s="155"/>
      <c r="J197" s="493"/>
    </row>
    <row r="198" spans="1:15" ht="18" customHeight="1" thickBot="1" x14ac:dyDescent="0.25">
      <c r="B198" s="3"/>
      <c r="C198" s="9"/>
      <c r="D198" s="9"/>
      <c r="E198" s="9"/>
    </row>
    <row r="199" spans="1:15" s="147" customFormat="1" ht="18.75" customHeight="1" x14ac:dyDescent="0.2">
      <c r="B199" s="774"/>
      <c r="C199" s="775"/>
      <c r="D199" s="776"/>
      <c r="E199" s="777"/>
      <c r="F199" s="778"/>
      <c r="G199" s="779"/>
      <c r="H199" s="780"/>
    </row>
    <row r="200" spans="1:15" s="147" customFormat="1" ht="18.75" customHeight="1" x14ac:dyDescent="0.2">
      <c r="B200" s="781" t="s">
        <v>512</v>
      </c>
      <c r="C200" s="145"/>
      <c r="D200" s="147" t="s">
        <v>513</v>
      </c>
      <c r="G200" s="147" t="s">
        <v>514</v>
      </c>
      <c r="H200" s="782"/>
    </row>
    <row r="201" spans="1:15" s="147" customFormat="1" ht="18.75" customHeight="1" x14ac:dyDescent="0.2">
      <c r="B201" s="783" t="s">
        <v>515</v>
      </c>
      <c r="C201" s="1103" t="s">
        <v>516</v>
      </c>
      <c r="D201" s="133" t="s">
        <v>517</v>
      </c>
      <c r="F201" s="1103" t="s">
        <v>518</v>
      </c>
      <c r="G201" s="145" t="s">
        <v>519</v>
      </c>
      <c r="H201" s="1104" t="s">
        <v>520</v>
      </c>
    </row>
    <row r="202" spans="1:15" s="147" customFormat="1" ht="18.75" customHeight="1" x14ac:dyDescent="0.2">
      <c r="B202" s="783" t="s">
        <v>521</v>
      </c>
      <c r="C202" s="1103" t="s">
        <v>522</v>
      </c>
      <c r="D202" s="133" t="s">
        <v>523</v>
      </c>
      <c r="E202" s="148" t="s">
        <v>524</v>
      </c>
      <c r="F202" s="1105" t="s">
        <v>525</v>
      </c>
      <c r="G202" s="145" t="s">
        <v>526</v>
      </c>
      <c r="H202" s="1104" t="s">
        <v>527</v>
      </c>
    </row>
    <row r="203" spans="1:15" s="147" customFormat="1" ht="18.75" customHeight="1" x14ac:dyDescent="0.2">
      <c r="B203" s="786" t="s">
        <v>528</v>
      </c>
      <c r="C203" s="1106" t="s">
        <v>529</v>
      </c>
      <c r="D203" s="133" t="s">
        <v>530</v>
      </c>
      <c r="E203" s="148" t="s">
        <v>531</v>
      </c>
      <c r="F203" s="1105" t="s">
        <v>532</v>
      </c>
      <c r="G203" s="591" t="s">
        <v>533</v>
      </c>
      <c r="H203" s="1107" t="s">
        <v>534</v>
      </c>
    </row>
    <row r="204" spans="1:15" s="147" customFormat="1" ht="18.75" customHeight="1" x14ac:dyDescent="0.2">
      <c r="B204" s="786" t="s">
        <v>535</v>
      </c>
      <c r="C204" s="1106" t="s">
        <v>536</v>
      </c>
      <c r="D204" s="133" t="s">
        <v>537</v>
      </c>
      <c r="E204" s="148" t="s">
        <v>538</v>
      </c>
      <c r="F204" s="1105" t="s">
        <v>539</v>
      </c>
      <c r="G204" s="591" t="s">
        <v>540</v>
      </c>
      <c r="H204" s="1107" t="s">
        <v>541</v>
      </c>
      <c r="N204" s="149"/>
      <c r="O204" s="149"/>
    </row>
    <row r="205" spans="1:15" s="147" customFormat="1" ht="18.75" customHeight="1" x14ac:dyDescent="0.2">
      <c r="B205" s="786" t="s">
        <v>750</v>
      </c>
      <c r="C205" s="1106" t="s">
        <v>543</v>
      </c>
      <c r="D205" s="133" t="s">
        <v>544</v>
      </c>
      <c r="E205" s="148" t="s">
        <v>545</v>
      </c>
      <c r="F205" s="1105" t="s">
        <v>546</v>
      </c>
      <c r="G205" s="591" t="s">
        <v>547</v>
      </c>
      <c r="H205" s="1107" t="s">
        <v>548</v>
      </c>
      <c r="N205" s="149"/>
      <c r="O205" s="149"/>
    </row>
    <row r="206" spans="1:15" s="147" customFormat="1" ht="18.75" customHeight="1" x14ac:dyDescent="0.2">
      <c r="B206" s="786" t="s">
        <v>549</v>
      </c>
      <c r="C206" s="1106" t="s">
        <v>550</v>
      </c>
      <c r="D206" s="133" t="s">
        <v>551</v>
      </c>
      <c r="E206" s="148" t="s">
        <v>552</v>
      </c>
      <c r="F206" s="1105" t="s">
        <v>553</v>
      </c>
      <c r="G206" s="591" t="s">
        <v>554</v>
      </c>
      <c r="H206" s="1107" t="s">
        <v>555</v>
      </c>
      <c r="N206" s="149"/>
      <c r="O206" s="149"/>
    </row>
    <row r="207" spans="1:15" s="147" customFormat="1" ht="18.75" customHeight="1" x14ac:dyDescent="0.2">
      <c r="B207" s="786" t="s">
        <v>556</v>
      </c>
      <c r="C207" s="1106" t="s">
        <v>557</v>
      </c>
      <c r="D207" s="133" t="s">
        <v>558</v>
      </c>
      <c r="E207" s="148" t="s">
        <v>559</v>
      </c>
      <c r="F207" s="1103" t="s">
        <v>560</v>
      </c>
      <c r="G207" s="591" t="s">
        <v>561</v>
      </c>
      <c r="H207" s="790" t="s">
        <v>562</v>
      </c>
      <c r="N207" s="149"/>
      <c r="O207" s="149"/>
    </row>
    <row r="208" spans="1:15" s="149" customFormat="1" ht="18.75" customHeight="1" x14ac:dyDescent="0.2">
      <c r="A208" s="1036"/>
      <c r="B208" s="786" t="s">
        <v>563</v>
      </c>
      <c r="C208" s="1106" t="s">
        <v>564</v>
      </c>
      <c r="D208" s="133"/>
      <c r="E208" s="145"/>
      <c r="F208" s="591"/>
      <c r="G208" s="147"/>
      <c r="H208" s="791"/>
      <c r="I208" s="145"/>
      <c r="J208" s="145"/>
      <c r="K208" s="145"/>
    </row>
    <row r="209" spans="1:11" s="149" customFormat="1" ht="18.75" customHeight="1" thickBot="1" x14ac:dyDescent="0.25">
      <c r="A209" s="1036"/>
      <c r="B209" s="792"/>
      <c r="C209" s="793"/>
      <c r="D209" s="793"/>
      <c r="E209" s="794"/>
      <c r="F209" s="794"/>
      <c r="G209" s="794"/>
      <c r="H209" s="795"/>
      <c r="I209" s="145"/>
      <c r="J209" s="145"/>
      <c r="K209" s="145"/>
    </row>
    <row r="210" spans="1:11" s="331" customFormat="1" ht="18.75" customHeight="1" x14ac:dyDescent="0.2">
      <c r="A210" s="864"/>
      <c r="B210" s="11"/>
      <c r="C210" s="11"/>
      <c r="D210" s="11"/>
      <c r="E210" s="11"/>
      <c r="F210" s="11"/>
      <c r="G210" s="11"/>
      <c r="H210" s="11"/>
      <c r="I210" s="11"/>
      <c r="J210" s="11"/>
    </row>
  </sheetData>
  <mergeCells count="12">
    <mergeCell ref="B133:C133"/>
    <mergeCell ref="D133:D134"/>
    <mergeCell ref="D82:D83"/>
    <mergeCell ref="B4:F4"/>
    <mergeCell ref="B2:F2"/>
    <mergeCell ref="E15:F15"/>
    <mergeCell ref="D8:D9"/>
    <mergeCell ref="B82:C82"/>
    <mergeCell ref="B8:C8"/>
    <mergeCell ref="E40:F40"/>
    <mergeCell ref="B80:G80"/>
    <mergeCell ref="B6:F6"/>
  </mergeCells>
  <phoneticPr fontId="81" type="noConversion"/>
  <hyperlinks>
    <hyperlink ref="H2" location="HOME!Print_Area" display="HOME" xr:uid="{FF8ECA58-D7DD-4971-A407-55A1ECF132D5}"/>
    <hyperlink ref="H201" r:id="rId1" xr:uid="{E8F458CD-6AFE-49E7-A7ED-41CB02C4EEAA}"/>
    <hyperlink ref="C201" r:id="rId2" xr:uid="{A158CA61-AD8F-4172-AAA9-477A48F4AF61}"/>
    <hyperlink ref="H206" r:id="rId3" xr:uid="{692369D6-5B5A-420E-BF50-6382E8E8F9ED}"/>
    <hyperlink ref="H205" r:id="rId4" xr:uid="{67C218D9-33F9-446C-AF03-41FD2EB85111}"/>
    <hyperlink ref="C204" r:id="rId5" xr:uid="{9D053B7F-1265-4086-B4C1-9EF719BB1D07}"/>
    <hyperlink ref="C202" r:id="rId6" xr:uid="{50CE4654-87D7-4234-9A04-0BA9B1DC07BD}"/>
    <hyperlink ref="C208" r:id="rId7" xr:uid="{C5404A4C-2455-473D-9F65-C48AACF83BE2}"/>
    <hyperlink ref="H204" r:id="rId8" xr:uid="{268B3BE2-9813-4DC0-9256-2E504655F845}"/>
    <hyperlink ref="H207" r:id="rId9" xr:uid="{5B79DD80-7263-4740-A166-945601926E14}"/>
    <hyperlink ref="F201" r:id="rId10" xr:uid="{BC46F011-3795-456E-8FA6-C051DBCD17E9}"/>
    <hyperlink ref="F206" r:id="rId11" xr:uid="{B05016FC-6F5A-43C9-AD95-30F926FBA2B8}"/>
    <hyperlink ref="F202" r:id="rId12" xr:uid="{B767A102-68B5-4EE1-8CCD-729D9E604781}"/>
    <hyperlink ref="F203" r:id="rId13" xr:uid="{FEC11313-0433-40C8-A31C-555AC6C38A24}"/>
    <hyperlink ref="F204" r:id="rId14" xr:uid="{A8BBEC84-FF4F-49F5-B02C-CE00DEE1E791}"/>
    <hyperlink ref="F205" r:id="rId15" xr:uid="{2653B2F2-F1EB-4B71-AA5B-11498930D532}"/>
    <hyperlink ref="H202" r:id="rId16" xr:uid="{A90C3CB2-F972-4480-833D-0CAE08E9A841}"/>
    <hyperlink ref="H203" r:id="rId17" xr:uid="{FFB74343-2C6B-4EE2-93CB-D30A7AC8A2FA}"/>
    <hyperlink ref="F207" r:id="rId18" xr:uid="{42EE037D-027C-4F0F-8A5F-C6005D90763A}"/>
    <hyperlink ref="C203" r:id="rId19" xr:uid="{147D6221-E870-42B9-8A5B-65A56B135078}"/>
    <hyperlink ref="C205" r:id="rId20" xr:uid="{FBB02197-0C07-440B-9628-5FC21934FAAE}"/>
    <hyperlink ref="C206" r:id="rId21" xr:uid="{CED64735-0BF7-488B-BB68-A4442B82F2E1}"/>
    <hyperlink ref="C207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28" t="s">
        <v>116</v>
      </c>
      <c r="C2" s="1128"/>
      <c r="D2" s="1128"/>
      <c r="E2" s="1128"/>
      <c r="F2" s="1128"/>
      <c r="H2" s="983" t="s">
        <v>345</v>
      </c>
    </row>
    <row r="3" spans="1:9" ht="15.75" customHeight="1" thickBot="1" x14ac:dyDescent="0.25"/>
    <row r="4" spans="1:9" ht="30" customHeight="1" thickBot="1" x14ac:dyDescent="0.25">
      <c r="B4" s="1129" t="s">
        <v>1750</v>
      </c>
      <c r="C4" s="1130"/>
      <c r="D4" s="1130"/>
      <c r="E4" s="1130"/>
      <c r="F4" s="1131"/>
    </row>
    <row r="5" spans="1:9" ht="20.100000000000001" customHeight="1" x14ac:dyDescent="0.2">
      <c r="B5" s="1132"/>
      <c r="C5" s="1132"/>
      <c r="D5" s="1132"/>
      <c r="E5" s="1132"/>
      <c r="F5" s="1132"/>
    </row>
    <row r="6" spans="1:9" ht="20.100000000000001" customHeight="1" x14ac:dyDescent="0.2">
      <c r="B6" s="1133" t="s">
        <v>346</v>
      </c>
      <c r="C6" s="1133"/>
      <c r="D6" s="1133"/>
      <c r="E6" s="1133"/>
      <c r="F6" s="1133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4" t="s">
        <v>1751</v>
      </c>
      <c r="C8" s="1135"/>
      <c r="D8" s="1136" t="s">
        <v>348</v>
      </c>
      <c r="E8" s="944" t="s">
        <v>307</v>
      </c>
      <c r="F8" s="947" t="s">
        <v>349</v>
      </c>
      <c r="G8" s="331"/>
      <c r="H8" s="886" t="s">
        <v>1752</v>
      </c>
      <c r="I8" s="1"/>
    </row>
    <row r="9" spans="1:9" ht="20.100000000000001" customHeight="1" x14ac:dyDescent="0.2">
      <c r="A9" s="822"/>
      <c r="B9" s="947" t="s">
        <v>350</v>
      </c>
      <c r="C9" s="947" t="s">
        <v>351</v>
      </c>
      <c r="D9" s="1137"/>
      <c r="E9" s="943" t="s">
        <v>168</v>
      </c>
      <c r="F9" s="943" t="s">
        <v>245</v>
      </c>
      <c r="G9" s="331"/>
      <c r="H9" s="946" t="s">
        <v>352</v>
      </c>
      <c r="I9" s="946" t="s">
        <v>353</v>
      </c>
    </row>
    <row r="10" spans="1:9" ht="15.75" hidden="1" customHeight="1" x14ac:dyDescent="0.2">
      <c r="A10" s="822"/>
      <c r="B10" s="813" t="s">
        <v>354</v>
      </c>
      <c r="C10" s="820" t="s">
        <v>355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356</v>
      </c>
      <c r="C11" s="820" t="s">
        <v>357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358</v>
      </c>
      <c r="C12" s="820" t="s">
        <v>359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360</v>
      </c>
      <c r="C13" s="820" t="s">
        <v>361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362</v>
      </c>
      <c r="C14" s="820" t="s">
        <v>363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364</v>
      </c>
      <c r="B15" s="813" t="s">
        <v>365</v>
      </c>
      <c r="C15" s="820" t="s">
        <v>366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367</v>
      </c>
      <c r="B16" s="813" t="s">
        <v>368</v>
      </c>
      <c r="C16" s="820" t="s">
        <v>369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356</v>
      </c>
      <c r="C17" s="820" t="s">
        <v>370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358</v>
      </c>
      <c r="C18" s="820" t="s">
        <v>371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7" t="s">
        <v>360</v>
      </c>
      <c r="C19" s="906" t="s">
        <v>372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7" t="s">
        <v>362</v>
      </c>
      <c r="C20" s="906" t="s">
        <v>373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7" t="s">
        <v>374</v>
      </c>
      <c r="C21" s="906" t="s">
        <v>375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5" t="s">
        <v>368</v>
      </c>
      <c r="C22" s="958" t="s">
        <v>376</v>
      </c>
      <c r="D22" s="958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5" t="s">
        <v>356</v>
      </c>
      <c r="C23" s="958" t="s">
        <v>377</v>
      </c>
      <c r="D23" s="958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5" t="s">
        <v>358</v>
      </c>
      <c r="C24" s="958" t="s">
        <v>378</v>
      </c>
      <c r="D24" s="958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5" t="s">
        <v>360</v>
      </c>
      <c r="C25" s="958" t="s">
        <v>379</v>
      </c>
      <c r="D25" s="958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380</v>
      </c>
      <c r="B26" s="965" t="s">
        <v>374</v>
      </c>
      <c r="C26" s="958" t="s">
        <v>381</v>
      </c>
      <c r="D26" s="958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5" t="s">
        <v>362</v>
      </c>
      <c r="C27" s="958" t="s">
        <v>382</v>
      </c>
      <c r="D27" s="958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29" t="s">
        <v>368</v>
      </c>
      <c r="C28" s="958" t="s">
        <v>383</v>
      </c>
      <c r="D28" s="958">
        <v>45436</v>
      </c>
      <c r="E28" s="761">
        <f t="shared" si="12"/>
        <v>45438</v>
      </c>
      <c r="F28" s="883" t="s">
        <v>384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385</v>
      </c>
      <c r="B29" s="958" t="s">
        <v>374</v>
      </c>
      <c r="C29" s="958" t="s">
        <v>386</v>
      </c>
      <c r="D29" s="958">
        <v>45446</v>
      </c>
      <c r="E29" s="761">
        <f t="shared" si="12"/>
        <v>45448</v>
      </c>
      <c r="F29" s="883" t="s">
        <v>384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387</v>
      </c>
      <c r="B30" s="958" t="s">
        <v>356</v>
      </c>
      <c r="C30" s="958" t="s">
        <v>388</v>
      </c>
      <c r="D30" s="958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360</v>
      </c>
      <c r="B31" s="958" t="s">
        <v>389</v>
      </c>
      <c r="C31" s="958" t="s">
        <v>390</v>
      </c>
      <c r="D31" s="958">
        <v>45460</v>
      </c>
      <c r="E31" s="761">
        <f t="shared" si="12"/>
        <v>45462</v>
      </c>
      <c r="F31" s="883" t="s">
        <v>384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391</v>
      </c>
      <c r="B32" s="1066" t="s">
        <v>360</v>
      </c>
      <c r="C32" s="958" t="s">
        <v>392</v>
      </c>
      <c r="D32" s="958">
        <v>45464</v>
      </c>
      <c r="E32" s="761">
        <f>D32+2</f>
        <v>45466</v>
      </c>
      <c r="F32" s="883" t="s">
        <v>384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362</v>
      </c>
      <c r="B33" s="1066" t="s">
        <v>368</v>
      </c>
      <c r="C33" s="958" t="s">
        <v>393</v>
      </c>
      <c r="D33" s="958">
        <v>45473</v>
      </c>
      <c r="E33" s="761">
        <f t="shared" ref="E33:E37" si="14">D33+2</f>
        <v>45475</v>
      </c>
      <c r="F33" s="883" t="s">
        <v>384</v>
      </c>
      <c r="G33" s="331"/>
      <c r="H33" s="761">
        <f t="shared" si="1"/>
        <v>45466</v>
      </c>
      <c r="I33" s="1008">
        <f>WEEKNUM(H33)</f>
        <v>26</v>
      </c>
    </row>
    <row r="34" spans="1:9" ht="17.25" hidden="1" customHeight="1" x14ac:dyDescent="0.2">
      <c r="A34" s="822" t="s">
        <v>368</v>
      </c>
      <c r="B34" s="958" t="s">
        <v>362</v>
      </c>
      <c r="C34" s="958" t="s">
        <v>394</v>
      </c>
      <c r="D34" s="958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08">
        <f t="shared" ref="I34:I41" si="16">WEEKNUM(H34)</f>
        <v>27</v>
      </c>
    </row>
    <row r="35" spans="1:9" ht="17.25" hidden="1" customHeight="1" x14ac:dyDescent="0.2">
      <c r="A35" s="822"/>
      <c r="B35" s="958" t="s">
        <v>374</v>
      </c>
      <c r="C35" s="958" t="s">
        <v>395</v>
      </c>
      <c r="D35" s="958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08">
        <f t="shared" si="16"/>
        <v>28</v>
      </c>
    </row>
    <row r="36" spans="1:9" ht="17.25" hidden="1" customHeight="1" x14ac:dyDescent="0.2">
      <c r="A36" s="822"/>
      <c r="B36" s="958" t="s">
        <v>396</v>
      </c>
      <c r="C36" s="958" t="s">
        <v>397</v>
      </c>
      <c r="D36" s="958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08">
        <f t="shared" si="16"/>
        <v>29</v>
      </c>
    </row>
    <row r="37" spans="1:9" ht="17.25" hidden="1" customHeight="1" x14ac:dyDescent="0.2">
      <c r="A37" s="822"/>
      <c r="B37" s="958" t="s">
        <v>389</v>
      </c>
      <c r="C37" s="958" t="s">
        <v>398</v>
      </c>
      <c r="D37" s="958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08">
        <f t="shared" si="16"/>
        <v>30</v>
      </c>
    </row>
    <row r="38" spans="1:9" ht="17.25" hidden="1" customHeight="1" x14ac:dyDescent="0.2">
      <c r="A38" s="822"/>
      <c r="B38" s="958" t="s">
        <v>360</v>
      </c>
      <c r="C38" s="958" t="s">
        <v>399</v>
      </c>
      <c r="D38" s="958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08">
        <f t="shared" si="16"/>
        <v>31</v>
      </c>
    </row>
    <row r="39" spans="1:9" ht="17.25" hidden="1" customHeight="1" x14ac:dyDescent="0.2">
      <c r="A39" s="822"/>
      <c r="B39" s="958" t="s">
        <v>400</v>
      </c>
      <c r="C39" s="958" t="s">
        <v>401</v>
      </c>
      <c r="D39" s="958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08">
        <f t="shared" si="16"/>
        <v>32</v>
      </c>
    </row>
    <row r="40" spans="1:9" ht="17.25" hidden="1" customHeight="1" x14ac:dyDescent="0.2">
      <c r="A40" s="822"/>
      <c r="B40" s="958" t="s">
        <v>374</v>
      </c>
      <c r="C40" s="958" t="s">
        <v>402</v>
      </c>
      <c r="D40" s="958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08">
        <f t="shared" si="16"/>
        <v>33</v>
      </c>
    </row>
    <row r="41" spans="1:9" ht="17.25" hidden="1" customHeight="1" x14ac:dyDescent="0.2">
      <c r="A41" s="822" t="s">
        <v>362</v>
      </c>
      <c r="B41" s="958" t="s">
        <v>362</v>
      </c>
      <c r="C41" s="958" t="s">
        <v>403</v>
      </c>
      <c r="D41" s="958">
        <v>45531</v>
      </c>
      <c r="E41" s="761">
        <f>D41+2</f>
        <v>45533</v>
      </c>
      <c r="F41" s="883" t="s">
        <v>384</v>
      </c>
      <c r="G41" s="331"/>
      <c r="H41" s="761">
        <f t="shared" si="1"/>
        <v>45522</v>
      </c>
      <c r="I41" s="1008">
        <f t="shared" si="16"/>
        <v>34</v>
      </c>
    </row>
    <row r="42" spans="1:9" ht="17.25" hidden="1" customHeight="1" x14ac:dyDescent="0.2">
      <c r="A42" s="822" t="s">
        <v>396</v>
      </c>
      <c r="B42" s="958" t="s">
        <v>389</v>
      </c>
      <c r="C42" s="958" t="s">
        <v>404</v>
      </c>
      <c r="D42" s="958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08">
        <f t="shared" ref="I42:I47" si="20">WEEKNUM(H42)</f>
        <v>35</v>
      </c>
    </row>
    <row r="43" spans="1:9" ht="17.25" hidden="1" customHeight="1" x14ac:dyDescent="0.2">
      <c r="A43" s="822" t="s">
        <v>389</v>
      </c>
      <c r="B43" s="958" t="s">
        <v>396</v>
      </c>
      <c r="C43" s="958" t="s">
        <v>405</v>
      </c>
      <c r="D43" s="958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08">
        <f t="shared" si="20"/>
        <v>36</v>
      </c>
    </row>
    <row r="44" spans="1:9" ht="17.25" hidden="1" customHeight="1" x14ac:dyDescent="0.2">
      <c r="A44" s="822"/>
      <c r="B44" s="958" t="s">
        <v>360</v>
      </c>
      <c r="C44" s="958" t="s">
        <v>406</v>
      </c>
      <c r="D44" s="958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08">
        <f t="shared" si="20"/>
        <v>37</v>
      </c>
    </row>
    <row r="45" spans="1:9" ht="17.25" hidden="1" customHeight="1" x14ac:dyDescent="0.2">
      <c r="A45" s="822"/>
      <c r="B45" s="958" t="s">
        <v>400</v>
      </c>
      <c r="C45" s="958" t="s">
        <v>407</v>
      </c>
      <c r="D45" s="958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08">
        <f t="shared" si="20"/>
        <v>38</v>
      </c>
    </row>
    <row r="46" spans="1:9" ht="17.25" hidden="1" customHeight="1" x14ac:dyDescent="0.2">
      <c r="A46" s="822" t="s">
        <v>374</v>
      </c>
      <c r="B46" s="1029" t="s">
        <v>408</v>
      </c>
      <c r="C46" s="958" t="s">
        <v>409</v>
      </c>
      <c r="D46" s="803"/>
      <c r="E46" s="803"/>
      <c r="F46" s="803"/>
      <c r="G46" s="331"/>
      <c r="H46" s="761">
        <f t="shared" si="1"/>
        <v>45557</v>
      </c>
      <c r="I46" s="1008">
        <f t="shared" si="20"/>
        <v>39</v>
      </c>
    </row>
    <row r="47" spans="1:9" ht="17.25" hidden="1" customHeight="1" x14ac:dyDescent="0.2">
      <c r="A47" s="822"/>
      <c r="B47" s="958" t="s">
        <v>362</v>
      </c>
      <c r="C47" s="958" t="s">
        <v>410</v>
      </c>
      <c r="D47" s="958">
        <v>45572</v>
      </c>
      <c r="E47" s="761">
        <f>D47+2</f>
        <v>45574</v>
      </c>
      <c r="F47" s="883" t="s">
        <v>384</v>
      </c>
      <c r="G47" s="331"/>
      <c r="H47" s="761">
        <v>45564</v>
      </c>
      <c r="I47" s="1008">
        <f t="shared" si="20"/>
        <v>40</v>
      </c>
    </row>
    <row r="48" spans="1:9" ht="17.25" hidden="1" customHeight="1" x14ac:dyDescent="0.2">
      <c r="A48" s="822"/>
      <c r="B48" s="1029" t="s">
        <v>408</v>
      </c>
      <c r="C48" s="958" t="s">
        <v>411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08">
        <f t="shared" ref="I48:I53" si="24">WEEKNUM(H48)</f>
        <v>41</v>
      </c>
    </row>
    <row r="49" spans="1:9" ht="17.25" hidden="1" customHeight="1" x14ac:dyDescent="0.2">
      <c r="A49" s="822" t="s">
        <v>412</v>
      </c>
      <c r="B49" s="958" t="s">
        <v>360</v>
      </c>
      <c r="C49" s="958" t="s">
        <v>413</v>
      </c>
      <c r="D49" s="958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08">
        <f t="shared" si="24"/>
        <v>42</v>
      </c>
    </row>
    <row r="50" spans="1:9" ht="17.25" hidden="1" customHeight="1" x14ac:dyDescent="0.2">
      <c r="A50" s="822" t="s">
        <v>360</v>
      </c>
      <c r="B50" s="958" t="s">
        <v>412</v>
      </c>
      <c r="C50" s="958" t="s">
        <v>414</v>
      </c>
      <c r="D50" s="958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08">
        <f t="shared" si="24"/>
        <v>43</v>
      </c>
    </row>
    <row r="51" spans="1:9" ht="17.25" hidden="1" customHeight="1" x14ac:dyDescent="0.2">
      <c r="A51" s="822" t="s">
        <v>415</v>
      </c>
      <c r="B51" s="958" t="s">
        <v>362</v>
      </c>
      <c r="C51" s="958" t="s">
        <v>416</v>
      </c>
      <c r="D51" s="958">
        <v>45594</v>
      </c>
      <c r="E51" s="883" t="s">
        <v>384</v>
      </c>
      <c r="F51" s="761">
        <v>45595</v>
      </c>
      <c r="G51" s="331"/>
      <c r="H51" s="761">
        <f t="shared" si="1"/>
        <v>45592</v>
      </c>
      <c r="I51" s="1008">
        <f t="shared" si="24"/>
        <v>44</v>
      </c>
    </row>
    <row r="52" spans="1:9" ht="17.25" hidden="1" customHeight="1" x14ac:dyDescent="0.2">
      <c r="A52" s="822" t="s">
        <v>417</v>
      </c>
      <c r="B52" s="958" t="s">
        <v>400</v>
      </c>
      <c r="C52" s="958" t="s">
        <v>418</v>
      </c>
      <c r="D52" s="958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08">
        <f t="shared" si="24"/>
        <v>45</v>
      </c>
    </row>
    <row r="53" spans="1:9" ht="17.25" hidden="1" customHeight="1" x14ac:dyDescent="0.2">
      <c r="A53" s="822" t="s">
        <v>389</v>
      </c>
      <c r="B53" s="958" t="s">
        <v>356</v>
      </c>
      <c r="C53" s="958" t="s">
        <v>419</v>
      </c>
      <c r="D53" s="958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08">
        <f t="shared" si="24"/>
        <v>46</v>
      </c>
    </row>
    <row r="54" spans="1:9" ht="20.100000000000001" hidden="1" customHeight="1" x14ac:dyDescent="0.2">
      <c r="A54" s="822" t="s">
        <v>420</v>
      </c>
      <c r="B54" s="958" t="s">
        <v>421</v>
      </c>
      <c r="C54" s="958" t="s">
        <v>422</v>
      </c>
      <c r="D54" s="958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08">
        <f t="shared" ref="I54:I56" si="28">WEEKNUM(H54)</f>
        <v>47</v>
      </c>
    </row>
    <row r="55" spans="1:9" ht="20.100000000000001" hidden="1" customHeight="1" x14ac:dyDescent="0.2">
      <c r="A55" s="822" t="s">
        <v>412</v>
      </c>
      <c r="B55" s="958" t="s">
        <v>360</v>
      </c>
      <c r="C55" s="958" t="s">
        <v>423</v>
      </c>
      <c r="D55" s="883" t="s">
        <v>384</v>
      </c>
      <c r="E55" s="803"/>
      <c r="F55" s="803"/>
      <c r="G55" s="331"/>
      <c r="H55" s="761">
        <f t="shared" si="1"/>
        <v>45620</v>
      </c>
      <c r="I55" s="1008">
        <f t="shared" si="28"/>
        <v>48</v>
      </c>
    </row>
    <row r="56" spans="1:9" ht="20.100000000000001" hidden="1" customHeight="1" x14ac:dyDescent="0.2">
      <c r="A56" s="822" t="s">
        <v>360</v>
      </c>
      <c r="B56" s="958" t="s">
        <v>412</v>
      </c>
      <c r="C56" s="958" t="s">
        <v>424</v>
      </c>
      <c r="D56" s="958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08">
        <f t="shared" si="28"/>
        <v>49</v>
      </c>
    </row>
    <row r="57" spans="1:9" ht="20.100000000000001" hidden="1" customHeight="1" x14ac:dyDescent="0.2">
      <c r="A57" s="822" t="s">
        <v>362</v>
      </c>
      <c r="B57" s="958" t="s">
        <v>400</v>
      </c>
      <c r="C57" s="958" t="s">
        <v>425</v>
      </c>
      <c r="D57" s="883" t="s">
        <v>384</v>
      </c>
      <c r="E57" s="803"/>
      <c r="F57" s="803"/>
      <c r="G57" s="331"/>
      <c r="H57" s="761">
        <f t="shared" si="1"/>
        <v>45634</v>
      </c>
      <c r="I57" s="1008">
        <f t="shared" ref="I57:I62" si="29">WEEKNUM(H57)</f>
        <v>50</v>
      </c>
    </row>
    <row r="58" spans="1:9" ht="20.100000000000001" hidden="1" customHeight="1" x14ac:dyDescent="0.2">
      <c r="A58" s="822" t="s">
        <v>400</v>
      </c>
      <c r="B58" s="958" t="s">
        <v>362</v>
      </c>
      <c r="C58" s="958" t="s">
        <v>426</v>
      </c>
      <c r="D58" s="958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08">
        <f t="shared" si="29"/>
        <v>51</v>
      </c>
    </row>
    <row r="59" spans="1:9" ht="20.100000000000001" hidden="1" customHeight="1" x14ac:dyDescent="0.2">
      <c r="A59" s="822"/>
      <c r="B59" s="958" t="s">
        <v>356</v>
      </c>
      <c r="C59" s="958" t="s">
        <v>1753</v>
      </c>
      <c r="D59" s="883" t="s">
        <v>384</v>
      </c>
      <c r="E59" s="803"/>
      <c r="F59" s="803"/>
      <c r="G59" s="331"/>
      <c r="H59" s="761">
        <f t="shared" si="1"/>
        <v>45648</v>
      </c>
      <c r="I59" s="1008">
        <f t="shared" si="29"/>
        <v>52</v>
      </c>
    </row>
    <row r="60" spans="1:9" ht="20.100000000000001" hidden="1" customHeight="1" x14ac:dyDescent="0.2">
      <c r="A60" s="822" t="s">
        <v>421</v>
      </c>
      <c r="B60" s="958" t="s">
        <v>360</v>
      </c>
      <c r="C60" s="958" t="s">
        <v>1754</v>
      </c>
      <c r="D60" s="958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08">
        <f t="shared" si="29"/>
        <v>53</v>
      </c>
    </row>
    <row r="61" spans="1:9" ht="20.100000000000001" customHeight="1" x14ac:dyDescent="0.2">
      <c r="A61" s="822"/>
      <c r="B61" s="958" t="s">
        <v>421</v>
      </c>
      <c r="C61" s="958" t="s">
        <v>1755</v>
      </c>
      <c r="D61" s="958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08">
        <f t="shared" si="29"/>
        <v>2</v>
      </c>
    </row>
    <row r="62" spans="1:9" ht="20.100000000000001" customHeight="1" x14ac:dyDescent="0.2">
      <c r="A62" s="822"/>
      <c r="B62" s="958" t="s">
        <v>412</v>
      </c>
      <c r="C62" s="958" t="s">
        <v>1756</v>
      </c>
      <c r="D62" s="883" t="s">
        <v>384</v>
      </c>
      <c r="E62" s="803"/>
      <c r="F62" s="803"/>
      <c r="G62" s="331"/>
      <c r="H62" s="761">
        <f t="shared" si="1"/>
        <v>45669</v>
      </c>
      <c r="I62" s="1008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3" t="s">
        <v>432</v>
      </c>
      <c r="C65" s="1133"/>
      <c r="D65" s="1133"/>
      <c r="E65" s="1133"/>
      <c r="F65" s="1133"/>
      <c r="G65" s="217"/>
      <c r="H65" s="217"/>
      <c r="I65" s="217"/>
    </row>
    <row r="66" spans="1:17" ht="15.75" customHeight="1" x14ac:dyDescent="0.2">
      <c r="B66" s="164"/>
      <c r="C66" s="155"/>
      <c r="D66" s="1163"/>
      <c r="E66" s="1163"/>
      <c r="F66" s="1163"/>
      <c r="G66" s="1163"/>
      <c r="H66" s="1163"/>
      <c r="I66" s="1163"/>
      <c r="J66" s="1163"/>
      <c r="K66" s="1163"/>
      <c r="L66" s="1163"/>
      <c r="M66" s="1163"/>
      <c r="N66" s="748"/>
    </row>
    <row r="67" spans="1:17" ht="30" customHeight="1" x14ac:dyDescent="0.2">
      <c r="A67" s="822"/>
      <c r="B67" s="1134" t="s">
        <v>1750</v>
      </c>
      <c r="C67" s="1135"/>
      <c r="D67" s="1136" t="s">
        <v>348</v>
      </c>
      <c r="E67" s="953" t="s">
        <v>230</v>
      </c>
      <c r="F67" s="947" t="s">
        <v>158</v>
      </c>
      <c r="G67" s="947" t="s">
        <v>434</v>
      </c>
      <c r="H67" s="944" t="s">
        <v>195</v>
      </c>
      <c r="I67" s="947" t="s">
        <v>298</v>
      </c>
      <c r="J67" s="947" t="s">
        <v>336</v>
      </c>
      <c r="K67" s="947" t="s">
        <v>209</v>
      </c>
      <c r="L67" s="947" t="s">
        <v>257</v>
      </c>
      <c r="M67" s="947" t="s">
        <v>1757</v>
      </c>
      <c r="N67" s="947" t="s">
        <v>1758</v>
      </c>
      <c r="O67" s="331"/>
      <c r="P67" s="886" t="s">
        <v>1759</v>
      </c>
    </row>
    <row r="68" spans="1:17" ht="20.100000000000001" customHeight="1" x14ac:dyDescent="0.2">
      <c r="A68" s="822"/>
      <c r="B68" s="947" t="s">
        <v>350</v>
      </c>
      <c r="C68" s="947" t="s">
        <v>351</v>
      </c>
      <c r="D68" s="1137"/>
      <c r="E68" s="943" t="s">
        <v>245</v>
      </c>
      <c r="F68" s="943" t="s">
        <v>251</v>
      </c>
      <c r="G68" s="943" t="s">
        <v>435</v>
      </c>
      <c r="H68" s="943" t="s">
        <v>176</v>
      </c>
      <c r="I68" s="943" t="s">
        <v>437</v>
      </c>
      <c r="J68" s="943" t="s">
        <v>284</v>
      </c>
      <c r="K68" s="943" t="s">
        <v>254</v>
      </c>
      <c r="L68" s="943" t="s">
        <v>228</v>
      </c>
      <c r="M68" s="943" t="s">
        <v>285</v>
      </c>
      <c r="N68" s="943" t="s">
        <v>299</v>
      </c>
      <c r="O68" s="331"/>
      <c r="P68" s="946" t="s">
        <v>352</v>
      </c>
      <c r="Q68" s="946" t="s">
        <v>439</v>
      </c>
    </row>
    <row r="69" spans="1:17" ht="17.25" hidden="1" customHeight="1" x14ac:dyDescent="0.2">
      <c r="A69" s="822"/>
      <c r="B69" s="965" t="s">
        <v>374</v>
      </c>
      <c r="C69" s="958" t="s">
        <v>440</v>
      </c>
      <c r="D69" s="958">
        <v>45393</v>
      </c>
      <c r="E69" s="1138" t="s">
        <v>384</v>
      </c>
      <c r="F69" s="1139"/>
      <c r="G69" s="1139"/>
      <c r="H69" s="1139"/>
      <c r="I69" s="1139"/>
      <c r="J69" s="1139"/>
      <c r="K69" s="1139"/>
      <c r="L69" s="1141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5" t="s">
        <v>368</v>
      </c>
      <c r="C70" s="958" t="s">
        <v>441</v>
      </c>
      <c r="D70" s="958">
        <v>45400</v>
      </c>
      <c r="E70" s="761">
        <f t="shared" ref="E70:E72" si="34">D70+3</f>
        <v>45403</v>
      </c>
      <c r="F70" s="1138" t="s">
        <v>384</v>
      </c>
      <c r="G70" s="1139"/>
      <c r="H70" s="1139"/>
      <c r="I70" s="1139"/>
      <c r="J70" s="1139"/>
      <c r="K70" s="1141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5" t="s">
        <v>356</v>
      </c>
      <c r="C71" s="958" t="s">
        <v>442</v>
      </c>
      <c r="D71" s="958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358</v>
      </c>
      <c r="B72" s="965" t="s">
        <v>389</v>
      </c>
      <c r="C72" s="958" t="s">
        <v>443</v>
      </c>
      <c r="D72" s="958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5" t="s">
        <v>360</v>
      </c>
      <c r="C73" s="958" t="s">
        <v>444</v>
      </c>
      <c r="D73" s="958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445</v>
      </c>
      <c r="B74" s="965" t="s">
        <v>374</v>
      </c>
      <c r="C74" s="958" t="s">
        <v>446</v>
      </c>
      <c r="D74" s="958">
        <v>45425</v>
      </c>
      <c r="E74" s="883" t="s">
        <v>384</v>
      </c>
      <c r="F74" s="883" t="s">
        <v>384</v>
      </c>
      <c r="G74" s="883" t="s">
        <v>384</v>
      </c>
      <c r="H74" s="883" t="s">
        <v>384</v>
      </c>
      <c r="I74" s="883" t="s">
        <v>384</v>
      </c>
      <c r="J74" s="883" t="s">
        <v>384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374</v>
      </c>
      <c r="B75" s="958" t="s">
        <v>362</v>
      </c>
      <c r="C75" s="958" t="s">
        <v>447</v>
      </c>
      <c r="D75" s="958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58" t="s">
        <v>368</v>
      </c>
      <c r="C76" s="958" t="s">
        <v>448</v>
      </c>
      <c r="D76" s="958">
        <v>45447</v>
      </c>
      <c r="E76" s="761">
        <f t="shared" ref="E76:E81" si="53">D76+3</f>
        <v>45450</v>
      </c>
      <c r="F76" s="883" t="s">
        <v>384</v>
      </c>
      <c r="G76" s="883" t="s">
        <v>384</v>
      </c>
      <c r="H76" s="883" t="s">
        <v>384</v>
      </c>
      <c r="I76" s="883" t="s">
        <v>384</v>
      </c>
      <c r="J76" s="883" t="s">
        <v>384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449</v>
      </c>
      <c r="B77" s="883" t="s">
        <v>384</v>
      </c>
      <c r="C77" s="958" t="s">
        <v>450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387</v>
      </c>
      <c r="B78" s="958" t="s">
        <v>356</v>
      </c>
      <c r="C78" s="958" t="s">
        <v>451</v>
      </c>
      <c r="D78" s="958">
        <v>45459</v>
      </c>
      <c r="E78" s="761">
        <f t="shared" si="53"/>
        <v>45462</v>
      </c>
      <c r="F78" s="883" t="s">
        <v>384</v>
      </c>
      <c r="G78" s="883" t="s">
        <v>384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452</v>
      </c>
      <c r="B79" s="958" t="s">
        <v>389</v>
      </c>
      <c r="C79" s="958" t="s">
        <v>453</v>
      </c>
      <c r="D79" s="883" t="s">
        <v>384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71">
        <f>WEEKNUM(P79)</f>
        <v>24</v>
      </c>
    </row>
    <row r="80" spans="1:17" ht="17.25" hidden="1" customHeight="1" x14ac:dyDescent="0.2">
      <c r="A80" s="822" t="s">
        <v>454</v>
      </c>
      <c r="B80" s="958" t="s">
        <v>360</v>
      </c>
      <c r="C80" s="958" t="s">
        <v>455</v>
      </c>
      <c r="D80" s="883" t="s">
        <v>384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71">
        <f>WEEKNUM(P80)</f>
        <v>25</v>
      </c>
    </row>
    <row r="81" spans="1:17" ht="17.25" hidden="1" customHeight="1" x14ac:dyDescent="0.2">
      <c r="A81" s="822" t="s">
        <v>456</v>
      </c>
      <c r="B81" s="1066" t="s">
        <v>368</v>
      </c>
      <c r="C81" s="958" t="s">
        <v>457</v>
      </c>
      <c r="D81" s="883" t="s">
        <v>384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71">
        <f t="shared" ref="Q81:Q85" si="62">WEEKNUM(P81)</f>
        <v>26</v>
      </c>
    </row>
    <row r="82" spans="1:17" ht="17.25" hidden="1" customHeight="1" x14ac:dyDescent="0.2">
      <c r="A82" s="822"/>
      <c r="B82" s="958" t="s">
        <v>362</v>
      </c>
      <c r="C82" s="958" t="s">
        <v>458</v>
      </c>
      <c r="D82" s="958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71">
        <f t="shared" si="62"/>
        <v>27</v>
      </c>
    </row>
    <row r="83" spans="1:17" ht="17.25" hidden="1" customHeight="1" x14ac:dyDescent="0.2">
      <c r="A83" s="822"/>
      <c r="B83" s="1006" t="s">
        <v>374</v>
      </c>
      <c r="C83" s="958" t="s">
        <v>459</v>
      </c>
      <c r="D83" s="958">
        <v>45490</v>
      </c>
      <c r="E83" s="761">
        <f t="shared" si="63"/>
        <v>45493</v>
      </c>
      <c r="F83" s="883" t="s">
        <v>384</v>
      </c>
      <c r="G83" s="883" t="s">
        <v>384</v>
      </c>
      <c r="H83" s="883" t="s">
        <v>384</v>
      </c>
      <c r="I83" s="883" t="s">
        <v>384</v>
      </c>
      <c r="J83" s="883" t="s">
        <v>384</v>
      </c>
      <c r="K83" s="883" t="s">
        <v>384</v>
      </c>
      <c r="L83" s="883" t="s">
        <v>384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71">
        <f t="shared" si="62"/>
        <v>28</v>
      </c>
    </row>
    <row r="84" spans="1:17" ht="17.25" hidden="1" customHeight="1" x14ac:dyDescent="0.2">
      <c r="A84" s="822" t="s">
        <v>356</v>
      </c>
      <c r="B84" s="958" t="s">
        <v>396</v>
      </c>
      <c r="C84" s="958" t="s">
        <v>460</v>
      </c>
      <c r="D84" s="958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71">
        <f t="shared" si="62"/>
        <v>29</v>
      </c>
    </row>
    <row r="85" spans="1:17" ht="17.25" hidden="1" customHeight="1" x14ac:dyDescent="0.2">
      <c r="A85" s="822"/>
      <c r="B85" s="958" t="s">
        <v>389</v>
      </c>
      <c r="C85" s="958" t="s">
        <v>461</v>
      </c>
      <c r="D85" s="958">
        <v>45511</v>
      </c>
      <c r="E85" s="883" t="s">
        <v>384</v>
      </c>
      <c r="F85" s="883" t="s">
        <v>384</v>
      </c>
      <c r="G85" s="883" t="s">
        <v>384</v>
      </c>
      <c r="H85" s="883" t="s">
        <v>384</v>
      </c>
      <c r="I85" s="883" t="s">
        <v>384</v>
      </c>
      <c r="J85" s="883" t="s">
        <v>384</v>
      </c>
      <c r="K85" s="883" t="s">
        <v>384</v>
      </c>
      <c r="L85" s="883" t="s">
        <v>384</v>
      </c>
      <c r="M85" s="761">
        <v>45517</v>
      </c>
      <c r="N85" s="761">
        <v>45519</v>
      </c>
      <c r="O85" s="331"/>
      <c r="P85" s="761">
        <f t="shared" si="37"/>
        <v>45499</v>
      </c>
      <c r="Q85" s="1071">
        <f t="shared" si="62"/>
        <v>30</v>
      </c>
    </row>
    <row r="86" spans="1:17" ht="17.25" hidden="1" customHeight="1" x14ac:dyDescent="0.2">
      <c r="A86" s="822" t="s">
        <v>356</v>
      </c>
      <c r="B86" s="958" t="s">
        <v>360</v>
      </c>
      <c r="C86" s="958" t="s">
        <v>462</v>
      </c>
      <c r="D86" s="958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71">
        <f t="shared" ref="Q86:Q91" si="82">WEEKNUM(P86)</f>
        <v>31</v>
      </c>
    </row>
    <row r="87" spans="1:17" ht="17.25" hidden="1" customHeight="1" x14ac:dyDescent="0.2">
      <c r="A87" s="822"/>
      <c r="B87" s="958" t="s">
        <v>400</v>
      </c>
      <c r="C87" s="958" t="s">
        <v>463</v>
      </c>
      <c r="D87" s="958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71">
        <f t="shared" si="82"/>
        <v>32</v>
      </c>
    </row>
    <row r="88" spans="1:17" ht="17.25" hidden="1" customHeight="1" x14ac:dyDescent="0.2">
      <c r="A88" s="822" t="s">
        <v>362</v>
      </c>
      <c r="B88" s="958" t="s">
        <v>374</v>
      </c>
      <c r="C88" s="958" t="s">
        <v>464</v>
      </c>
      <c r="D88" s="958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71">
        <f t="shared" si="82"/>
        <v>33</v>
      </c>
    </row>
    <row r="89" spans="1:17" ht="17.25" hidden="1" customHeight="1" x14ac:dyDescent="0.2">
      <c r="A89" s="822" t="s">
        <v>374</v>
      </c>
      <c r="B89" s="1006" t="s">
        <v>362</v>
      </c>
      <c r="C89" s="958" t="s">
        <v>465</v>
      </c>
      <c r="D89" s="883" t="s">
        <v>384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71">
        <f t="shared" si="82"/>
        <v>34</v>
      </c>
    </row>
    <row r="90" spans="1:17" ht="17.25" hidden="1" customHeight="1" x14ac:dyDescent="0.2">
      <c r="A90" s="822" t="s">
        <v>389</v>
      </c>
      <c r="B90" s="958" t="s">
        <v>389</v>
      </c>
      <c r="C90" s="958" t="s">
        <v>466</v>
      </c>
      <c r="D90" s="958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71">
        <f t="shared" si="82"/>
        <v>35</v>
      </c>
    </row>
    <row r="91" spans="1:17" ht="17.25" hidden="1" customHeight="1" x14ac:dyDescent="0.2">
      <c r="A91" s="822" t="s">
        <v>396</v>
      </c>
      <c r="B91" s="958" t="s">
        <v>396</v>
      </c>
      <c r="C91" s="958" t="s">
        <v>467</v>
      </c>
      <c r="D91" s="958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71">
        <f t="shared" si="82"/>
        <v>36</v>
      </c>
    </row>
    <row r="92" spans="1:17" ht="17.25" hidden="1" customHeight="1" x14ac:dyDescent="0.2">
      <c r="A92" s="822"/>
      <c r="B92" s="958" t="s">
        <v>360</v>
      </c>
      <c r="C92" s="958" t="s">
        <v>468</v>
      </c>
      <c r="D92" s="958">
        <v>45561</v>
      </c>
      <c r="E92" s="1138" t="s">
        <v>384</v>
      </c>
      <c r="F92" s="1139"/>
      <c r="G92" s="1139"/>
      <c r="H92" s="1139"/>
      <c r="I92" s="1139"/>
      <c r="J92" s="1139"/>
      <c r="K92" s="1139"/>
      <c r="L92" s="1141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71">
        <f t="shared" ref="Q92:Q94" si="101">WEEKNUM(P92)</f>
        <v>37</v>
      </c>
    </row>
    <row r="93" spans="1:17" ht="17.25" hidden="1" customHeight="1" x14ac:dyDescent="0.2">
      <c r="A93" s="822"/>
      <c r="B93" s="958" t="s">
        <v>400</v>
      </c>
      <c r="C93" s="958" t="s">
        <v>469</v>
      </c>
      <c r="D93" s="958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71">
        <f t="shared" si="101"/>
        <v>38</v>
      </c>
    </row>
    <row r="94" spans="1:17" ht="17.25" hidden="1" customHeight="1" x14ac:dyDescent="0.2">
      <c r="A94" s="822"/>
      <c r="B94" s="958" t="s">
        <v>374</v>
      </c>
      <c r="C94" s="958" t="s">
        <v>470</v>
      </c>
      <c r="D94" s="883" t="s">
        <v>384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71">
        <f t="shared" si="101"/>
        <v>39</v>
      </c>
    </row>
    <row r="95" spans="1:17" ht="17.25" hidden="1" customHeight="1" x14ac:dyDescent="0.2">
      <c r="A95" s="822"/>
      <c r="B95" s="958" t="s">
        <v>389</v>
      </c>
      <c r="C95" s="958" t="s">
        <v>471</v>
      </c>
      <c r="D95" s="958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71">
        <f t="shared" ref="Q95:Q100" si="120">WEEKNUM(P95)</f>
        <v>40</v>
      </c>
    </row>
    <row r="96" spans="1:17" ht="17.25" hidden="1" customHeight="1" x14ac:dyDescent="0.2">
      <c r="A96" s="822" t="s">
        <v>356</v>
      </c>
      <c r="B96" s="1029" t="s">
        <v>408</v>
      </c>
      <c r="C96" s="958" t="s">
        <v>472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71">
        <f t="shared" si="120"/>
        <v>41</v>
      </c>
    </row>
    <row r="97" spans="1:17" ht="17.25" hidden="1" customHeight="1" x14ac:dyDescent="0.2">
      <c r="A97" s="822" t="s">
        <v>360</v>
      </c>
      <c r="B97" s="958" t="s">
        <v>360</v>
      </c>
      <c r="C97" s="958" t="s">
        <v>473</v>
      </c>
      <c r="D97" s="958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82" t="s">
        <v>384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71">
        <f t="shared" si="120"/>
        <v>42</v>
      </c>
    </row>
    <row r="98" spans="1:17" ht="17.25" hidden="1" customHeight="1" x14ac:dyDescent="0.2">
      <c r="A98" s="822"/>
      <c r="B98" s="958" t="s">
        <v>412</v>
      </c>
      <c r="C98" s="958" t="s">
        <v>474</v>
      </c>
      <c r="D98" s="958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83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71">
        <f t="shared" si="120"/>
        <v>43</v>
      </c>
    </row>
    <row r="99" spans="1:17" ht="17.25" hidden="1" customHeight="1" x14ac:dyDescent="0.2">
      <c r="A99" s="822" t="s">
        <v>400</v>
      </c>
      <c r="B99" s="958" t="s">
        <v>362</v>
      </c>
      <c r="C99" s="958" t="s">
        <v>475</v>
      </c>
      <c r="D99" s="958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83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71">
        <f t="shared" si="120"/>
        <v>44</v>
      </c>
    </row>
    <row r="100" spans="1:17" ht="17.25" hidden="1" customHeight="1" x14ac:dyDescent="0.2">
      <c r="A100" s="822" t="s">
        <v>362</v>
      </c>
      <c r="B100" s="958" t="s">
        <v>400</v>
      </c>
      <c r="C100" s="958" t="s">
        <v>476</v>
      </c>
      <c r="D100" s="958">
        <v>45610</v>
      </c>
      <c r="E100" s="883" t="s">
        <v>384</v>
      </c>
      <c r="F100" s="883" t="s">
        <v>384</v>
      </c>
      <c r="G100" s="883" t="s">
        <v>384</v>
      </c>
      <c r="H100" s="883" t="s">
        <v>384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61" t="s">
        <v>384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71">
        <f t="shared" si="120"/>
        <v>45</v>
      </c>
    </row>
    <row r="101" spans="1:17" ht="17.25" hidden="1" customHeight="1" x14ac:dyDescent="0.2">
      <c r="A101" s="822" t="s">
        <v>389</v>
      </c>
      <c r="B101" s="958" t="s">
        <v>356</v>
      </c>
      <c r="C101" s="958" t="s">
        <v>477</v>
      </c>
      <c r="D101" s="958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62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71">
        <f t="shared" ref="Q101:Q103" si="140">WEEKNUM(P101)</f>
        <v>46</v>
      </c>
    </row>
    <row r="102" spans="1:17" ht="20.100000000000001" hidden="1" customHeight="1" x14ac:dyDescent="0.2">
      <c r="A102" s="822" t="s">
        <v>420</v>
      </c>
      <c r="B102" s="958" t="s">
        <v>421</v>
      </c>
      <c r="C102" s="958" t="s">
        <v>478</v>
      </c>
      <c r="D102" s="958">
        <v>45625</v>
      </c>
      <c r="E102" s="883" t="s">
        <v>384</v>
      </c>
      <c r="F102" s="883" t="s">
        <v>384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71">
        <f t="shared" si="140"/>
        <v>47</v>
      </c>
    </row>
    <row r="103" spans="1:17" ht="20.100000000000001" hidden="1" customHeight="1" x14ac:dyDescent="0.2">
      <c r="A103" s="822" t="s">
        <v>412</v>
      </c>
      <c r="B103" s="958" t="s">
        <v>360</v>
      </c>
      <c r="C103" s="958" t="s">
        <v>479</v>
      </c>
      <c r="D103" s="958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0" t="s">
        <v>384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71">
        <f t="shared" si="140"/>
        <v>48</v>
      </c>
    </row>
    <row r="104" spans="1:17" ht="20.100000000000001" hidden="1" customHeight="1" x14ac:dyDescent="0.2">
      <c r="A104" s="822"/>
      <c r="B104" s="958" t="s">
        <v>412</v>
      </c>
      <c r="C104" s="958" t="s">
        <v>480</v>
      </c>
      <c r="D104" s="958">
        <v>45637</v>
      </c>
      <c r="E104" s="883" t="s">
        <v>384</v>
      </c>
      <c r="F104" s="883" t="s">
        <v>384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61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71">
        <f t="shared" ref="Q104:Q109" si="149">WEEKNUM(P104)</f>
        <v>49</v>
      </c>
    </row>
    <row r="105" spans="1:17" ht="20.100000000000001" hidden="1" customHeight="1" x14ac:dyDescent="0.2">
      <c r="A105" s="822" t="s">
        <v>362</v>
      </c>
      <c r="B105" s="958" t="s">
        <v>400</v>
      </c>
      <c r="C105" s="958" t="s">
        <v>481</v>
      </c>
      <c r="D105" s="958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61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71">
        <f t="shared" si="149"/>
        <v>50</v>
      </c>
    </row>
    <row r="106" spans="1:17" ht="20.100000000000001" hidden="1" customHeight="1" x14ac:dyDescent="0.2">
      <c r="A106" s="822" t="s">
        <v>400</v>
      </c>
      <c r="B106" s="958" t="s">
        <v>362</v>
      </c>
      <c r="C106" s="958" t="s">
        <v>482</v>
      </c>
      <c r="D106" s="958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61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71">
        <f t="shared" si="149"/>
        <v>51</v>
      </c>
    </row>
    <row r="107" spans="1:17" ht="20.100000000000001" hidden="1" customHeight="1" x14ac:dyDescent="0.2">
      <c r="A107" s="822"/>
      <c r="B107" s="958" t="s">
        <v>356</v>
      </c>
      <c r="C107" s="958" t="s">
        <v>1760</v>
      </c>
      <c r="D107" s="958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61"/>
      <c r="M107" s="1160" t="s">
        <v>384</v>
      </c>
      <c r="N107" s="1160" t="s">
        <v>384</v>
      </c>
      <c r="O107" s="331"/>
      <c r="P107" s="761">
        <f t="shared" si="37"/>
        <v>45653</v>
      </c>
      <c r="Q107" s="1071">
        <f t="shared" si="149"/>
        <v>52</v>
      </c>
    </row>
    <row r="108" spans="1:17" ht="20.100000000000001" customHeight="1" x14ac:dyDescent="0.2">
      <c r="A108" s="822" t="s">
        <v>421</v>
      </c>
      <c r="B108" s="958" t="s">
        <v>360</v>
      </c>
      <c r="C108" s="958" t="s">
        <v>1761</v>
      </c>
      <c r="D108" s="958">
        <v>45666</v>
      </c>
      <c r="E108" s="883" t="s">
        <v>384</v>
      </c>
      <c r="F108" s="883" t="s">
        <v>384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61"/>
      <c r="M108" s="1161"/>
      <c r="N108" s="1161"/>
      <c r="O108" s="331"/>
      <c r="P108" s="761">
        <f t="shared" si="37"/>
        <v>45660</v>
      </c>
      <c r="Q108" s="1071">
        <f t="shared" si="149"/>
        <v>1</v>
      </c>
    </row>
    <row r="109" spans="1:17" ht="20.100000000000001" customHeight="1" x14ac:dyDescent="0.2">
      <c r="A109" s="822"/>
      <c r="B109" s="958" t="s">
        <v>421</v>
      </c>
      <c r="C109" s="958" t="s">
        <v>1762</v>
      </c>
      <c r="D109" s="958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61"/>
      <c r="M109" s="1161"/>
      <c r="N109" s="1161"/>
      <c r="O109" s="331"/>
      <c r="P109" s="761">
        <f t="shared" si="37"/>
        <v>45667</v>
      </c>
      <c r="Q109" s="1071">
        <f t="shared" si="149"/>
        <v>2</v>
      </c>
    </row>
    <row r="110" spans="1:17" ht="20.100000000000001" customHeight="1" x14ac:dyDescent="0.2">
      <c r="A110" s="822"/>
      <c r="B110" s="958" t="s">
        <v>412</v>
      </c>
      <c r="C110" s="958" t="s">
        <v>1763</v>
      </c>
      <c r="D110" s="958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62"/>
      <c r="M110" s="1162"/>
      <c r="N110" s="1162"/>
      <c r="O110" s="331"/>
      <c r="P110" s="761">
        <f t="shared" si="37"/>
        <v>45674</v>
      </c>
      <c r="Q110" s="1071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512</v>
      </c>
      <c r="C116" s="145"/>
      <c r="D116" s="147" t="s">
        <v>513</v>
      </c>
      <c r="G116" s="147" t="s">
        <v>514</v>
      </c>
      <c r="H116" s="782"/>
    </row>
    <row r="117" spans="2:14" s="147" customFormat="1" ht="18.75" customHeight="1" x14ac:dyDescent="0.2">
      <c r="B117" s="783" t="s">
        <v>515</v>
      </c>
      <c r="C117" s="784" t="s">
        <v>516</v>
      </c>
      <c r="D117" s="133" t="s">
        <v>517</v>
      </c>
      <c r="F117" s="784" t="s">
        <v>518</v>
      </c>
      <c r="G117" s="145" t="s">
        <v>519</v>
      </c>
      <c r="H117" s="785" t="s">
        <v>520</v>
      </c>
    </row>
    <row r="118" spans="2:14" s="147" customFormat="1" ht="18.75" customHeight="1" x14ac:dyDescent="0.2">
      <c r="B118" s="783" t="s">
        <v>521</v>
      </c>
      <c r="C118" s="784" t="s">
        <v>522</v>
      </c>
      <c r="D118" s="133" t="s">
        <v>523</v>
      </c>
      <c r="E118" s="148" t="s">
        <v>524</v>
      </c>
      <c r="F118" s="788" t="s">
        <v>525</v>
      </c>
      <c r="G118" s="145" t="s">
        <v>526</v>
      </c>
      <c r="H118" s="785" t="s">
        <v>527</v>
      </c>
    </row>
    <row r="119" spans="2:14" s="147" customFormat="1" ht="18.75" customHeight="1" x14ac:dyDescent="0.2">
      <c r="B119" s="786" t="s">
        <v>535</v>
      </c>
      <c r="C119" s="787" t="s">
        <v>536</v>
      </c>
      <c r="D119" s="133" t="s">
        <v>530</v>
      </c>
      <c r="E119" s="148" t="s">
        <v>531</v>
      </c>
      <c r="F119" s="788" t="s">
        <v>532</v>
      </c>
      <c r="G119" s="591" t="s">
        <v>533</v>
      </c>
      <c r="H119" s="789" t="s">
        <v>534</v>
      </c>
    </row>
    <row r="120" spans="2:14" s="147" customFormat="1" ht="18.75" customHeight="1" x14ac:dyDescent="0.2">
      <c r="B120" s="786" t="s">
        <v>1607</v>
      </c>
      <c r="C120" s="787" t="s">
        <v>1608</v>
      </c>
      <c r="D120" s="133" t="s">
        <v>537</v>
      </c>
      <c r="E120" s="148" t="s">
        <v>538</v>
      </c>
      <c r="F120" s="788" t="s">
        <v>539</v>
      </c>
      <c r="G120" s="591" t="s">
        <v>540</v>
      </c>
      <c r="H120" s="789" t="s">
        <v>541</v>
      </c>
      <c r="M120" s="149"/>
      <c r="N120" s="149"/>
    </row>
    <row r="121" spans="2:14" s="147" customFormat="1" ht="18.75" customHeight="1" x14ac:dyDescent="0.2">
      <c r="B121" s="786" t="s">
        <v>528</v>
      </c>
      <c r="C121" s="787" t="s">
        <v>529</v>
      </c>
      <c r="D121" s="133" t="s">
        <v>544</v>
      </c>
      <c r="E121" s="148" t="s">
        <v>545</v>
      </c>
      <c r="F121" s="788" t="s">
        <v>546</v>
      </c>
      <c r="G121" s="591" t="s">
        <v>547</v>
      </c>
      <c r="H121" s="789" t="s">
        <v>548</v>
      </c>
      <c r="M121" s="149"/>
      <c r="N121" s="149"/>
    </row>
    <row r="122" spans="2:14" s="147" customFormat="1" ht="18.75" customHeight="1" x14ac:dyDescent="0.2">
      <c r="B122" s="786" t="s">
        <v>750</v>
      </c>
      <c r="C122" s="787" t="s">
        <v>543</v>
      </c>
      <c r="D122" s="133" t="s">
        <v>551</v>
      </c>
      <c r="E122" s="148" t="s">
        <v>552</v>
      </c>
      <c r="F122" s="788" t="s">
        <v>553</v>
      </c>
      <c r="G122" s="591" t="s">
        <v>554</v>
      </c>
      <c r="H122" s="789" t="s">
        <v>555</v>
      </c>
      <c r="M122" s="149"/>
      <c r="N122" s="149"/>
    </row>
    <row r="123" spans="2:14" s="147" customFormat="1" ht="18.75" customHeight="1" x14ac:dyDescent="0.2">
      <c r="B123" s="786" t="s">
        <v>1609</v>
      </c>
      <c r="C123" s="787" t="s">
        <v>1610</v>
      </c>
      <c r="D123" s="133" t="s">
        <v>558</v>
      </c>
      <c r="E123" s="148" t="s">
        <v>559</v>
      </c>
      <c r="F123" s="742" t="s">
        <v>560</v>
      </c>
      <c r="G123" s="591" t="s">
        <v>561</v>
      </c>
      <c r="H123" s="790" t="s">
        <v>562</v>
      </c>
      <c r="M123" s="149"/>
      <c r="N123" s="149"/>
    </row>
    <row r="124" spans="2:14" x14ac:dyDescent="0.2">
      <c r="B124" s="786" t="s">
        <v>549</v>
      </c>
      <c r="C124" s="787" t="s">
        <v>550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3" t="s">
        <v>116</v>
      </c>
      <c r="C2" s="1143"/>
      <c r="D2" s="1143"/>
      <c r="E2" s="1143"/>
      <c r="F2" s="1143"/>
      <c r="H2" s="959" t="s">
        <v>345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29" t="s">
        <v>167</v>
      </c>
      <c r="C4" s="1130"/>
      <c r="D4" s="1130"/>
      <c r="E4" s="1130"/>
      <c r="F4" s="1131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49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49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4"/>
      <c r="C8" s="618"/>
      <c r="D8" s="1136" t="s">
        <v>348</v>
      </c>
      <c r="E8" s="944" t="s">
        <v>163</v>
      </c>
      <c r="F8" s="195"/>
      <c r="G8" s="884"/>
      <c r="J8" s="145"/>
      <c r="K8" s="145"/>
    </row>
    <row r="9" spans="1:11" s="145" customFormat="1" ht="18" customHeight="1" x14ac:dyDescent="0.2">
      <c r="A9" s="808"/>
      <c r="B9" s="947" t="s">
        <v>350</v>
      </c>
      <c r="C9" s="947" t="s">
        <v>351</v>
      </c>
      <c r="D9" s="1137"/>
      <c r="E9" s="943" t="s">
        <v>168</v>
      </c>
      <c r="F9" s="331"/>
      <c r="G9" s="946" t="s">
        <v>352</v>
      </c>
      <c r="I9" s="433"/>
    </row>
    <row r="10" spans="1:11" ht="18" hidden="1" customHeight="1" x14ac:dyDescent="0.2">
      <c r="B10" s="621" t="s">
        <v>753</v>
      </c>
      <c r="C10" s="761" t="s">
        <v>754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756</v>
      </c>
      <c r="C11" s="761" t="s">
        <v>757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759</v>
      </c>
      <c r="C12" s="761" t="s">
        <v>760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753</v>
      </c>
      <c r="C13" s="761" t="s">
        <v>762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753</v>
      </c>
      <c r="C14" s="761" t="s">
        <v>853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756</v>
      </c>
      <c r="C15" s="761" t="s">
        <v>854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759</v>
      </c>
      <c r="C16" s="761" t="s">
        <v>855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753</v>
      </c>
      <c r="C17" s="761" t="s">
        <v>856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756</v>
      </c>
      <c r="C18" s="761" t="s">
        <v>857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759</v>
      </c>
      <c r="C19" s="761" t="s">
        <v>858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753</v>
      </c>
      <c r="C20" s="761" t="s">
        <v>859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756</v>
      </c>
      <c r="C21" s="761" t="s">
        <v>860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759</v>
      </c>
      <c r="C22" s="761" t="s">
        <v>861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753</v>
      </c>
      <c r="C23" s="761" t="s">
        <v>862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756</v>
      </c>
      <c r="C24" s="761" t="s">
        <v>863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759</v>
      </c>
      <c r="C25" s="761" t="s">
        <v>864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753</v>
      </c>
      <c r="C26" s="761" t="s">
        <v>865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756</v>
      </c>
      <c r="C27" s="761" t="s">
        <v>866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759</v>
      </c>
      <c r="C28" s="761" t="s">
        <v>867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753</v>
      </c>
      <c r="C29" s="761" t="s">
        <v>868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756</v>
      </c>
      <c r="C30" s="761" t="s">
        <v>869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759</v>
      </c>
      <c r="C31" s="761" t="s">
        <v>870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753</v>
      </c>
      <c r="C32" s="761" t="s">
        <v>871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756</v>
      </c>
      <c r="C33" s="761" t="s">
        <v>872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759</v>
      </c>
      <c r="C34" s="761" t="s">
        <v>873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58" t="s">
        <v>753</v>
      </c>
      <c r="C35" s="958" t="s">
        <v>874</v>
      </c>
      <c r="D35" s="958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3" t="s">
        <v>384</v>
      </c>
      <c r="C36" s="958" t="s">
        <v>875</v>
      </c>
      <c r="D36" s="803">
        <f t="shared" si="4"/>
        <v>45392</v>
      </c>
      <c r="E36" s="987"/>
      <c r="F36" s="331"/>
      <c r="G36" s="761">
        <f t="shared" si="3"/>
        <v>45393</v>
      </c>
      <c r="J36" s="331"/>
    </row>
    <row r="37" spans="1:10" ht="18" hidden="1" customHeight="1" x14ac:dyDescent="0.2">
      <c r="A37" s="864" t="s">
        <v>876</v>
      </c>
      <c r="B37" s="958" t="s">
        <v>759</v>
      </c>
      <c r="C37" s="958" t="s">
        <v>877</v>
      </c>
      <c r="D37" s="958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58" t="s">
        <v>753</v>
      </c>
      <c r="C38" s="958" t="s">
        <v>878</v>
      </c>
      <c r="D38" s="958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4" t="s">
        <v>879</v>
      </c>
      <c r="B39" s="958" t="s">
        <v>756</v>
      </c>
      <c r="C39" s="958" t="s">
        <v>880</v>
      </c>
      <c r="D39" s="958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58" t="s">
        <v>759</v>
      </c>
      <c r="C40" s="958" t="s">
        <v>881</v>
      </c>
      <c r="D40" s="958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4" t="s">
        <v>753</v>
      </c>
      <c r="B41" s="883" t="s">
        <v>384</v>
      </c>
      <c r="C41" s="958" t="s">
        <v>882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58" t="s">
        <v>756</v>
      </c>
      <c r="C42" s="958" t="s">
        <v>883</v>
      </c>
      <c r="D42" s="958">
        <v>45436</v>
      </c>
      <c r="E42" s="883" t="s">
        <v>384</v>
      </c>
      <c r="F42" s="331"/>
      <c r="G42" s="761">
        <f t="shared" si="3"/>
        <v>45435</v>
      </c>
      <c r="J42" s="331"/>
    </row>
    <row r="43" spans="1:10" ht="18" hidden="1" customHeight="1" x14ac:dyDescent="0.2">
      <c r="B43" s="958" t="s">
        <v>759</v>
      </c>
      <c r="C43" s="958" t="s">
        <v>884</v>
      </c>
      <c r="D43" s="958">
        <v>45444</v>
      </c>
      <c r="E43" s="883" t="s">
        <v>384</v>
      </c>
      <c r="F43" s="331"/>
      <c r="G43" s="761">
        <f t="shared" si="3"/>
        <v>45442</v>
      </c>
      <c r="J43" s="331"/>
    </row>
    <row r="44" spans="1:10" ht="18" hidden="1" customHeight="1" x14ac:dyDescent="0.2">
      <c r="B44" s="958" t="s">
        <v>753</v>
      </c>
      <c r="C44" s="958" t="s">
        <v>885</v>
      </c>
      <c r="D44" s="958">
        <v>45450</v>
      </c>
      <c r="E44" s="883" t="s">
        <v>384</v>
      </c>
      <c r="F44" s="331"/>
      <c r="G44" s="761">
        <f t="shared" si="3"/>
        <v>45449</v>
      </c>
      <c r="J44" s="331"/>
    </row>
    <row r="45" spans="1:10" ht="18" hidden="1" customHeight="1" x14ac:dyDescent="0.2">
      <c r="B45" s="958" t="s">
        <v>756</v>
      </c>
      <c r="C45" s="958" t="s">
        <v>886</v>
      </c>
      <c r="D45" s="958">
        <v>45455</v>
      </c>
      <c r="E45" s="883" t="s">
        <v>384</v>
      </c>
      <c r="F45" s="331"/>
      <c r="G45" s="761">
        <f t="shared" si="3"/>
        <v>45456</v>
      </c>
      <c r="J45" s="331"/>
    </row>
    <row r="46" spans="1:10" ht="18" hidden="1" customHeight="1" x14ac:dyDescent="0.2">
      <c r="B46" s="958" t="s">
        <v>759</v>
      </c>
      <c r="C46" s="958" t="s">
        <v>887</v>
      </c>
      <c r="D46" s="958">
        <v>45462</v>
      </c>
      <c r="E46" s="883" t="s">
        <v>384</v>
      </c>
      <c r="F46" s="331"/>
      <c r="G46" s="761">
        <f t="shared" si="3"/>
        <v>45463</v>
      </c>
      <c r="J46" s="331"/>
    </row>
    <row r="47" spans="1:10" ht="18" hidden="1" customHeight="1" x14ac:dyDescent="0.2">
      <c r="B47" s="958" t="s">
        <v>753</v>
      </c>
      <c r="C47" s="958" t="s">
        <v>888</v>
      </c>
      <c r="D47" s="958">
        <v>45471</v>
      </c>
      <c r="E47" s="883" t="s">
        <v>384</v>
      </c>
      <c r="F47" s="331"/>
      <c r="G47" s="761">
        <f t="shared" si="3"/>
        <v>45470</v>
      </c>
      <c r="J47" s="331"/>
    </row>
    <row r="48" spans="1:10" ht="18" hidden="1" customHeight="1" x14ac:dyDescent="0.2">
      <c r="B48" s="958" t="s">
        <v>756</v>
      </c>
      <c r="C48" s="958" t="s">
        <v>889</v>
      </c>
      <c r="D48" s="958">
        <v>45476</v>
      </c>
      <c r="E48" s="883" t="s">
        <v>384</v>
      </c>
      <c r="F48" s="331"/>
      <c r="G48" s="761">
        <f t="shared" si="3"/>
        <v>45477</v>
      </c>
      <c r="J48" s="331"/>
    </row>
    <row r="49" spans="1:10" ht="18" hidden="1" customHeight="1" x14ac:dyDescent="0.2">
      <c r="B49" s="958" t="s">
        <v>759</v>
      </c>
      <c r="C49" s="958" t="s">
        <v>890</v>
      </c>
      <c r="D49" s="958">
        <v>45483</v>
      </c>
      <c r="E49" s="883" t="s">
        <v>384</v>
      </c>
      <c r="F49" s="331"/>
      <c r="G49" s="761">
        <f t="shared" si="3"/>
        <v>45484</v>
      </c>
      <c r="J49" s="331"/>
    </row>
    <row r="50" spans="1:10" ht="18" hidden="1" customHeight="1" x14ac:dyDescent="0.2">
      <c r="B50" s="958" t="s">
        <v>753</v>
      </c>
      <c r="C50" s="958" t="s">
        <v>891</v>
      </c>
      <c r="D50" s="958">
        <v>45490</v>
      </c>
      <c r="E50" s="883" t="s">
        <v>384</v>
      </c>
      <c r="F50" s="331"/>
      <c r="G50" s="761">
        <f t="shared" si="3"/>
        <v>45491</v>
      </c>
      <c r="J50" s="331"/>
    </row>
    <row r="51" spans="1:10" ht="18" hidden="1" customHeight="1" x14ac:dyDescent="0.2">
      <c r="B51" s="958" t="s">
        <v>756</v>
      </c>
      <c r="C51" s="958" t="s">
        <v>892</v>
      </c>
      <c r="D51" s="958">
        <v>45497</v>
      </c>
      <c r="E51" s="883" t="s">
        <v>384</v>
      </c>
      <c r="F51" s="331"/>
      <c r="G51" s="761">
        <f t="shared" si="3"/>
        <v>45498</v>
      </c>
      <c r="J51" s="331"/>
    </row>
    <row r="52" spans="1:10" ht="18" hidden="1" customHeight="1" x14ac:dyDescent="0.2">
      <c r="B52" s="958" t="s">
        <v>759</v>
      </c>
      <c r="C52" s="958" t="s">
        <v>893</v>
      </c>
      <c r="D52" s="958">
        <v>45504</v>
      </c>
      <c r="E52" s="883" t="s">
        <v>384</v>
      </c>
      <c r="F52" s="331"/>
      <c r="G52" s="761">
        <f t="shared" si="3"/>
        <v>45505</v>
      </c>
      <c r="J52" s="331"/>
    </row>
    <row r="53" spans="1:10" ht="18" hidden="1" customHeight="1" x14ac:dyDescent="0.2">
      <c r="B53" s="958" t="s">
        <v>753</v>
      </c>
      <c r="C53" s="958" t="s">
        <v>894</v>
      </c>
      <c r="D53" s="958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58" t="s">
        <v>756</v>
      </c>
      <c r="C54" s="958" t="s">
        <v>895</v>
      </c>
      <c r="D54" s="958">
        <v>45519</v>
      </c>
      <c r="E54" s="883" t="s">
        <v>384</v>
      </c>
      <c r="F54" s="331"/>
      <c r="G54" s="761">
        <f t="shared" si="3"/>
        <v>45519</v>
      </c>
      <c r="J54" s="331"/>
    </row>
    <row r="55" spans="1:10" ht="18" hidden="1" customHeight="1" x14ac:dyDescent="0.2">
      <c r="B55" s="958" t="s">
        <v>759</v>
      </c>
      <c r="C55" s="958" t="s">
        <v>896</v>
      </c>
      <c r="D55" s="958">
        <v>45525</v>
      </c>
      <c r="E55" s="883" t="s">
        <v>384</v>
      </c>
      <c r="F55" s="331"/>
      <c r="G55" s="761">
        <f t="shared" si="3"/>
        <v>45526</v>
      </c>
      <c r="J55" s="331"/>
    </row>
    <row r="56" spans="1:10" ht="18" hidden="1" customHeight="1" x14ac:dyDescent="0.2">
      <c r="B56" s="958" t="s">
        <v>753</v>
      </c>
      <c r="C56" s="958" t="s">
        <v>897</v>
      </c>
      <c r="D56" s="958">
        <v>45534</v>
      </c>
      <c r="E56" s="883" t="s">
        <v>384</v>
      </c>
      <c r="F56" s="331"/>
      <c r="G56" s="761">
        <f t="shared" si="3"/>
        <v>45533</v>
      </c>
      <c r="J56" s="331"/>
    </row>
    <row r="57" spans="1:10" ht="18" hidden="1" customHeight="1" x14ac:dyDescent="0.2">
      <c r="B57" s="958" t="s">
        <v>756</v>
      </c>
      <c r="C57" s="958" t="s">
        <v>898</v>
      </c>
      <c r="D57" s="958">
        <v>45542</v>
      </c>
      <c r="E57" s="883" t="s">
        <v>384</v>
      </c>
      <c r="F57" s="331"/>
      <c r="G57" s="761">
        <f t="shared" si="3"/>
        <v>45540</v>
      </c>
      <c r="J57" s="331"/>
    </row>
    <row r="58" spans="1:10" ht="18" hidden="1" customHeight="1" x14ac:dyDescent="0.2">
      <c r="B58" s="958" t="s">
        <v>753</v>
      </c>
      <c r="C58" s="958" t="s">
        <v>899</v>
      </c>
      <c r="D58" s="958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29" t="s">
        <v>408</v>
      </c>
      <c r="C59" s="958" t="s">
        <v>900</v>
      </c>
      <c r="D59" s="958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58" t="s">
        <v>814</v>
      </c>
      <c r="C60" s="958" t="s">
        <v>901</v>
      </c>
      <c r="D60" s="958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4" t="s">
        <v>753</v>
      </c>
      <c r="B61" s="958" t="s">
        <v>820</v>
      </c>
      <c r="C61" s="958" t="s">
        <v>902</v>
      </c>
      <c r="D61" s="958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58" t="s">
        <v>756</v>
      </c>
      <c r="C62" s="958" t="s">
        <v>903</v>
      </c>
      <c r="D62" s="958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58" t="s">
        <v>814</v>
      </c>
      <c r="C63" s="958" t="s">
        <v>904</v>
      </c>
      <c r="D63" s="958">
        <v>45581</v>
      </c>
      <c r="E63" s="883" t="s">
        <v>384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4" t="s">
        <v>753</v>
      </c>
      <c r="B64" s="958" t="s">
        <v>820</v>
      </c>
      <c r="C64" s="958" t="s">
        <v>905</v>
      </c>
      <c r="D64" s="958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58" t="s">
        <v>756</v>
      </c>
      <c r="C65" s="958" t="s">
        <v>906</v>
      </c>
      <c r="D65" s="958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29" t="s">
        <v>408</v>
      </c>
      <c r="C66" s="958" t="s">
        <v>907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4" t="s">
        <v>908</v>
      </c>
      <c r="B67" s="958" t="s">
        <v>389</v>
      </c>
      <c r="C67" s="958" t="s">
        <v>909</v>
      </c>
      <c r="D67" s="958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4" t="s">
        <v>756</v>
      </c>
      <c r="B68" s="958" t="s">
        <v>389</v>
      </c>
      <c r="C68" s="958" t="s">
        <v>910</v>
      </c>
      <c r="D68" s="958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58" t="s">
        <v>389</v>
      </c>
      <c r="C69" s="958" t="s">
        <v>911</v>
      </c>
      <c r="D69" s="958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58" t="s">
        <v>389</v>
      </c>
      <c r="C70" s="958" t="s">
        <v>912</v>
      </c>
      <c r="D70" s="958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4" t="s">
        <v>389</v>
      </c>
      <c r="B71" s="958" t="s">
        <v>389</v>
      </c>
      <c r="C71" s="958" t="s">
        <v>913</v>
      </c>
      <c r="D71" s="958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4" t="s">
        <v>389</v>
      </c>
      <c r="B72" s="958" t="s">
        <v>389</v>
      </c>
      <c r="C72" s="958" t="s">
        <v>914</v>
      </c>
      <c r="D72" s="958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58" t="s">
        <v>389</v>
      </c>
      <c r="C73" s="958" t="s">
        <v>915</v>
      </c>
      <c r="D73" s="958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58" t="s">
        <v>389</v>
      </c>
      <c r="C74" s="958" t="s">
        <v>916</v>
      </c>
      <c r="D74" s="958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58" t="s">
        <v>389</v>
      </c>
      <c r="C75" s="958" t="s">
        <v>917</v>
      </c>
      <c r="D75" s="958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58" t="s">
        <v>389</v>
      </c>
      <c r="C76" s="958" t="s">
        <v>918</v>
      </c>
      <c r="D76" s="958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58" t="s">
        <v>389</v>
      </c>
      <c r="C77" s="958" t="s">
        <v>919</v>
      </c>
      <c r="D77" s="958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58" t="s">
        <v>389</v>
      </c>
      <c r="C78" s="958" t="s">
        <v>920</v>
      </c>
      <c r="D78" s="958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58" t="s">
        <v>389</v>
      </c>
      <c r="C79" s="958" t="s">
        <v>921</v>
      </c>
      <c r="D79" s="958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58" t="s">
        <v>922</v>
      </c>
      <c r="C80" s="958" t="s">
        <v>923</v>
      </c>
      <c r="D80" s="958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58" t="s">
        <v>924</v>
      </c>
      <c r="C81" s="958" t="s">
        <v>925</v>
      </c>
      <c r="D81" s="958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58" t="s">
        <v>703</v>
      </c>
      <c r="C82" s="958" t="s">
        <v>1764</v>
      </c>
      <c r="D82" s="958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58" t="s">
        <v>703</v>
      </c>
      <c r="C83" s="958" t="s">
        <v>1765</v>
      </c>
      <c r="D83" s="958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58" t="s">
        <v>703</v>
      </c>
      <c r="C84" s="958" t="s">
        <v>1766</v>
      </c>
      <c r="D84" s="958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58" t="s">
        <v>703</v>
      </c>
      <c r="C85" s="958" t="s">
        <v>1767</v>
      </c>
      <c r="D85" s="958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58" t="s">
        <v>703</v>
      </c>
      <c r="C86" s="958" t="s">
        <v>1768</v>
      </c>
      <c r="D86" s="958">
        <v>45743</v>
      </c>
      <c r="E86" s="761">
        <f t="shared" si="7"/>
        <v>45745</v>
      </c>
      <c r="F86" s="331"/>
      <c r="G86" s="761">
        <f t="shared" si="6"/>
        <v>45741</v>
      </c>
      <c r="J86" s="331"/>
    </row>
    <row r="87" spans="1:10" ht="18" customHeight="1" x14ac:dyDescent="0.2">
      <c r="B87" s="958" t="s">
        <v>703</v>
      </c>
      <c r="C87" s="958" t="s">
        <v>1769</v>
      </c>
      <c r="D87" s="975" t="s">
        <v>384</v>
      </c>
      <c r="E87" s="975" t="s">
        <v>384</v>
      </c>
      <c r="F87" s="331"/>
      <c r="G87" s="761">
        <f t="shared" si="6"/>
        <v>45748</v>
      </c>
      <c r="J87" s="331"/>
    </row>
    <row r="88" spans="1:10" ht="18" customHeight="1" x14ac:dyDescent="0.2">
      <c r="B88" s="958" t="s">
        <v>703</v>
      </c>
      <c r="C88" s="958" t="s">
        <v>1770</v>
      </c>
      <c r="D88" s="958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58" t="s">
        <v>703</v>
      </c>
      <c r="C89" s="958" t="s">
        <v>1771</v>
      </c>
      <c r="D89" s="958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58" t="s">
        <v>703</v>
      </c>
      <c r="C90" s="958" t="s">
        <v>1772</v>
      </c>
      <c r="D90" s="958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58" t="s">
        <v>703</v>
      </c>
      <c r="C91" s="958" t="s">
        <v>1773</v>
      </c>
      <c r="D91" s="958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58" t="s">
        <v>703</v>
      </c>
      <c r="C92" s="958" t="s">
        <v>1774</v>
      </c>
      <c r="D92" s="958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58" t="s">
        <v>703</v>
      </c>
      <c r="C93" s="958" t="s">
        <v>1775</v>
      </c>
      <c r="D93" s="958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58" t="s">
        <v>703</v>
      </c>
      <c r="C94" s="958" t="s">
        <v>1776</v>
      </c>
      <c r="D94" s="958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511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4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899"/>
      <c r="C98" s="900"/>
      <c r="D98" s="901"/>
      <c r="E98" s="902"/>
      <c r="F98" s="903"/>
      <c r="G98" s="904"/>
      <c r="H98" s="905"/>
    </row>
    <row r="99" spans="1:15" s="147" customFormat="1" ht="18.75" customHeight="1" x14ac:dyDescent="0.2">
      <c r="B99" s="781" t="s">
        <v>512</v>
      </c>
      <c r="C99" s="145"/>
      <c r="D99" s="147" t="s">
        <v>513</v>
      </c>
      <c r="G99" s="147" t="s">
        <v>514</v>
      </c>
      <c r="H99" s="782"/>
    </row>
    <row r="100" spans="1:15" s="147" customFormat="1" ht="18.75" customHeight="1" x14ac:dyDescent="0.2">
      <c r="B100" s="783" t="s">
        <v>515</v>
      </c>
      <c r="C100" s="1103" t="s">
        <v>516</v>
      </c>
      <c r="D100" s="133" t="s">
        <v>517</v>
      </c>
      <c r="F100" s="1103" t="s">
        <v>518</v>
      </c>
      <c r="G100" s="145" t="s">
        <v>519</v>
      </c>
      <c r="H100" s="1104" t="s">
        <v>520</v>
      </c>
    </row>
    <row r="101" spans="1:15" s="147" customFormat="1" ht="18" customHeight="1" x14ac:dyDescent="0.2">
      <c r="B101" s="783" t="s">
        <v>521</v>
      </c>
      <c r="C101" s="1103" t="s">
        <v>522</v>
      </c>
      <c r="D101" s="133" t="s">
        <v>523</v>
      </c>
      <c r="E101" s="148" t="s">
        <v>524</v>
      </c>
      <c r="F101" s="1105" t="s">
        <v>525</v>
      </c>
      <c r="G101" s="145" t="s">
        <v>526</v>
      </c>
      <c r="H101" s="1104" t="s">
        <v>527</v>
      </c>
    </row>
    <row r="102" spans="1:15" s="147" customFormat="1" ht="18.75" customHeight="1" x14ac:dyDescent="0.2">
      <c r="B102" s="786" t="s">
        <v>528</v>
      </c>
      <c r="C102" s="1106" t="s">
        <v>529</v>
      </c>
      <c r="D102" s="133" t="s">
        <v>530</v>
      </c>
      <c r="E102" s="148" t="s">
        <v>531</v>
      </c>
      <c r="F102" s="1105" t="s">
        <v>532</v>
      </c>
      <c r="G102" s="591" t="s">
        <v>533</v>
      </c>
      <c r="H102" s="1107" t="s">
        <v>534</v>
      </c>
    </row>
    <row r="103" spans="1:15" s="147" customFormat="1" ht="18.75" customHeight="1" x14ac:dyDescent="0.2">
      <c r="B103" s="786" t="s">
        <v>535</v>
      </c>
      <c r="C103" s="1106" t="s">
        <v>536</v>
      </c>
      <c r="D103" s="133" t="s">
        <v>537</v>
      </c>
      <c r="E103" s="148" t="s">
        <v>538</v>
      </c>
      <c r="F103" s="1105" t="s">
        <v>539</v>
      </c>
      <c r="G103" s="591" t="s">
        <v>540</v>
      </c>
      <c r="H103" s="1107" t="s">
        <v>541</v>
      </c>
      <c r="N103" s="149"/>
      <c r="O103" s="149"/>
    </row>
    <row r="104" spans="1:15" s="147" customFormat="1" ht="18.75" customHeight="1" x14ac:dyDescent="0.2">
      <c r="B104" s="786" t="s">
        <v>750</v>
      </c>
      <c r="C104" s="1106" t="s">
        <v>543</v>
      </c>
      <c r="D104" s="133" t="s">
        <v>544</v>
      </c>
      <c r="E104" s="148" t="s">
        <v>545</v>
      </c>
      <c r="F104" s="1105" t="s">
        <v>546</v>
      </c>
      <c r="G104" s="591" t="s">
        <v>547</v>
      </c>
      <c r="H104" s="1107" t="s">
        <v>548</v>
      </c>
      <c r="N104" s="149"/>
      <c r="O104" s="149"/>
    </row>
    <row r="105" spans="1:15" s="147" customFormat="1" ht="18.75" customHeight="1" x14ac:dyDescent="0.2">
      <c r="B105" s="786" t="s">
        <v>549</v>
      </c>
      <c r="C105" s="1106" t="s">
        <v>550</v>
      </c>
      <c r="D105" s="133" t="s">
        <v>551</v>
      </c>
      <c r="E105" s="148" t="s">
        <v>552</v>
      </c>
      <c r="F105" s="1105" t="s">
        <v>553</v>
      </c>
      <c r="G105" s="591" t="s">
        <v>554</v>
      </c>
      <c r="H105" s="1107" t="s">
        <v>555</v>
      </c>
      <c r="N105" s="149"/>
      <c r="O105" s="149"/>
    </row>
    <row r="106" spans="1:15" s="147" customFormat="1" ht="18.75" customHeight="1" x14ac:dyDescent="0.2">
      <c r="B106" s="786" t="s">
        <v>556</v>
      </c>
      <c r="C106" s="1106" t="s">
        <v>557</v>
      </c>
      <c r="D106" s="133" t="s">
        <v>558</v>
      </c>
      <c r="E106" s="148" t="s">
        <v>559</v>
      </c>
      <c r="F106" s="1103" t="s">
        <v>560</v>
      </c>
      <c r="G106" s="591" t="s">
        <v>561</v>
      </c>
      <c r="H106" s="790" t="s">
        <v>562</v>
      </c>
      <c r="N106" s="149"/>
      <c r="O106" s="149"/>
    </row>
    <row r="107" spans="1:15" s="149" customFormat="1" ht="18.75" customHeight="1" x14ac:dyDescent="0.2">
      <c r="A107" s="1036"/>
      <c r="B107" s="786" t="s">
        <v>563</v>
      </c>
      <c r="C107" s="1106" t="s">
        <v>564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36"/>
      <c r="B108" s="1108"/>
      <c r="C108" s="794"/>
      <c r="D108" s="794"/>
      <c r="E108" s="794"/>
      <c r="F108" s="794"/>
      <c r="G108" s="794"/>
      <c r="H108" s="1109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16"/>
  <sheetViews>
    <sheetView showGridLines="0" topLeftCell="A6" zoomScale="145" zoomScaleNormal="145" zoomScaleSheetLayoutView="75" workbookViewId="0">
      <selection activeCell="E297" sqref="E297"/>
    </sheetView>
  </sheetViews>
  <sheetFormatPr defaultColWidth="9.140625" defaultRowHeight="18" customHeight="1" x14ac:dyDescent="0.2"/>
  <cols>
    <col min="1" max="1" width="16.85546875" style="1031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28" t="s">
        <v>116</v>
      </c>
      <c r="C2" s="1128"/>
      <c r="D2" s="1128"/>
      <c r="E2" s="1128"/>
      <c r="F2" s="1128"/>
      <c r="G2" s="1128"/>
      <c r="I2" s="959" t="s">
        <v>345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32"/>
      <c r="B4" s="1169" t="s">
        <v>122</v>
      </c>
      <c r="C4" s="1170"/>
      <c r="D4" s="1170"/>
      <c r="E4" s="1170"/>
      <c r="F4" s="1170"/>
      <c r="G4" s="1171"/>
    </row>
    <row r="5" spans="1:11" s="146" customFormat="1" ht="24.6" customHeight="1" x14ac:dyDescent="0.2">
      <c r="A5" s="1032"/>
      <c r="B5" s="1093"/>
      <c r="C5" s="1093"/>
      <c r="D5" s="1093"/>
      <c r="E5" s="1093"/>
      <c r="F5" s="1093"/>
      <c r="G5" s="1093"/>
    </row>
    <row r="6" spans="1:11" ht="20.100000000000001" customHeight="1" x14ac:dyDescent="0.2">
      <c r="A6" s="1036"/>
      <c r="B6" s="1133" t="s">
        <v>346</v>
      </c>
      <c r="C6" s="1133"/>
      <c r="D6" s="1133"/>
      <c r="E6" s="1133"/>
      <c r="F6" s="1133"/>
      <c r="G6" s="1041"/>
    </row>
    <row r="7" spans="1:11" s="146" customFormat="1" ht="18" customHeight="1" x14ac:dyDescent="0.2">
      <c r="A7" s="1032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32"/>
      <c r="B8" s="1134" t="s">
        <v>122</v>
      </c>
      <c r="C8" s="1135"/>
      <c r="D8" s="1172" t="s">
        <v>348</v>
      </c>
      <c r="E8" s="944" t="s">
        <v>274</v>
      </c>
      <c r="F8" s="944" t="s">
        <v>270</v>
      </c>
      <c r="G8" s="804"/>
      <c r="H8" s="886"/>
      <c r="I8" s="804"/>
      <c r="J8" s="804"/>
      <c r="K8" s="823"/>
    </row>
    <row r="9" spans="1:11" s="146" customFormat="1" ht="18" customHeight="1" x14ac:dyDescent="0.2">
      <c r="A9" s="1032"/>
      <c r="B9" s="947" t="s">
        <v>350</v>
      </c>
      <c r="C9" s="947" t="s">
        <v>351</v>
      </c>
      <c r="D9" s="1173"/>
      <c r="E9" s="968" t="s">
        <v>259</v>
      </c>
      <c r="F9" s="968" t="s">
        <v>213</v>
      </c>
      <c r="G9" s="804"/>
      <c r="H9" s="1053" t="s">
        <v>352</v>
      </c>
      <c r="I9" s="804"/>
      <c r="J9" s="804"/>
      <c r="K9" s="823"/>
    </row>
    <row r="10" spans="1:11" s="146" customFormat="1" ht="20.25" hidden="1" customHeight="1" x14ac:dyDescent="0.2">
      <c r="A10" s="1032"/>
      <c r="B10" s="824" t="s">
        <v>1343</v>
      </c>
      <c r="C10" s="848" t="s">
        <v>1777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32"/>
      <c r="B11" s="824" t="s">
        <v>1629</v>
      </c>
      <c r="C11" s="848" t="s">
        <v>1778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32"/>
      <c r="B12" s="849" t="s">
        <v>421</v>
      </c>
      <c r="C12" s="805" t="s">
        <v>1779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32"/>
      <c r="B13" s="824" t="s">
        <v>1780</v>
      </c>
      <c r="C13" s="805" t="s">
        <v>1781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32" t="s">
        <v>1782</v>
      </c>
      <c r="B14" s="824" t="s">
        <v>1343</v>
      </c>
      <c r="C14" s="805" t="s">
        <v>1783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32" t="s">
        <v>1349</v>
      </c>
      <c r="B15" s="824" t="s">
        <v>1655</v>
      </c>
      <c r="C15" s="805" t="s">
        <v>1784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32" t="s">
        <v>1785</v>
      </c>
      <c r="B16" s="824" t="s">
        <v>1786</v>
      </c>
      <c r="C16" s="805" t="s">
        <v>1787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32"/>
      <c r="B17" s="847" t="s">
        <v>1629</v>
      </c>
      <c r="C17" s="805" t="s">
        <v>1788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32"/>
      <c r="B18" s="847" t="s">
        <v>1780</v>
      </c>
      <c r="C18" s="805" t="s">
        <v>1789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32" t="s">
        <v>1782</v>
      </c>
      <c r="B19" s="847" t="s">
        <v>1343</v>
      </c>
      <c r="C19" s="805" t="s">
        <v>1790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32" t="s">
        <v>1791</v>
      </c>
      <c r="B20" s="824" t="s">
        <v>362</v>
      </c>
      <c r="C20" s="805" t="s">
        <v>1792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32" t="s">
        <v>1785</v>
      </c>
      <c r="B21" s="847" t="s">
        <v>646</v>
      </c>
      <c r="C21" s="805" t="s">
        <v>1793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32"/>
      <c r="B22" s="847" t="s">
        <v>1629</v>
      </c>
      <c r="C22" s="805" t="s">
        <v>1794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32"/>
      <c r="B23" s="847" t="s">
        <v>1780</v>
      </c>
      <c r="C23" s="805" t="s">
        <v>1795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32"/>
      <c r="B24" s="847" t="s">
        <v>1343</v>
      </c>
      <c r="C24" s="805" t="s">
        <v>1796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32" t="s">
        <v>1797</v>
      </c>
      <c r="B25" s="847" t="s">
        <v>1798</v>
      </c>
      <c r="C25" s="805" t="s">
        <v>1799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32"/>
      <c r="B26" s="847" t="s">
        <v>1800</v>
      </c>
      <c r="C26" s="805" t="s">
        <v>1801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32"/>
      <c r="B27" s="847" t="s">
        <v>1629</v>
      </c>
      <c r="C27" s="805" t="s">
        <v>1802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32"/>
      <c r="B28" s="847" t="s">
        <v>1780</v>
      </c>
      <c r="C28" s="805" t="s">
        <v>1803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32" t="s">
        <v>1804</v>
      </c>
      <c r="B29" s="847" t="s">
        <v>1798</v>
      </c>
      <c r="C29" s="805" t="s">
        <v>1805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32" t="s">
        <v>1806</v>
      </c>
      <c r="B30" s="824" t="s">
        <v>1807</v>
      </c>
      <c r="C30" s="805" t="s">
        <v>1808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32"/>
      <c r="B31" s="847" t="s">
        <v>1800</v>
      </c>
      <c r="C31" s="805" t="s">
        <v>1809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32"/>
      <c r="B32" s="847" t="s">
        <v>1629</v>
      </c>
      <c r="C32" s="805" t="s">
        <v>1810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32"/>
      <c r="B33" s="847" t="s">
        <v>1780</v>
      </c>
      <c r="C33" s="805" t="s">
        <v>1811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32"/>
      <c r="B34" s="847" t="s">
        <v>1798</v>
      </c>
      <c r="C34" s="805" t="s">
        <v>1812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1813</v>
      </c>
    </row>
    <row r="35" spans="1:9" s="146" customFormat="1" ht="20.25" hidden="1" customHeight="1" x14ac:dyDescent="0.2">
      <c r="A35" s="1032"/>
      <c r="B35" s="847" t="s">
        <v>1807</v>
      </c>
      <c r="C35" s="805" t="s">
        <v>1814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32"/>
      <c r="B36" s="847" t="s">
        <v>1800</v>
      </c>
      <c r="C36" s="805" t="s">
        <v>1815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32"/>
      <c r="B37" s="847" t="s">
        <v>1629</v>
      </c>
      <c r="C37" s="805" t="s">
        <v>1816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32"/>
      <c r="B38" s="847" t="s">
        <v>1780</v>
      </c>
      <c r="C38" s="805" t="s">
        <v>1817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32"/>
      <c r="B39" s="847" t="s">
        <v>1798</v>
      </c>
      <c r="C39" s="805" t="s">
        <v>1818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32" t="s">
        <v>1819</v>
      </c>
      <c r="B40" s="744" t="s">
        <v>1820</v>
      </c>
      <c r="C40" s="735" t="s">
        <v>1821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32"/>
      <c r="B41" s="847" t="s">
        <v>1800</v>
      </c>
      <c r="C41" s="805" t="s">
        <v>1822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32"/>
      <c r="B42" s="847" t="s">
        <v>1629</v>
      </c>
      <c r="C42" s="805" t="s">
        <v>1823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32"/>
      <c r="B43" s="847" t="s">
        <v>1780</v>
      </c>
      <c r="C43" s="805" t="s">
        <v>1824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32"/>
      <c r="B44" s="847" t="s">
        <v>1798</v>
      </c>
      <c r="C44" s="805" t="s">
        <v>1825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32"/>
      <c r="B45" s="847" t="s">
        <v>1807</v>
      </c>
      <c r="C45" s="805" t="s">
        <v>1826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32"/>
      <c r="B46" s="847" t="s">
        <v>1800</v>
      </c>
      <c r="C46" s="805" t="s">
        <v>1827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32"/>
      <c r="B47" s="847" t="s">
        <v>1629</v>
      </c>
      <c r="C47" s="805" t="s">
        <v>1828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32"/>
      <c r="B48" s="847" t="s">
        <v>1780</v>
      </c>
      <c r="C48" s="805" t="s">
        <v>1829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32" t="s">
        <v>1830</v>
      </c>
      <c r="B49" s="847" t="s">
        <v>1831</v>
      </c>
      <c r="C49" s="805" t="s">
        <v>1832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32"/>
      <c r="B50" s="969" t="s">
        <v>1807</v>
      </c>
      <c r="C50" s="956" t="s">
        <v>1833</v>
      </c>
      <c r="D50" s="956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32"/>
      <c r="B51" s="969" t="s">
        <v>1800</v>
      </c>
      <c r="C51" s="956" t="s">
        <v>1834</v>
      </c>
      <c r="D51" s="956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32"/>
      <c r="B52" s="970" t="s">
        <v>1629</v>
      </c>
      <c r="C52" s="958" t="s">
        <v>1835</v>
      </c>
      <c r="D52" s="956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32"/>
      <c r="B53" s="970" t="s">
        <v>1780</v>
      </c>
      <c r="C53" s="956" t="s">
        <v>1836</v>
      </c>
      <c r="D53" s="956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32"/>
      <c r="B54" s="970" t="s">
        <v>1831</v>
      </c>
      <c r="C54" s="956" t="s">
        <v>1837</v>
      </c>
      <c r="D54" s="956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32"/>
      <c r="B55" s="970" t="s">
        <v>1807</v>
      </c>
      <c r="C55" s="956" t="s">
        <v>1838</v>
      </c>
      <c r="D55" s="956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32"/>
      <c r="B56" s="970" t="s">
        <v>1800</v>
      </c>
      <c r="C56" s="958" t="s">
        <v>1839</v>
      </c>
      <c r="D56" s="956">
        <v>45419</v>
      </c>
      <c r="E56" s="1048" t="s">
        <v>384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32" t="s">
        <v>1840</v>
      </c>
      <c r="B57" s="1057" t="s">
        <v>408</v>
      </c>
      <c r="C57" s="958" t="s">
        <v>1841</v>
      </c>
      <c r="D57" s="956">
        <v>45412</v>
      </c>
      <c r="E57" s="1049">
        <f>D57+5</f>
        <v>45417</v>
      </c>
      <c r="F57" s="856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32"/>
      <c r="B58" s="981" t="s">
        <v>1780</v>
      </c>
      <c r="C58" s="958" t="s">
        <v>1842</v>
      </c>
      <c r="D58" s="956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32" t="s">
        <v>1843</v>
      </c>
      <c r="B59" s="1030" t="s">
        <v>384</v>
      </c>
      <c r="C59" s="958" t="s">
        <v>1844</v>
      </c>
      <c r="D59" s="856">
        <v>45439</v>
      </c>
      <c r="E59" s="1049">
        <f>D59+5</f>
        <v>45444</v>
      </c>
      <c r="F59" s="856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32" t="s">
        <v>1845</v>
      </c>
      <c r="B60" s="981" t="s">
        <v>1807</v>
      </c>
      <c r="C60" s="958" t="s">
        <v>1846</v>
      </c>
      <c r="D60" s="956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32" t="s">
        <v>1800</v>
      </c>
      <c r="B61" s="981" t="s">
        <v>1847</v>
      </c>
      <c r="C61" s="958" t="s">
        <v>1848</v>
      </c>
      <c r="D61" s="956">
        <v>45453</v>
      </c>
      <c r="E61" s="1040" t="s">
        <v>384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32" t="s">
        <v>1840</v>
      </c>
      <c r="B62" s="981" t="s">
        <v>1800</v>
      </c>
      <c r="C62" s="958" t="s">
        <v>1849</v>
      </c>
      <c r="D62" s="956">
        <v>45463</v>
      </c>
      <c r="E62" s="1040" t="s">
        <v>384</v>
      </c>
      <c r="F62" s="1040" t="s">
        <v>384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32" t="s">
        <v>1780</v>
      </c>
      <c r="B63" s="981" t="s">
        <v>1402</v>
      </c>
      <c r="C63" s="958" t="s">
        <v>1850</v>
      </c>
      <c r="D63" s="956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32" t="s">
        <v>1851</v>
      </c>
      <c r="B64" s="981" t="s">
        <v>1780</v>
      </c>
      <c r="C64" s="958" t="s">
        <v>1852</v>
      </c>
      <c r="D64" s="956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32" t="s">
        <v>1845</v>
      </c>
      <c r="B65" s="981" t="s">
        <v>1807</v>
      </c>
      <c r="C65" s="958" t="s">
        <v>1853</v>
      </c>
      <c r="D65" s="956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32" t="s">
        <v>1800</v>
      </c>
      <c r="B66" s="981" t="s">
        <v>1847</v>
      </c>
      <c r="C66" s="958" t="s">
        <v>1854</v>
      </c>
      <c r="D66" s="956">
        <v>45490</v>
      </c>
      <c r="E66" s="883" t="s">
        <v>384</v>
      </c>
      <c r="F66" s="883" t="s">
        <v>384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32" t="s">
        <v>1840</v>
      </c>
      <c r="B67" s="981" t="s">
        <v>1855</v>
      </c>
      <c r="C67" s="958" t="s">
        <v>1856</v>
      </c>
      <c r="D67" s="883" t="s">
        <v>384</v>
      </c>
      <c r="E67" s="1073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32" t="s">
        <v>1780</v>
      </c>
      <c r="B68" s="981" t="s">
        <v>1402</v>
      </c>
      <c r="C68" s="958" t="s">
        <v>1857</v>
      </c>
      <c r="D68" s="883" t="s">
        <v>384</v>
      </c>
      <c r="E68" s="883" t="s">
        <v>384</v>
      </c>
      <c r="F68" s="883" t="s">
        <v>384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32"/>
      <c r="B69" s="981" t="s">
        <v>1780</v>
      </c>
      <c r="C69" s="958" t="s">
        <v>1858</v>
      </c>
      <c r="D69" s="883" t="s">
        <v>384</v>
      </c>
      <c r="E69" s="883" t="s">
        <v>384</v>
      </c>
      <c r="F69" s="883" t="s">
        <v>384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32" t="s">
        <v>1807</v>
      </c>
      <c r="B70" s="981" t="s">
        <v>1859</v>
      </c>
      <c r="C70" s="958" t="s">
        <v>1860</v>
      </c>
      <c r="D70" s="956">
        <v>45519</v>
      </c>
      <c r="E70" s="883" t="s">
        <v>384</v>
      </c>
      <c r="F70" s="883" t="s">
        <v>384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32" t="s">
        <v>1861</v>
      </c>
      <c r="B71" s="981" t="s">
        <v>1807</v>
      </c>
      <c r="C71" s="958" t="s">
        <v>1862</v>
      </c>
      <c r="D71" s="956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32" t="s">
        <v>1855</v>
      </c>
      <c r="B72" s="981" t="s">
        <v>1863</v>
      </c>
      <c r="C72" s="958" t="s">
        <v>1864</v>
      </c>
      <c r="D72" s="883" t="s">
        <v>384</v>
      </c>
      <c r="E72" s="1049"/>
      <c r="F72" s="856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32" t="s">
        <v>1780</v>
      </c>
      <c r="B73" s="981" t="s">
        <v>1402</v>
      </c>
      <c r="C73" s="958" t="s">
        <v>1865</v>
      </c>
      <c r="D73" s="956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32"/>
      <c r="B74" s="981" t="s">
        <v>1780</v>
      </c>
      <c r="C74" s="958" t="s">
        <v>1866</v>
      </c>
      <c r="D74" s="956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32" t="s">
        <v>1807</v>
      </c>
      <c r="B75" s="981" t="s">
        <v>1859</v>
      </c>
      <c r="C75" s="958" t="s">
        <v>1867</v>
      </c>
      <c r="D75" s="956">
        <v>45558</v>
      </c>
      <c r="E75" s="843">
        <f t="shared" si="11"/>
        <v>45563</v>
      </c>
      <c r="F75" s="1040" t="s">
        <v>384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32" t="s">
        <v>1861</v>
      </c>
      <c r="B76" s="981" t="s">
        <v>1807</v>
      </c>
      <c r="C76" s="958" t="s">
        <v>1868</v>
      </c>
      <c r="D76" s="956">
        <v>45560</v>
      </c>
      <c r="E76" s="1040" t="s">
        <v>384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32"/>
      <c r="B77" s="981" t="s">
        <v>1863</v>
      </c>
      <c r="C77" s="958" t="s">
        <v>1869</v>
      </c>
      <c r="D77" s="956">
        <v>45569</v>
      </c>
      <c r="E77" s="843">
        <f t="shared" si="11"/>
        <v>45574</v>
      </c>
      <c r="F77" s="1040" t="s">
        <v>384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32"/>
      <c r="B78" s="981" t="s">
        <v>1402</v>
      </c>
      <c r="C78" s="958" t="s">
        <v>1870</v>
      </c>
      <c r="D78" s="956">
        <v>45573</v>
      </c>
      <c r="E78" s="1040" t="s">
        <v>384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32"/>
      <c r="B79" s="981" t="s">
        <v>1780</v>
      </c>
      <c r="C79" s="958" t="s">
        <v>1871</v>
      </c>
      <c r="D79" s="956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32"/>
      <c r="B80" s="981" t="s">
        <v>1859</v>
      </c>
      <c r="C80" s="958" t="s">
        <v>1872</v>
      </c>
      <c r="D80" s="956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16" si="15">H79+7</f>
        <v>45581</v>
      </c>
      <c r="I80" s="804"/>
    </row>
    <row r="81" spans="1:9" s="146" customFormat="1" ht="20.100000000000001" hidden="1" customHeight="1" x14ac:dyDescent="0.2">
      <c r="A81" s="1032"/>
      <c r="B81" s="981" t="s">
        <v>1807</v>
      </c>
      <c r="C81" s="958" t="s">
        <v>1873</v>
      </c>
      <c r="D81" s="956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32" t="s">
        <v>1874</v>
      </c>
      <c r="B82" s="981" t="s">
        <v>1863</v>
      </c>
      <c r="C82" s="958" t="s">
        <v>1875</v>
      </c>
      <c r="D82" s="956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32"/>
      <c r="B83" s="981" t="s">
        <v>1402</v>
      </c>
      <c r="C83" s="958" t="s">
        <v>1876</v>
      </c>
      <c r="D83" s="956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32"/>
      <c r="B84" s="981" t="s">
        <v>1780</v>
      </c>
      <c r="C84" s="958" t="s">
        <v>1877</v>
      </c>
      <c r="D84" s="956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32"/>
      <c r="B85" s="981" t="s">
        <v>1859</v>
      </c>
      <c r="C85" s="958" t="s">
        <v>1878</v>
      </c>
      <c r="D85" s="956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32"/>
      <c r="B86" s="981" t="s">
        <v>1807</v>
      </c>
      <c r="C86" s="958" t="s">
        <v>1879</v>
      </c>
      <c r="D86" s="883" t="s">
        <v>384</v>
      </c>
      <c r="E86" s="987"/>
      <c r="F86" s="987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32"/>
      <c r="B87" s="981" t="s">
        <v>1880</v>
      </c>
      <c r="C87" s="958" t="s">
        <v>1881</v>
      </c>
      <c r="D87" s="956">
        <v>45635</v>
      </c>
      <c r="E87" s="843">
        <f t="shared" si="18"/>
        <v>45640</v>
      </c>
      <c r="F87" s="883" t="s">
        <v>384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32"/>
      <c r="B88" s="981" t="s">
        <v>1402</v>
      </c>
      <c r="C88" s="958" t="s">
        <v>1882</v>
      </c>
      <c r="D88" s="956">
        <v>45643</v>
      </c>
      <c r="E88" s="883" t="s">
        <v>384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32"/>
      <c r="B89" s="981" t="s">
        <v>1780</v>
      </c>
      <c r="C89" s="958" t="s">
        <v>1883</v>
      </c>
      <c r="D89" s="956">
        <v>45651</v>
      </c>
      <c r="E89" s="883" t="s">
        <v>384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32"/>
      <c r="B90" s="981" t="s">
        <v>1859</v>
      </c>
      <c r="C90" s="958" t="s">
        <v>1884</v>
      </c>
      <c r="D90" s="956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32"/>
      <c r="B91" s="981" t="s">
        <v>1807</v>
      </c>
      <c r="C91" s="958" t="s">
        <v>1885</v>
      </c>
      <c r="D91" s="956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32"/>
      <c r="B92" s="981" t="s">
        <v>1880</v>
      </c>
      <c r="C92" s="958" t="s">
        <v>1886</v>
      </c>
      <c r="D92" s="956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32"/>
      <c r="B93" s="981" t="s">
        <v>1402</v>
      </c>
      <c r="C93" s="958" t="s">
        <v>1887</v>
      </c>
      <c r="D93" s="956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32"/>
      <c r="B94" s="981" t="s">
        <v>1780</v>
      </c>
      <c r="C94" s="958" t="s">
        <v>1888</v>
      </c>
      <c r="D94" s="956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32"/>
      <c r="B95" s="981" t="s">
        <v>1859</v>
      </c>
      <c r="C95" s="958" t="s">
        <v>1889</v>
      </c>
      <c r="D95" s="956">
        <v>45697</v>
      </c>
      <c r="E95" s="883" t="s">
        <v>384</v>
      </c>
      <c r="F95" s="883" t="s">
        <v>384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32"/>
      <c r="B96" s="981" t="s">
        <v>1807</v>
      </c>
      <c r="C96" s="958" t="s">
        <v>1890</v>
      </c>
      <c r="D96" s="956">
        <v>45711</v>
      </c>
      <c r="E96" s="883" t="s">
        <v>384</v>
      </c>
      <c r="F96" s="883" t="s">
        <v>384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32"/>
      <c r="B97" s="981" t="s">
        <v>1880</v>
      </c>
      <c r="C97" s="958" t="s">
        <v>1891</v>
      </c>
      <c r="D97" s="956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32"/>
      <c r="B98" s="981" t="s">
        <v>1402</v>
      </c>
      <c r="C98" s="958" t="s">
        <v>1892</v>
      </c>
      <c r="D98" s="956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32" t="s">
        <v>1780</v>
      </c>
      <c r="B99" s="981" t="s">
        <v>1663</v>
      </c>
      <c r="C99" s="958" t="s">
        <v>1893</v>
      </c>
      <c r="D99" s="956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32"/>
      <c r="B100" s="981" t="s">
        <v>1859</v>
      </c>
      <c r="C100" s="958" t="s">
        <v>1894</v>
      </c>
      <c r="D100" s="956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32"/>
      <c r="B101" s="981" t="s">
        <v>1807</v>
      </c>
      <c r="C101" s="958" t="s">
        <v>1895</v>
      </c>
      <c r="D101" s="956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32"/>
      <c r="B102" s="981" t="s">
        <v>1896</v>
      </c>
      <c r="C102" s="958" t="s">
        <v>1897</v>
      </c>
      <c r="D102" s="956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32" t="s">
        <v>1898</v>
      </c>
      <c r="B103" s="981" t="s">
        <v>1880</v>
      </c>
      <c r="C103" s="958" t="s">
        <v>1899</v>
      </c>
      <c r="D103" s="956">
        <v>45742</v>
      </c>
      <c r="E103" s="975" t="s">
        <v>384</v>
      </c>
      <c r="F103" s="975" t="s">
        <v>384</v>
      </c>
      <c r="G103" s="804"/>
      <c r="H103" s="761">
        <f t="shared" si="15"/>
        <v>45743</v>
      </c>
      <c r="I103" s="804"/>
    </row>
    <row r="104" spans="1:9" s="146" customFormat="1" ht="20.100000000000001" hidden="1" customHeight="1" x14ac:dyDescent="0.2">
      <c r="A104" s="1032"/>
      <c r="B104" s="981" t="s">
        <v>1402</v>
      </c>
      <c r="C104" s="958" t="s">
        <v>1900</v>
      </c>
      <c r="D104" s="956">
        <v>45751</v>
      </c>
      <c r="E104" s="843">
        <f t="shared" si="24"/>
        <v>45756</v>
      </c>
      <c r="F104" s="805">
        <f t="shared" si="25"/>
        <v>45759</v>
      </c>
      <c r="G104" s="804"/>
      <c r="H104" s="761">
        <f t="shared" si="15"/>
        <v>45750</v>
      </c>
      <c r="I104" s="804"/>
    </row>
    <row r="105" spans="1:9" s="146" customFormat="1" ht="20.100000000000001" hidden="1" customHeight="1" x14ac:dyDescent="0.2">
      <c r="A105" s="1032"/>
      <c r="B105" s="981" t="s">
        <v>1663</v>
      </c>
      <c r="C105" s="958" t="s">
        <v>1901</v>
      </c>
      <c r="D105" s="956">
        <v>45757</v>
      </c>
      <c r="E105" s="843">
        <f t="shared" ref="E105:E107" si="26">D105+5</f>
        <v>45762</v>
      </c>
      <c r="F105" s="805">
        <f t="shared" ref="F105:F107" si="27">D105+8</f>
        <v>45765</v>
      </c>
      <c r="G105" s="804"/>
      <c r="H105" s="761">
        <f t="shared" si="15"/>
        <v>45757</v>
      </c>
      <c r="I105" s="804"/>
    </row>
    <row r="106" spans="1:9" s="146" customFormat="1" ht="20.100000000000001" hidden="1" customHeight="1" x14ac:dyDescent="0.2">
      <c r="A106" s="1032"/>
      <c r="B106" s="981" t="s">
        <v>1859</v>
      </c>
      <c r="C106" s="958" t="s">
        <v>1902</v>
      </c>
      <c r="D106" s="956">
        <v>45764</v>
      </c>
      <c r="E106" s="843">
        <f t="shared" si="26"/>
        <v>45769</v>
      </c>
      <c r="F106" s="805">
        <f t="shared" si="27"/>
        <v>45772</v>
      </c>
      <c r="G106" s="804"/>
      <c r="H106" s="761">
        <f t="shared" si="15"/>
        <v>45764</v>
      </c>
      <c r="I106" s="804"/>
    </row>
    <row r="107" spans="1:9" s="146" customFormat="1" ht="20.100000000000001" hidden="1" customHeight="1" x14ac:dyDescent="0.2">
      <c r="A107" s="1032"/>
      <c r="B107" s="981" t="s">
        <v>1807</v>
      </c>
      <c r="C107" s="958" t="s">
        <v>1903</v>
      </c>
      <c r="D107" s="956">
        <v>45768</v>
      </c>
      <c r="E107" s="843">
        <f t="shared" si="26"/>
        <v>45773</v>
      </c>
      <c r="F107" s="805">
        <f t="shared" si="27"/>
        <v>45776</v>
      </c>
      <c r="G107" s="804"/>
      <c r="H107" s="761">
        <f t="shared" si="15"/>
        <v>45771</v>
      </c>
      <c r="I107" s="804"/>
    </row>
    <row r="108" spans="1:9" s="146" customFormat="1" ht="20.100000000000001" hidden="1" customHeight="1" x14ac:dyDescent="0.2">
      <c r="A108" s="1032"/>
      <c r="B108" s="981" t="s">
        <v>1896</v>
      </c>
      <c r="C108" s="958" t="s">
        <v>1904</v>
      </c>
      <c r="D108" s="958">
        <v>45778</v>
      </c>
      <c r="E108" s="1110">
        <f>D108+5</f>
        <v>45783</v>
      </c>
      <c r="F108" s="761">
        <f>D108+8</f>
        <v>45786</v>
      </c>
      <c r="G108" s="767"/>
      <c r="H108" s="761">
        <f>H107+7</f>
        <v>45778</v>
      </c>
      <c r="I108" s="767"/>
    </row>
    <row r="109" spans="1:9" s="146" customFormat="1" ht="20.100000000000001" hidden="1" customHeight="1" x14ac:dyDescent="0.2">
      <c r="A109" s="1032"/>
      <c r="B109" s="981" t="s">
        <v>1402</v>
      </c>
      <c r="C109" s="958" t="s">
        <v>1905</v>
      </c>
      <c r="D109" s="956">
        <v>45786</v>
      </c>
      <c r="E109" s="843">
        <f t="shared" ref="E109:E112" si="28">D109+5</f>
        <v>45791</v>
      </c>
      <c r="F109" s="805">
        <f t="shared" ref="F109:F112" si="29">D109+8</f>
        <v>45794</v>
      </c>
      <c r="G109" s="804"/>
      <c r="H109" s="761">
        <f t="shared" si="15"/>
        <v>45785</v>
      </c>
      <c r="I109" s="804"/>
    </row>
    <row r="110" spans="1:9" s="146" customFormat="1" ht="20.100000000000001" hidden="1" customHeight="1" x14ac:dyDescent="0.2">
      <c r="A110" s="1032"/>
      <c r="B110" s="981" t="s">
        <v>1663</v>
      </c>
      <c r="C110" s="958" t="s">
        <v>1906</v>
      </c>
      <c r="D110" s="956">
        <v>45793</v>
      </c>
      <c r="E110" s="843">
        <f t="shared" si="28"/>
        <v>45798</v>
      </c>
      <c r="F110" s="805">
        <f t="shared" si="29"/>
        <v>45801</v>
      </c>
      <c r="G110" s="804"/>
      <c r="H110" s="761">
        <f t="shared" si="15"/>
        <v>45792</v>
      </c>
      <c r="I110" s="804"/>
    </row>
    <row r="111" spans="1:9" s="146" customFormat="1" ht="20.100000000000001" customHeight="1" x14ac:dyDescent="0.2">
      <c r="A111" s="1032"/>
      <c r="B111" s="981" t="s">
        <v>1859</v>
      </c>
      <c r="C111" s="958" t="s">
        <v>1907</v>
      </c>
      <c r="D111" s="956">
        <v>45798</v>
      </c>
      <c r="E111" s="843">
        <f t="shared" si="28"/>
        <v>45803</v>
      </c>
      <c r="F111" s="805">
        <f t="shared" si="29"/>
        <v>45806</v>
      </c>
      <c r="G111" s="804"/>
      <c r="H111" s="761">
        <f t="shared" si="15"/>
        <v>45799</v>
      </c>
      <c r="I111" s="804"/>
    </row>
    <row r="112" spans="1:9" s="146" customFormat="1" ht="20.100000000000001" customHeight="1" x14ac:dyDescent="0.2">
      <c r="A112" s="1032"/>
      <c r="B112" s="981" t="s">
        <v>1807</v>
      </c>
      <c r="C112" s="958" t="s">
        <v>1908</v>
      </c>
      <c r="D112" s="956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20.100000000000001" customHeight="1" x14ac:dyDescent="0.2">
      <c r="A113" s="1032"/>
      <c r="B113" s="981" t="s">
        <v>1896</v>
      </c>
      <c r="C113" s="958" t="s">
        <v>1909</v>
      </c>
      <c r="D113" s="958">
        <v>45812</v>
      </c>
      <c r="E113" s="1110">
        <f>D113+5</f>
        <v>45817</v>
      </c>
      <c r="F113" s="761">
        <f>D113+8</f>
        <v>45820</v>
      </c>
      <c r="G113" s="767"/>
      <c r="H113" s="761">
        <f>H112+7</f>
        <v>45813</v>
      </c>
      <c r="I113" s="767"/>
    </row>
    <row r="114" spans="1:14" s="146" customFormat="1" ht="20.100000000000001" customHeight="1" x14ac:dyDescent="0.2">
      <c r="A114" s="1032"/>
      <c r="B114" s="981" t="s">
        <v>1910</v>
      </c>
      <c r="C114" s="958" t="s">
        <v>1911</v>
      </c>
      <c r="D114" s="956">
        <v>45819</v>
      </c>
      <c r="E114" s="843">
        <f t="shared" ref="E114:E116" si="30">D114+5</f>
        <v>45824</v>
      </c>
      <c r="F114" s="805">
        <f t="shared" ref="F114:F116" si="31">D114+8</f>
        <v>45827</v>
      </c>
      <c r="G114" s="804"/>
      <c r="H114" s="761">
        <f t="shared" si="15"/>
        <v>45820</v>
      </c>
      <c r="I114" s="804"/>
    </row>
    <row r="115" spans="1:14" s="146" customFormat="1" ht="20.100000000000001" customHeight="1" x14ac:dyDescent="0.2">
      <c r="A115" s="1032"/>
      <c r="B115" s="981" t="s">
        <v>1663</v>
      </c>
      <c r="C115" s="958" t="s">
        <v>1912</v>
      </c>
      <c r="D115" s="956">
        <v>45826</v>
      </c>
      <c r="E115" s="843">
        <f t="shared" si="30"/>
        <v>45831</v>
      </c>
      <c r="F115" s="805">
        <f t="shared" si="31"/>
        <v>45834</v>
      </c>
      <c r="G115" s="804"/>
      <c r="H115" s="761">
        <f t="shared" si="15"/>
        <v>45827</v>
      </c>
      <c r="I115" s="804"/>
    </row>
    <row r="116" spans="1:14" s="146" customFormat="1" ht="20.100000000000001" customHeight="1" x14ac:dyDescent="0.2">
      <c r="A116" s="1032"/>
      <c r="B116" s="981" t="s">
        <v>1859</v>
      </c>
      <c r="C116" s="958" t="s">
        <v>1913</v>
      </c>
      <c r="D116" s="956">
        <v>45833</v>
      </c>
      <c r="E116" s="843">
        <f t="shared" si="30"/>
        <v>45838</v>
      </c>
      <c r="F116" s="805">
        <f t="shared" si="31"/>
        <v>45841</v>
      </c>
      <c r="G116" s="804"/>
      <c r="H116" s="761">
        <f t="shared" si="15"/>
        <v>45834</v>
      </c>
      <c r="I116" s="804"/>
    </row>
    <row r="117" spans="1:14" s="146" customFormat="1" ht="18" customHeight="1" x14ac:dyDescent="0.2">
      <c r="A117" s="1032"/>
      <c r="B117" s="147" t="s">
        <v>511</v>
      </c>
      <c r="C117" s="11"/>
      <c r="D117" s="11"/>
      <c r="E117" s="11"/>
      <c r="F117" s="11"/>
      <c r="G117" s="11"/>
      <c r="H117" s="2"/>
      <c r="I117" s="394"/>
      <c r="J117" s="394"/>
      <c r="K117" s="394"/>
      <c r="L117" s="2"/>
      <c r="M117" s="145"/>
      <c r="N117" s="159"/>
    </row>
    <row r="118" spans="1:14" s="146" customFormat="1" ht="18" customHeight="1" x14ac:dyDescent="0.2">
      <c r="A118" s="1032"/>
      <c r="B118" s="147"/>
      <c r="C118" s="11"/>
      <c r="D118" s="11"/>
      <c r="E118" s="11"/>
      <c r="F118" s="11"/>
      <c r="G118" s="11"/>
      <c r="H118" s="2"/>
      <c r="I118" s="394"/>
      <c r="J118" s="394"/>
      <c r="K118" s="394"/>
      <c r="L118" s="2"/>
      <c r="M118" s="145"/>
      <c r="N118" s="159"/>
    </row>
    <row r="119" spans="1:14" s="146" customFormat="1" ht="18" customHeight="1" x14ac:dyDescent="0.2">
      <c r="A119" s="1032"/>
      <c r="B119" s="1133" t="s">
        <v>949</v>
      </c>
      <c r="C119" s="1133"/>
      <c r="D119" s="1133"/>
      <c r="E119" s="1133"/>
      <c r="F119" s="1133"/>
      <c r="G119" s="1133"/>
      <c r="H119" s="1133"/>
      <c r="I119" s="1133"/>
      <c r="J119" s="394"/>
      <c r="K119" s="394"/>
      <c r="L119" s="2"/>
      <c r="M119" s="145"/>
      <c r="N119" s="159"/>
    </row>
    <row r="120" spans="1:14" s="146" customFormat="1" ht="18" customHeight="1" x14ac:dyDescent="0.2">
      <c r="A120" s="1032"/>
      <c r="C120" s="11"/>
      <c r="D120" s="11"/>
      <c r="E120" s="11"/>
      <c r="F120" s="11"/>
      <c r="G120" s="11"/>
      <c r="H120" s="2"/>
      <c r="I120" s="394"/>
      <c r="J120" s="394"/>
      <c r="K120" s="394"/>
      <c r="L120" s="2"/>
      <c r="M120" s="147"/>
      <c r="N120" s="159"/>
    </row>
    <row r="121" spans="1:14" s="146" customFormat="1" ht="30" hidden="1" customHeight="1" x14ac:dyDescent="0.2">
      <c r="A121" s="1032"/>
      <c r="B121" s="1164" t="s">
        <v>122</v>
      </c>
      <c r="C121" s="1164"/>
      <c r="D121" s="1136" t="s">
        <v>348</v>
      </c>
      <c r="E121" s="961" t="s">
        <v>1914</v>
      </c>
      <c r="F121" s="961" t="s">
        <v>336</v>
      </c>
      <c r="G121" s="961" t="s">
        <v>1915</v>
      </c>
      <c r="H121" s="961" t="s">
        <v>1916</v>
      </c>
      <c r="I121" s="961" t="s">
        <v>295</v>
      </c>
      <c r="J121" s="961" t="s">
        <v>209</v>
      </c>
      <c r="K121" s="961" t="s">
        <v>298</v>
      </c>
      <c r="L121" s="195"/>
      <c r="M121" s="886"/>
    </row>
    <row r="122" spans="1:14" s="146" customFormat="1" ht="18" hidden="1" customHeight="1" x14ac:dyDescent="0.2">
      <c r="A122" s="1032"/>
      <c r="B122" s="1164"/>
      <c r="C122" s="1164"/>
      <c r="D122" s="1165"/>
      <c r="E122" s="962" t="s">
        <v>1611</v>
      </c>
      <c r="F122" s="963" t="s">
        <v>175</v>
      </c>
      <c r="G122" s="963" t="s">
        <v>202</v>
      </c>
      <c r="H122" s="962" t="s">
        <v>176</v>
      </c>
      <c r="I122" s="962" t="s">
        <v>436</v>
      </c>
      <c r="J122" s="962" t="s">
        <v>171</v>
      </c>
      <c r="K122" s="962" t="s">
        <v>177</v>
      </c>
      <c r="L122" s="195"/>
      <c r="M122" s="1053" t="s">
        <v>352</v>
      </c>
    </row>
    <row r="123" spans="1:14" s="146" customFormat="1" ht="24.6" hidden="1" customHeight="1" x14ac:dyDescent="0.2">
      <c r="A123" s="1032"/>
      <c r="B123" s="1164"/>
      <c r="C123" s="1164"/>
      <c r="D123" s="1165"/>
      <c r="E123" s="826">
        <f t="shared" ref="E123:E129" si="32">D123+6</f>
        <v>6</v>
      </c>
      <c r="F123" s="827">
        <f>C123+12</f>
        <v>12</v>
      </c>
      <c r="G123" s="827">
        <f>D123+12</f>
        <v>12</v>
      </c>
      <c r="H123" s="828">
        <f>D123+14</f>
        <v>14</v>
      </c>
      <c r="I123" s="828" t="e">
        <f>#REF!+14</f>
        <v>#REF!</v>
      </c>
      <c r="J123" s="828">
        <f>E123+14</f>
        <v>20</v>
      </c>
      <c r="K123" s="823"/>
      <c r="L123" s="195"/>
      <c r="M123" s="846">
        <v>45099</v>
      </c>
    </row>
    <row r="124" spans="1:14" s="146" customFormat="1" ht="18" hidden="1" customHeight="1" x14ac:dyDescent="0.2">
      <c r="A124" s="1032"/>
      <c r="B124" s="1164"/>
      <c r="C124" s="1164"/>
      <c r="D124" s="1165"/>
      <c r="E124" s="828">
        <f t="shared" si="32"/>
        <v>6</v>
      </c>
      <c r="F124" s="827">
        <v>45119</v>
      </c>
      <c r="G124" s="827">
        <v>45119</v>
      </c>
      <c r="H124" s="826">
        <v>45127</v>
      </c>
      <c r="I124" s="826">
        <v>45128</v>
      </c>
      <c r="J124" s="826">
        <v>45128</v>
      </c>
      <c r="K124" s="823"/>
      <c r="L124" s="195"/>
      <c r="M124" s="846" t="e">
        <v>#VALUE!</v>
      </c>
    </row>
    <row r="125" spans="1:14" s="146" customFormat="1" ht="18" hidden="1" customHeight="1" x14ac:dyDescent="0.2">
      <c r="A125" s="1032" t="s">
        <v>1917</v>
      </c>
      <c r="B125" s="1164"/>
      <c r="C125" s="1164"/>
      <c r="D125" s="1165"/>
      <c r="E125" s="828">
        <f t="shared" si="32"/>
        <v>6</v>
      </c>
      <c r="F125" s="829">
        <f t="shared" ref="F125:G129" si="33">C125+12</f>
        <v>12</v>
      </c>
      <c r="G125" s="829">
        <f t="shared" si="33"/>
        <v>12</v>
      </c>
      <c r="H125" s="828">
        <f>D125+14</f>
        <v>14</v>
      </c>
      <c r="I125" s="828" t="e">
        <f>#REF!+14</f>
        <v>#REF!</v>
      </c>
      <c r="J125" s="828">
        <f t="shared" ref="J125:J129" si="34">E125+14</f>
        <v>20</v>
      </c>
      <c r="K125" s="823"/>
      <c r="L125" s="195"/>
      <c r="M125" s="846"/>
    </row>
    <row r="126" spans="1:14" s="146" customFormat="1" ht="18" hidden="1" customHeight="1" x14ac:dyDescent="0.2">
      <c r="A126" s="1032"/>
      <c r="B126" s="1164"/>
      <c r="C126" s="1164"/>
      <c r="D126" s="1165"/>
      <c r="E126" s="826">
        <f t="shared" si="32"/>
        <v>6</v>
      </c>
      <c r="F126" s="827">
        <f t="shared" si="33"/>
        <v>12</v>
      </c>
      <c r="G126" s="827">
        <f t="shared" si="33"/>
        <v>12</v>
      </c>
      <c r="H126" s="826">
        <f>D126+14</f>
        <v>14</v>
      </c>
      <c r="I126" s="826" t="e">
        <f>#REF!+14</f>
        <v>#REF!</v>
      </c>
      <c r="J126" s="826">
        <f t="shared" si="34"/>
        <v>20</v>
      </c>
      <c r="K126" s="823"/>
      <c r="L126" s="195"/>
      <c r="M126" s="846"/>
    </row>
    <row r="127" spans="1:14" s="146" customFormat="1" ht="18" hidden="1" customHeight="1" x14ac:dyDescent="0.2">
      <c r="A127" s="1032" t="s">
        <v>1918</v>
      </c>
      <c r="B127" s="1164"/>
      <c r="C127" s="1164"/>
      <c r="D127" s="1165"/>
      <c r="E127" s="826">
        <f t="shared" si="32"/>
        <v>6</v>
      </c>
      <c r="F127" s="827">
        <f t="shared" si="33"/>
        <v>12</v>
      </c>
      <c r="G127" s="827">
        <f t="shared" si="33"/>
        <v>12</v>
      </c>
      <c r="H127" s="826">
        <f>D127+14</f>
        <v>14</v>
      </c>
      <c r="I127" s="826" t="e">
        <f>#REF!+14</f>
        <v>#REF!</v>
      </c>
      <c r="J127" s="826">
        <f t="shared" si="34"/>
        <v>20</v>
      </c>
      <c r="K127" s="823"/>
      <c r="L127" s="195"/>
      <c r="M127" s="846">
        <v>45127</v>
      </c>
    </row>
    <row r="128" spans="1:14" s="146" customFormat="1" ht="17.45" hidden="1" customHeight="1" x14ac:dyDescent="0.2">
      <c r="A128" s="1032" t="s">
        <v>1349</v>
      </c>
      <c r="B128" s="1164"/>
      <c r="C128" s="1164"/>
      <c r="D128" s="1165"/>
      <c r="E128" s="826">
        <f t="shared" si="32"/>
        <v>6</v>
      </c>
      <c r="F128" s="829">
        <f t="shared" si="33"/>
        <v>12</v>
      </c>
      <c r="G128" s="829">
        <f t="shared" si="33"/>
        <v>12</v>
      </c>
      <c r="H128" s="828">
        <f>D128+14</f>
        <v>14</v>
      </c>
      <c r="I128" s="828" t="e">
        <f>#REF!+14</f>
        <v>#REF!</v>
      </c>
      <c r="J128" s="828">
        <f t="shared" si="34"/>
        <v>20</v>
      </c>
      <c r="K128" s="823"/>
      <c r="L128" s="195"/>
      <c r="M128" s="846">
        <f>M127+7</f>
        <v>45134</v>
      </c>
    </row>
    <row r="129" spans="1:13" s="146" customFormat="1" ht="25.9" hidden="1" customHeight="1" x14ac:dyDescent="0.2">
      <c r="A129" s="1032" t="s">
        <v>1919</v>
      </c>
      <c r="B129" s="1164"/>
      <c r="C129" s="1164"/>
      <c r="D129" s="1165"/>
      <c r="E129" s="828">
        <f t="shared" si="32"/>
        <v>6</v>
      </c>
      <c r="F129" s="829">
        <f t="shared" si="33"/>
        <v>12</v>
      </c>
      <c r="G129" s="829">
        <f t="shared" si="33"/>
        <v>12</v>
      </c>
      <c r="H129" s="828">
        <f>D129+14</f>
        <v>14</v>
      </c>
      <c r="I129" s="828" t="e">
        <f>#REF!+14</f>
        <v>#REF!</v>
      </c>
      <c r="J129" s="828">
        <f t="shared" si="34"/>
        <v>20</v>
      </c>
      <c r="K129" s="823"/>
      <c r="L129" s="195"/>
      <c r="M129" s="846">
        <f t="shared" ref="M129:M132" si="35">M128+7</f>
        <v>45141</v>
      </c>
    </row>
    <row r="130" spans="1:13" s="146" customFormat="1" ht="17.45" hidden="1" customHeight="1" x14ac:dyDescent="0.2">
      <c r="A130" s="1032"/>
      <c r="B130" s="1164"/>
      <c r="C130" s="1164"/>
      <c r="D130" s="1165"/>
      <c r="E130" s="825">
        <v>45161</v>
      </c>
      <c r="F130" s="830">
        <v>45157</v>
      </c>
      <c r="G130" s="830">
        <v>45157</v>
      </c>
      <c r="H130" s="825">
        <v>45155</v>
      </c>
      <c r="I130" s="825">
        <v>45156</v>
      </c>
      <c r="J130" s="825">
        <v>45156</v>
      </c>
      <c r="K130" s="823"/>
      <c r="L130" s="195"/>
      <c r="M130" s="846">
        <f t="shared" si="35"/>
        <v>45148</v>
      </c>
    </row>
    <row r="131" spans="1:13" s="146" customFormat="1" ht="27" hidden="1" customHeight="1" x14ac:dyDescent="0.2">
      <c r="A131" s="1032" t="s">
        <v>1920</v>
      </c>
      <c r="B131" s="1164"/>
      <c r="C131" s="1164"/>
      <c r="D131" s="1165"/>
      <c r="E131" s="826">
        <f>D131+6</f>
        <v>6</v>
      </c>
      <c r="F131" s="829">
        <f t="shared" ref="F131:F140" si="36">C131+12</f>
        <v>12</v>
      </c>
      <c r="G131" s="829">
        <f t="shared" ref="G131:G140" si="37">D131+12</f>
        <v>12</v>
      </c>
      <c r="H131" s="828">
        <f t="shared" ref="H131:H140" si="38">D131+14</f>
        <v>14</v>
      </c>
      <c r="I131" s="826" t="e">
        <f>#REF!+14</f>
        <v>#REF!</v>
      </c>
      <c r="J131" s="826">
        <f t="shared" ref="J131:J140" si="39">E131+14</f>
        <v>20</v>
      </c>
      <c r="K131" s="823"/>
      <c r="L131" s="195"/>
      <c r="M131" s="846">
        <f t="shared" si="35"/>
        <v>45155</v>
      </c>
    </row>
    <row r="132" spans="1:13" s="146" customFormat="1" ht="17.45" hidden="1" customHeight="1" x14ac:dyDescent="0.2">
      <c r="A132" s="1032"/>
      <c r="B132" s="1164"/>
      <c r="C132" s="1164"/>
      <c r="D132" s="1165"/>
      <c r="E132" s="826">
        <f>D132+6</f>
        <v>6</v>
      </c>
      <c r="F132" s="827">
        <f t="shared" si="36"/>
        <v>12</v>
      </c>
      <c r="G132" s="827">
        <f t="shared" si="37"/>
        <v>12</v>
      </c>
      <c r="H132" s="826">
        <f t="shared" si="38"/>
        <v>14</v>
      </c>
      <c r="I132" s="826" t="e">
        <f>#REF!+14</f>
        <v>#REF!</v>
      </c>
      <c r="J132" s="826">
        <f t="shared" si="39"/>
        <v>20</v>
      </c>
      <c r="K132" s="823"/>
      <c r="L132" s="195"/>
      <c r="M132" s="846">
        <f t="shared" si="35"/>
        <v>45162</v>
      </c>
    </row>
    <row r="133" spans="1:13" s="146" customFormat="1" ht="21.6" hidden="1" customHeight="1" x14ac:dyDescent="0.2">
      <c r="A133" s="1032" t="s">
        <v>1782</v>
      </c>
      <c r="B133" s="1164"/>
      <c r="C133" s="1164"/>
      <c r="D133" s="1165"/>
      <c r="E133" s="826">
        <f>D133+6</f>
        <v>6</v>
      </c>
      <c r="F133" s="827">
        <f t="shared" si="36"/>
        <v>12</v>
      </c>
      <c r="G133" s="827">
        <f t="shared" si="37"/>
        <v>12</v>
      </c>
      <c r="H133" s="826">
        <f t="shared" si="38"/>
        <v>14</v>
      </c>
      <c r="I133" s="826" t="e">
        <f>#REF!+14</f>
        <v>#REF!</v>
      </c>
      <c r="J133" s="826">
        <f t="shared" si="39"/>
        <v>20</v>
      </c>
      <c r="K133" s="823"/>
      <c r="L133" s="195"/>
      <c r="M133" s="846">
        <v>45162</v>
      </c>
    </row>
    <row r="134" spans="1:13" s="146" customFormat="1" ht="21.6" hidden="1" customHeight="1" x14ac:dyDescent="0.2">
      <c r="A134" s="1032" t="s">
        <v>1921</v>
      </c>
      <c r="B134" s="1164"/>
      <c r="C134" s="1164"/>
      <c r="D134" s="1165"/>
      <c r="E134" s="826">
        <v>45180</v>
      </c>
      <c r="F134" s="829">
        <f t="shared" si="36"/>
        <v>12</v>
      </c>
      <c r="G134" s="829">
        <f t="shared" si="37"/>
        <v>12</v>
      </c>
      <c r="H134" s="826">
        <f t="shared" si="38"/>
        <v>14</v>
      </c>
      <c r="I134" s="826" t="e">
        <f>#REF!+14</f>
        <v>#REF!</v>
      </c>
      <c r="J134" s="826">
        <f t="shared" si="39"/>
        <v>45194</v>
      </c>
      <c r="K134" s="823"/>
      <c r="L134" s="195"/>
      <c r="M134" s="846">
        <v>45169</v>
      </c>
    </row>
    <row r="135" spans="1:13" s="146" customFormat="1" ht="21.6" hidden="1" customHeight="1" x14ac:dyDescent="0.2">
      <c r="A135" s="1032" t="s">
        <v>1922</v>
      </c>
      <c r="B135" s="1164"/>
      <c r="C135" s="1164"/>
      <c r="D135" s="1165"/>
      <c r="E135" s="828">
        <f t="shared" ref="E135:E159" si="40">D135+6</f>
        <v>6</v>
      </c>
      <c r="F135" s="829">
        <f t="shared" si="36"/>
        <v>12</v>
      </c>
      <c r="G135" s="829">
        <f t="shared" si="37"/>
        <v>12</v>
      </c>
      <c r="H135" s="828">
        <f t="shared" si="38"/>
        <v>14</v>
      </c>
      <c r="I135" s="828" t="e">
        <f>#REF!+14</f>
        <v>#REF!</v>
      </c>
      <c r="J135" s="828">
        <f t="shared" si="39"/>
        <v>20</v>
      </c>
      <c r="K135" s="823"/>
      <c r="L135" s="195"/>
      <c r="M135" s="846">
        <v>45176</v>
      </c>
    </row>
    <row r="136" spans="1:13" s="146" customFormat="1" ht="21.6" hidden="1" customHeight="1" x14ac:dyDescent="0.2">
      <c r="A136" s="1032"/>
      <c r="B136" s="1164"/>
      <c r="C136" s="1164"/>
      <c r="D136" s="1165"/>
      <c r="E136" s="828">
        <f t="shared" si="40"/>
        <v>6</v>
      </c>
      <c r="F136" s="827">
        <f t="shared" si="36"/>
        <v>12</v>
      </c>
      <c r="G136" s="827">
        <f t="shared" si="37"/>
        <v>12</v>
      </c>
      <c r="H136" s="826">
        <f t="shared" si="38"/>
        <v>14</v>
      </c>
      <c r="I136" s="826" t="e">
        <f>#REF!+14</f>
        <v>#REF!</v>
      </c>
      <c r="J136" s="826">
        <f t="shared" si="39"/>
        <v>20</v>
      </c>
      <c r="K136" s="823"/>
      <c r="L136" s="195"/>
      <c r="M136" s="846">
        <v>45183</v>
      </c>
    </row>
    <row r="137" spans="1:13" s="146" customFormat="1" ht="21.6" hidden="1" customHeight="1" x14ac:dyDescent="0.2">
      <c r="A137" s="1032"/>
      <c r="B137" s="1164"/>
      <c r="C137" s="1164"/>
      <c r="D137" s="1165"/>
      <c r="E137" s="828">
        <f t="shared" si="40"/>
        <v>6</v>
      </c>
      <c r="F137" s="829">
        <f t="shared" si="36"/>
        <v>12</v>
      </c>
      <c r="G137" s="829">
        <f t="shared" si="37"/>
        <v>12</v>
      </c>
      <c r="H137" s="828">
        <f t="shared" si="38"/>
        <v>14</v>
      </c>
      <c r="I137" s="828" t="e">
        <f>#REF!+14</f>
        <v>#REF!</v>
      </c>
      <c r="J137" s="828">
        <f t="shared" si="39"/>
        <v>20</v>
      </c>
      <c r="K137" s="823"/>
      <c r="L137" s="195"/>
      <c r="M137" s="846">
        <v>45190</v>
      </c>
    </row>
    <row r="138" spans="1:13" s="146" customFormat="1" ht="21.6" hidden="1" customHeight="1" x14ac:dyDescent="0.2">
      <c r="A138" s="1032"/>
      <c r="B138" s="1164"/>
      <c r="C138" s="1164"/>
      <c r="D138" s="1165"/>
      <c r="E138" s="828">
        <f t="shared" si="40"/>
        <v>6</v>
      </c>
      <c r="F138" s="829">
        <f t="shared" si="36"/>
        <v>12</v>
      </c>
      <c r="G138" s="829">
        <f t="shared" si="37"/>
        <v>12</v>
      </c>
      <c r="H138" s="828">
        <f t="shared" si="38"/>
        <v>14</v>
      </c>
      <c r="I138" s="828" t="e">
        <f>#REF!+14</f>
        <v>#REF!</v>
      </c>
      <c r="J138" s="828">
        <f t="shared" si="39"/>
        <v>20</v>
      </c>
      <c r="K138" s="823"/>
      <c r="L138" s="195"/>
      <c r="M138" s="846">
        <v>45197</v>
      </c>
    </row>
    <row r="139" spans="1:13" s="146" customFormat="1" ht="21.6" hidden="1" customHeight="1" x14ac:dyDescent="0.2">
      <c r="A139" s="1032"/>
      <c r="B139" s="1164"/>
      <c r="C139" s="1164"/>
      <c r="D139" s="1165"/>
      <c r="E139" s="828">
        <f t="shared" si="40"/>
        <v>6</v>
      </c>
      <c r="F139" s="832">
        <f t="shared" si="36"/>
        <v>12</v>
      </c>
      <c r="G139" s="832">
        <f t="shared" si="37"/>
        <v>12</v>
      </c>
      <c r="H139" s="831">
        <f t="shared" si="38"/>
        <v>14</v>
      </c>
      <c r="I139" s="826" t="e">
        <f>#REF!+14</f>
        <v>#REF!</v>
      </c>
      <c r="J139" s="826">
        <f t="shared" si="39"/>
        <v>20</v>
      </c>
      <c r="K139" s="823"/>
      <c r="L139" s="195"/>
      <c r="M139" s="846">
        <f>M138+7</f>
        <v>45204</v>
      </c>
    </row>
    <row r="140" spans="1:13" s="146" customFormat="1" ht="21.6" hidden="1" customHeight="1" x14ac:dyDescent="0.2">
      <c r="A140" s="1032"/>
      <c r="B140" s="1164"/>
      <c r="C140" s="1164"/>
      <c r="D140" s="1165"/>
      <c r="E140" s="828">
        <f t="shared" si="40"/>
        <v>6</v>
      </c>
      <c r="F140" s="827">
        <f t="shared" si="36"/>
        <v>12</v>
      </c>
      <c r="G140" s="827">
        <f t="shared" si="37"/>
        <v>12</v>
      </c>
      <c r="H140" s="826">
        <f t="shared" si="38"/>
        <v>14</v>
      </c>
      <c r="I140" s="826" t="e">
        <f>#REF!+14</f>
        <v>#REF!</v>
      </c>
      <c r="J140" s="826">
        <f t="shared" si="39"/>
        <v>20</v>
      </c>
      <c r="K140" s="823"/>
      <c r="L140" s="195"/>
      <c r="M140" s="846">
        <f t="shared" ref="M140:M149" si="41">M139+7</f>
        <v>45211</v>
      </c>
    </row>
    <row r="141" spans="1:13" s="146" customFormat="1" ht="21.6" hidden="1" customHeight="1" x14ac:dyDescent="0.2">
      <c r="A141" s="1032"/>
      <c r="B141" s="1164"/>
      <c r="C141" s="1164"/>
      <c r="D141" s="1165"/>
      <c r="E141" s="828">
        <f t="shared" si="40"/>
        <v>6</v>
      </c>
      <c r="F141" s="829"/>
      <c r="G141" s="829"/>
      <c r="H141" s="828"/>
      <c r="I141" s="828" t="e">
        <f>#REF!+14</f>
        <v>#REF!</v>
      </c>
      <c r="J141" s="828">
        <f t="shared" ref="J141:J144" si="42">E141+14</f>
        <v>20</v>
      </c>
      <c r="K141" s="823"/>
      <c r="L141" s="195"/>
      <c r="M141" s="820">
        <f>M140+7</f>
        <v>45218</v>
      </c>
    </row>
    <row r="142" spans="1:13" s="146" customFormat="1" ht="21" hidden="1" customHeight="1" x14ac:dyDescent="0.2">
      <c r="A142" s="1032"/>
      <c r="B142" s="1164"/>
      <c r="C142" s="1164"/>
      <c r="D142" s="1165"/>
      <c r="E142" s="828">
        <f t="shared" si="40"/>
        <v>6</v>
      </c>
      <c r="F142" s="829">
        <f t="shared" ref="F142:G144" si="43">C142+12</f>
        <v>12</v>
      </c>
      <c r="G142" s="829">
        <f t="shared" si="43"/>
        <v>12</v>
      </c>
      <c r="H142" s="826">
        <f>D142+14</f>
        <v>14</v>
      </c>
      <c r="I142" s="826" t="e">
        <f>#REF!+14</f>
        <v>#REF!</v>
      </c>
      <c r="J142" s="826">
        <f t="shared" si="42"/>
        <v>20</v>
      </c>
      <c r="K142" s="823"/>
      <c r="L142" s="195"/>
      <c r="M142" s="846">
        <v>45226</v>
      </c>
    </row>
    <row r="143" spans="1:13" s="146" customFormat="1" ht="21.6" hidden="1" customHeight="1" x14ac:dyDescent="0.2">
      <c r="A143" s="1032"/>
      <c r="B143" s="1164"/>
      <c r="C143" s="1164"/>
      <c r="D143" s="1165"/>
      <c r="E143" s="828">
        <f t="shared" si="40"/>
        <v>6</v>
      </c>
      <c r="F143" s="829">
        <f t="shared" si="43"/>
        <v>12</v>
      </c>
      <c r="G143" s="829">
        <f t="shared" si="43"/>
        <v>12</v>
      </c>
      <c r="H143" s="826">
        <f>D143+14</f>
        <v>14</v>
      </c>
      <c r="I143" s="826" t="e">
        <f>#REF!+14</f>
        <v>#REF!</v>
      </c>
      <c r="J143" s="826">
        <f t="shared" si="42"/>
        <v>20</v>
      </c>
      <c r="K143" s="823"/>
      <c r="L143" s="195"/>
      <c r="M143" s="846">
        <v>45225</v>
      </c>
    </row>
    <row r="144" spans="1:13" s="146" customFormat="1" ht="21" hidden="1" customHeight="1" x14ac:dyDescent="0.2">
      <c r="A144" s="1032"/>
      <c r="B144" s="1164"/>
      <c r="C144" s="1164"/>
      <c r="D144" s="1165"/>
      <c r="E144" s="828">
        <f t="shared" si="40"/>
        <v>6</v>
      </c>
      <c r="F144" s="829">
        <f t="shared" si="43"/>
        <v>12</v>
      </c>
      <c r="G144" s="829">
        <f t="shared" si="43"/>
        <v>12</v>
      </c>
      <c r="H144" s="828">
        <f>D144+14</f>
        <v>14</v>
      </c>
      <c r="I144" s="828" t="e">
        <f>#REF!+14</f>
        <v>#REF!</v>
      </c>
      <c r="J144" s="828">
        <f t="shared" si="42"/>
        <v>20</v>
      </c>
      <c r="K144" s="823"/>
      <c r="L144" s="195"/>
      <c r="M144" s="846">
        <v>45232</v>
      </c>
    </row>
    <row r="145" spans="1:13" s="146" customFormat="1" ht="20.25" hidden="1" customHeight="1" x14ac:dyDescent="0.2">
      <c r="A145" s="1032" t="s">
        <v>1923</v>
      </c>
      <c r="B145" s="1164"/>
      <c r="C145" s="1164"/>
      <c r="D145" s="1165"/>
      <c r="E145" s="828">
        <f t="shared" si="40"/>
        <v>6</v>
      </c>
      <c r="F145" s="834">
        <v>45246</v>
      </c>
      <c r="G145" s="834">
        <v>45246</v>
      </c>
      <c r="H145" s="835">
        <v>45248</v>
      </c>
      <c r="I145" s="835">
        <v>45249</v>
      </c>
      <c r="J145" s="835">
        <v>45249</v>
      </c>
      <c r="K145" s="823"/>
      <c r="L145" s="195"/>
      <c r="M145" s="846">
        <f>M143+7</f>
        <v>45232</v>
      </c>
    </row>
    <row r="146" spans="1:13" s="146" customFormat="1" ht="21.6" hidden="1" customHeight="1" x14ac:dyDescent="0.2">
      <c r="A146" s="1032" t="s">
        <v>1830</v>
      </c>
      <c r="B146" s="1164"/>
      <c r="C146" s="1164"/>
      <c r="D146" s="1165"/>
      <c r="E146" s="828">
        <f t="shared" si="40"/>
        <v>6</v>
      </c>
      <c r="F146" s="829">
        <f t="shared" ref="F146:G153" si="44">C146+12</f>
        <v>12</v>
      </c>
      <c r="G146" s="829">
        <f t="shared" si="44"/>
        <v>12</v>
      </c>
      <c r="H146" s="826">
        <f t="shared" ref="H146:H156" si="45">D146+14</f>
        <v>14</v>
      </c>
      <c r="I146" s="826" t="e">
        <f>#REF!+14</f>
        <v>#REF!</v>
      </c>
      <c r="J146" s="826">
        <f t="shared" ref="J146:J153" si="46">E146+14</f>
        <v>20</v>
      </c>
      <c r="K146" s="823"/>
      <c r="L146" s="195"/>
      <c r="M146" s="846">
        <f t="shared" si="41"/>
        <v>45239</v>
      </c>
    </row>
    <row r="147" spans="1:13" s="146" customFormat="1" ht="21.6" hidden="1" customHeight="1" x14ac:dyDescent="0.2">
      <c r="A147" s="1032"/>
      <c r="B147" s="1164"/>
      <c r="C147" s="1164"/>
      <c r="D147" s="1165"/>
      <c r="E147" s="826">
        <f t="shared" si="40"/>
        <v>6</v>
      </c>
      <c r="F147" s="827">
        <f t="shared" si="44"/>
        <v>12</v>
      </c>
      <c r="G147" s="827">
        <f t="shared" si="44"/>
        <v>12</v>
      </c>
      <c r="H147" s="826">
        <f t="shared" si="45"/>
        <v>14</v>
      </c>
      <c r="I147" s="826" t="e">
        <f>#REF!+14</f>
        <v>#REF!</v>
      </c>
      <c r="J147" s="826">
        <f t="shared" si="46"/>
        <v>20</v>
      </c>
      <c r="K147" s="823"/>
      <c r="L147" s="195"/>
      <c r="M147" s="846">
        <f t="shared" si="41"/>
        <v>45246</v>
      </c>
    </row>
    <row r="148" spans="1:13" s="146" customFormat="1" ht="21.6" hidden="1" customHeight="1" x14ac:dyDescent="0.2">
      <c r="A148" s="1032"/>
      <c r="B148" s="1164"/>
      <c r="C148" s="1164"/>
      <c r="D148" s="1165"/>
      <c r="E148" s="826">
        <f t="shared" si="40"/>
        <v>6</v>
      </c>
      <c r="F148" s="829">
        <f t="shared" si="44"/>
        <v>12</v>
      </c>
      <c r="G148" s="829">
        <f t="shared" si="44"/>
        <v>12</v>
      </c>
      <c r="H148" s="826">
        <f t="shared" si="45"/>
        <v>14</v>
      </c>
      <c r="I148" s="826" t="e">
        <f>#REF!+14</f>
        <v>#REF!</v>
      </c>
      <c r="J148" s="826">
        <f t="shared" si="46"/>
        <v>20</v>
      </c>
      <c r="K148" s="823"/>
      <c r="L148" s="195"/>
      <c r="M148" s="846">
        <f t="shared" si="41"/>
        <v>45253</v>
      </c>
    </row>
    <row r="149" spans="1:13" s="146" customFormat="1" ht="21.6" hidden="1" customHeight="1" x14ac:dyDescent="0.2">
      <c r="A149" s="1032"/>
      <c r="B149" s="1164"/>
      <c r="C149" s="1164"/>
      <c r="D149" s="1165"/>
      <c r="E149" s="826">
        <f t="shared" si="40"/>
        <v>6</v>
      </c>
      <c r="F149" s="827">
        <f t="shared" si="44"/>
        <v>12</v>
      </c>
      <c r="G149" s="827">
        <f t="shared" si="44"/>
        <v>12</v>
      </c>
      <c r="H149" s="826">
        <f t="shared" si="45"/>
        <v>14</v>
      </c>
      <c r="I149" s="826" t="e">
        <f>#REF!+14</f>
        <v>#REF!</v>
      </c>
      <c r="J149" s="826">
        <f t="shared" si="46"/>
        <v>20</v>
      </c>
      <c r="K149" s="823"/>
      <c r="L149" s="195"/>
      <c r="M149" s="846">
        <f t="shared" si="41"/>
        <v>45260</v>
      </c>
    </row>
    <row r="150" spans="1:13" s="146" customFormat="1" ht="21.6" hidden="1" customHeight="1" x14ac:dyDescent="0.2">
      <c r="A150" s="1032"/>
      <c r="B150" s="1164"/>
      <c r="C150" s="1164"/>
      <c r="D150" s="1165"/>
      <c r="E150" s="826">
        <f t="shared" si="40"/>
        <v>6</v>
      </c>
      <c r="F150" s="827">
        <f t="shared" si="44"/>
        <v>12</v>
      </c>
      <c r="G150" s="827">
        <f t="shared" si="44"/>
        <v>12</v>
      </c>
      <c r="H150" s="826">
        <f t="shared" si="45"/>
        <v>14</v>
      </c>
      <c r="I150" s="826" t="e">
        <f>#REF!+14</f>
        <v>#REF!</v>
      </c>
      <c r="J150" s="826">
        <f t="shared" si="46"/>
        <v>20</v>
      </c>
      <c r="K150" s="823"/>
      <c r="L150" s="195"/>
      <c r="M150" s="846">
        <f t="shared" ref="M150" si="47">M149+7</f>
        <v>45267</v>
      </c>
    </row>
    <row r="151" spans="1:13" s="146" customFormat="1" ht="21.6" hidden="1" customHeight="1" x14ac:dyDescent="0.2">
      <c r="A151" s="1032"/>
      <c r="B151" s="1164"/>
      <c r="C151" s="1164"/>
      <c r="D151" s="1165"/>
      <c r="E151" s="826">
        <f t="shared" si="40"/>
        <v>6</v>
      </c>
      <c r="F151" s="836">
        <f t="shared" si="44"/>
        <v>12</v>
      </c>
      <c r="G151" s="836">
        <f t="shared" si="44"/>
        <v>12</v>
      </c>
      <c r="H151" s="826">
        <f t="shared" si="45"/>
        <v>14</v>
      </c>
      <c r="I151" s="826" t="e">
        <f>#REF!+14</f>
        <v>#REF!</v>
      </c>
      <c r="J151" s="826">
        <f t="shared" si="46"/>
        <v>20</v>
      </c>
      <c r="K151" s="823"/>
      <c r="L151" s="195"/>
      <c r="M151" s="846">
        <f t="shared" ref="M151" si="48">M150+7</f>
        <v>45274</v>
      </c>
    </row>
    <row r="152" spans="1:13" s="146" customFormat="1" ht="21.6" hidden="1" customHeight="1" x14ac:dyDescent="0.2">
      <c r="A152" s="1032"/>
      <c r="B152" s="1164"/>
      <c r="C152" s="1164"/>
      <c r="D152" s="1165"/>
      <c r="E152" s="826">
        <f t="shared" si="40"/>
        <v>6</v>
      </c>
      <c r="F152" s="827">
        <f t="shared" si="44"/>
        <v>12</v>
      </c>
      <c r="G152" s="827">
        <f t="shared" si="44"/>
        <v>12</v>
      </c>
      <c r="H152" s="826">
        <f t="shared" si="45"/>
        <v>14</v>
      </c>
      <c r="I152" s="826" t="e">
        <f>#REF!+14</f>
        <v>#REF!</v>
      </c>
      <c r="J152" s="826">
        <f t="shared" si="46"/>
        <v>20</v>
      </c>
      <c r="K152" s="823"/>
      <c r="L152" s="195"/>
      <c r="M152" s="846">
        <f t="shared" ref="M152:M185" si="49">M151+7</f>
        <v>45281</v>
      </c>
    </row>
    <row r="153" spans="1:13" s="146" customFormat="1" ht="21.6" hidden="1" customHeight="1" x14ac:dyDescent="0.2">
      <c r="A153" s="1032"/>
      <c r="B153" s="1164"/>
      <c r="C153" s="1164"/>
      <c r="D153" s="1165"/>
      <c r="E153" s="837">
        <f t="shared" si="40"/>
        <v>6</v>
      </c>
      <c r="F153" s="838">
        <f t="shared" si="44"/>
        <v>12</v>
      </c>
      <c r="G153" s="838">
        <f t="shared" si="44"/>
        <v>12</v>
      </c>
      <c r="H153" s="837">
        <f t="shared" si="45"/>
        <v>14</v>
      </c>
      <c r="I153" s="837" t="e">
        <f>#REF!+14</f>
        <v>#REF!</v>
      </c>
      <c r="J153" s="837">
        <f t="shared" si="46"/>
        <v>20</v>
      </c>
      <c r="K153" s="823"/>
      <c r="L153" s="195"/>
      <c r="M153" s="846">
        <f t="shared" si="49"/>
        <v>45288</v>
      </c>
    </row>
    <row r="154" spans="1:13" s="146" customFormat="1" ht="21.6" hidden="1" customHeight="1" x14ac:dyDescent="0.2">
      <c r="A154" s="1032"/>
      <c r="B154" s="1164"/>
      <c r="C154" s="1164"/>
      <c r="D154" s="1165"/>
      <c r="E154" s="826">
        <f t="shared" si="40"/>
        <v>6</v>
      </c>
      <c r="F154" s="826">
        <f>D154+11</f>
        <v>11</v>
      </c>
      <c r="G154" s="826">
        <f>D154+12</f>
        <v>12</v>
      </c>
      <c r="H154" s="826">
        <f t="shared" si="45"/>
        <v>14</v>
      </c>
      <c r="I154" s="826">
        <f>D154+15</f>
        <v>15</v>
      </c>
      <c r="J154" s="826">
        <f>D154+16</f>
        <v>16</v>
      </c>
      <c r="K154" s="826">
        <f>D154+17</f>
        <v>17</v>
      </c>
      <c r="L154" s="195"/>
      <c r="M154" s="846">
        <f t="shared" si="49"/>
        <v>45295</v>
      </c>
    </row>
    <row r="155" spans="1:13" s="146" customFormat="1" ht="21.6" hidden="1" customHeight="1" x14ac:dyDescent="0.2">
      <c r="A155" s="1032"/>
      <c r="B155" s="1164"/>
      <c r="C155" s="1164"/>
      <c r="D155" s="1165"/>
      <c r="E155" s="826">
        <f t="shared" si="40"/>
        <v>6</v>
      </c>
      <c r="F155" s="826">
        <f>D155+11</f>
        <v>11</v>
      </c>
      <c r="G155" s="826">
        <f>D155+12</f>
        <v>12</v>
      </c>
      <c r="H155" s="826">
        <f t="shared" si="45"/>
        <v>14</v>
      </c>
      <c r="I155" s="826">
        <f>D155+15</f>
        <v>15</v>
      </c>
      <c r="J155" s="826">
        <f>D155+16</f>
        <v>16</v>
      </c>
      <c r="K155" s="826">
        <f>D155+17</f>
        <v>17</v>
      </c>
      <c r="L155" s="195"/>
      <c r="M155" s="846">
        <f t="shared" si="49"/>
        <v>45302</v>
      </c>
    </row>
    <row r="156" spans="1:13" s="146" customFormat="1" ht="21.6" hidden="1" customHeight="1" x14ac:dyDescent="0.2">
      <c r="A156" s="1032"/>
      <c r="B156" s="1164"/>
      <c r="C156" s="1164"/>
      <c r="D156" s="1165"/>
      <c r="E156" s="826">
        <f t="shared" si="40"/>
        <v>6</v>
      </c>
      <c r="F156" s="826">
        <f>D156+11</f>
        <v>11</v>
      </c>
      <c r="G156" s="826">
        <f>D156+12</f>
        <v>12</v>
      </c>
      <c r="H156" s="826">
        <f t="shared" si="45"/>
        <v>14</v>
      </c>
      <c r="I156" s="826">
        <f>D156+15</f>
        <v>15</v>
      </c>
      <c r="J156" s="826">
        <f>D156+16</f>
        <v>16</v>
      </c>
      <c r="K156" s="826">
        <f>D156+17</f>
        <v>17</v>
      </c>
      <c r="L156" s="195"/>
      <c r="M156" s="846">
        <f t="shared" si="49"/>
        <v>45309</v>
      </c>
    </row>
    <row r="157" spans="1:13" s="146" customFormat="1" ht="21.6" hidden="1" customHeight="1" x14ac:dyDescent="0.2">
      <c r="A157" s="1032"/>
      <c r="B157" s="1164"/>
      <c r="C157" s="1164"/>
      <c r="D157" s="1165"/>
      <c r="E157" s="828">
        <f t="shared" si="40"/>
        <v>6</v>
      </c>
      <c r="F157" s="839">
        <v>45335</v>
      </c>
      <c r="G157" s="839">
        <v>45329</v>
      </c>
      <c r="H157" s="840">
        <v>45331</v>
      </c>
      <c r="I157" s="840">
        <v>45332</v>
      </c>
      <c r="J157" s="840">
        <v>45333</v>
      </c>
      <c r="K157" s="840">
        <v>45334</v>
      </c>
      <c r="L157" s="195"/>
      <c r="M157" s="846">
        <f t="shared" si="49"/>
        <v>45316</v>
      </c>
    </row>
    <row r="158" spans="1:13" s="146" customFormat="1" ht="21.6" hidden="1" customHeight="1" x14ac:dyDescent="0.2">
      <c r="A158" s="1032"/>
      <c r="B158" s="1164"/>
      <c r="C158" s="1164"/>
      <c r="D158" s="1165"/>
      <c r="E158" s="826">
        <f t="shared" si="40"/>
        <v>6</v>
      </c>
      <c r="F158" s="826">
        <f>D158+11</f>
        <v>11</v>
      </c>
      <c r="G158" s="828">
        <f>D158+12</f>
        <v>12</v>
      </c>
      <c r="H158" s="828">
        <f>D158+14</f>
        <v>14</v>
      </c>
      <c r="I158" s="828" t="e">
        <f>#REF!+14</f>
        <v>#REF!</v>
      </c>
      <c r="J158" s="828">
        <f t="shared" ref="J158:J159" si="50">J157+7</f>
        <v>45340</v>
      </c>
      <c r="K158" s="828">
        <f t="shared" ref="K158:K159" si="51">K157+7</f>
        <v>45341</v>
      </c>
      <c r="L158" s="195"/>
      <c r="M158" s="846">
        <f t="shared" si="49"/>
        <v>45323</v>
      </c>
    </row>
    <row r="159" spans="1:13" s="146" customFormat="1" ht="20.25" hidden="1" customHeight="1" x14ac:dyDescent="0.2">
      <c r="A159" s="1032"/>
      <c r="B159" s="1164"/>
      <c r="C159" s="1164"/>
      <c r="D159" s="1165"/>
      <c r="E159" s="828">
        <f t="shared" si="40"/>
        <v>6</v>
      </c>
      <c r="F159" s="828">
        <f>D159+11</f>
        <v>11</v>
      </c>
      <c r="G159" s="828">
        <f>D159+12</f>
        <v>12</v>
      </c>
      <c r="H159" s="828">
        <f>D159+14</f>
        <v>14</v>
      </c>
      <c r="I159" s="828" t="e">
        <f>#REF!+14</f>
        <v>#REF!</v>
      </c>
      <c r="J159" s="828">
        <f t="shared" si="50"/>
        <v>45347</v>
      </c>
      <c r="K159" s="828">
        <f t="shared" si="51"/>
        <v>45348</v>
      </c>
      <c r="L159" s="195"/>
      <c r="M159" s="846">
        <v>45330</v>
      </c>
    </row>
    <row r="160" spans="1:13" s="146" customFormat="1" ht="20.25" hidden="1" customHeight="1" x14ac:dyDescent="0.2">
      <c r="A160" s="1032"/>
      <c r="B160" s="1164"/>
      <c r="C160" s="1164"/>
      <c r="D160" s="1165"/>
      <c r="E160" s="841"/>
      <c r="F160" s="828"/>
      <c r="G160" s="841"/>
      <c r="H160" s="841"/>
      <c r="I160" s="841"/>
      <c r="J160" s="841"/>
      <c r="K160" s="841"/>
      <c r="L160" s="195"/>
      <c r="M160" s="846">
        <f t="shared" si="49"/>
        <v>45337</v>
      </c>
    </row>
    <row r="161" spans="1:13" s="146" customFormat="1" ht="20.25" hidden="1" customHeight="1" x14ac:dyDescent="0.2">
      <c r="A161" s="1032"/>
      <c r="B161" s="1164"/>
      <c r="C161" s="1164"/>
      <c r="D161" s="1165"/>
      <c r="E161" s="826">
        <f>D161+6</f>
        <v>6</v>
      </c>
      <c r="F161" s="826">
        <f>D161+11</f>
        <v>11</v>
      </c>
      <c r="G161" s="826">
        <f t="shared" ref="G161:G170" si="52">D161+12</f>
        <v>12</v>
      </c>
      <c r="H161" s="826">
        <f t="shared" ref="H161:H170" si="53">D161+14</f>
        <v>14</v>
      </c>
      <c r="I161" s="826">
        <f t="shared" ref="I161:I178" si="54">D161+15</f>
        <v>15</v>
      </c>
      <c r="J161" s="826">
        <f t="shared" ref="J161:J178" si="55">D161+16</f>
        <v>16</v>
      </c>
      <c r="K161" s="826">
        <f t="shared" ref="K161:K178" si="56">D161+17</f>
        <v>17</v>
      </c>
      <c r="L161" s="195"/>
      <c r="M161" s="846">
        <f t="shared" si="49"/>
        <v>45344</v>
      </c>
    </row>
    <row r="162" spans="1:13" s="146" customFormat="1" ht="20.25" hidden="1" customHeight="1" x14ac:dyDescent="0.2">
      <c r="A162" s="1032"/>
      <c r="B162" s="1164"/>
      <c r="C162" s="1164"/>
      <c r="D162" s="1165"/>
      <c r="E162" s="826">
        <f>D162+6</f>
        <v>6</v>
      </c>
      <c r="F162" s="826">
        <f>D162+11</f>
        <v>11</v>
      </c>
      <c r="G162" s="826">
        <f t="shared" si="52"/>
        <v>12</v>
      </c>
      <c r="H162" s="826">
        <f t="shared" si="53"/>
        <v>14</v>
      </c>
      <c r="I162" s="826">
        <f t="shared" si="54"/>
        <v>15</v>
      </c>
      <c r="J162" s="826">
        <f t="shared" si="55"/>
        <v>16</v>
      </c>
      <c r="K162" s="826">
        <f t="shared" si="56"/>
        <v>17</v>
      </c>
      <c r="L162" s="195"/>
      <c r="M162" s="846">
        <f t="shared" si="49"/>
        <v>45351</v>
      </c>
    </row>
    <row r="163" spans="1:13" s="146" customFormat="1" ht="20.25" hidden="1" customHeight="1" x14ac:dyDescent="0.2">
      <c r="A163" s="1032"/>
      <c r="B163" s="1164"/>
      <c r="C163" s="1164"/>
      <c r="D163" s="1165"/>
      <c r="E163" s="966" t="s">
        <v>384</v>
      </c>
      <c r="F163" s="826">
        <f>D163+11</f>
        <v>11</v>
      </c>
      <c r="G163" s="826">
        <f t="shared" si="52"/>
        <v>12</v>
      </c>
      <c r="H163" s="826">
        <f t="shared" si="53"/>
        <v>14</v>
      </c>
      <c r="I163" s="826">
        <f t="shared" si="54"/>
        <v>15</v>
      </c>
      <c r="J163" s="826">
        <f t="shared" si="55"/>
        <v>16</v>
      </c>
      <c r="K163" s="826">
        <f t="shared" si="56"/>
        <v>17</v>
      </c>
      <c r="L163" s="195"/>
      <c r="M163" s="761">
        <v>45358</v>
      </c>
    </row>
    <row r="164" spans="1:13" s="146" customFormat="1" ht="20.25" hidden="1" customHeight="1" x14ac:dyDescent="0.2">
      <c r="A164" s="1032"/>
      <c r="B164" s="1164"/>
      <c r="C164" s="1164"/>
      <c r="D164" s="1165"/>
      <c r="E164" s="826">
        <f>D164+6</f>
        <v>6</v>
      </c>
      <c r="F164" s="826">
        <f>D164+11</f>
        <v>11</v>
      </c>
      <c r="G164" s="826">
        <f t="shared" si="52"/>
        <v>12</v>
      </c>
      <c r="H164" s="826">
        <f t="shared" si="53"/>
        <v>14</v>
      </c>
      <c r="I164" s="826">
        <f t="shared" si="54"/>
        <v>15</v>
      </c>
      <c r="J164" s="826">
        <f t="shared" si="55"/>
        <v>16</v>
      </c>
      <c r="K164" s="826">
        <f t="shared" si="56"/>
        <v>17</v>
      </c>
      <c r="L164" s="195"/>
      <c r="M164" s="761">
        <f t="shared" si="49"/>
        <v>45365</v>
      </c>
    </row>
    <row r="165" spans="1:13" s="146" customFormat="1" ht="20.25" hidden="1" customHeight="1" x14ac:dyDescent="0.2">
      <c r="A165" s="1032" t="s">
        <v>1830</v>
      </c>
      <c r="B165" s="1164"/>
      <c r="C165" s="1164"/>
      <c r="D165" s="1165"/>
      <c r="E165" s="966" t="s">
        <v>384</v>
      </c>
      <c r="F165" s="966" t="s">
        <v>384</v>
      </c>
      <c r="G165" s="826">
        <f t="shared" si="52"/>
        <v>12</v>
      </c>
      <c r="H165" s="826">
        <f t="shared" si="53"/>
        <v>14</v>
      </c>
      <c r="I165" s="826">
        <f t="shared" si="54"/>
        <v>15</v>
      </c>
      <c r="J165" s="826">
        <f t="shared" si="55"/>
        <v>16</v>
      </c>
      <c r="K165" s="826">
        <f t="shared" si="56"/>
        <v>17</v>
      </c>
      <c r="L165" s="195"/>
      <c r="M165" s="761">
        <f t="shared" si="49"/>
        <v>45372</v>
      </c>
    </row>
    <row r="166" spans="1:13" s="146" customFormat="1" ht="20.25" hidden="1" customHeight="1" x14ac:dyDescent="0.2">
      <c r="A166" s="1032"/>
      <c r="B166" s="1164"/>
      <c r="C166" s="1164"/>
      <c r="D166" s="1165"/>
      <c r="E166" s="826">
        <f>D166+6</f>
        <v>6</v>
      </c>
      <c r="F166" s="826">
        <f>D166+11</f>
        <v>11</v>
      </c>
      <c r="G166" s="826">
        <f t="shared" si="52"/>
        <v>12</v>
      </c>
      <c r="H166" s="826">
        <f t="shared" si="53"/>
        <v>14</v>
      </c>
      <c r="I166" s="826">
        <f t="shared" si="54"/>
        <v>15</v>
      </c>
      <c r="J166" s="826">
        <f t="shared" si="55"/>
        <v>16</v>
      </c>
      <c r="K166" s="826">
        <f t="shared" si="56"/>
        <v>17</v>
      </c>
      <c r="L166" s="195"/>
      <c r="M166" s="761">
        <f t="shared" si="49"/>
        <v>45379</v>
      </c>
    </row>
    <row r="167" spans="1:13" s="146" customFormat="1" ht="20.25" hidden="1" customHeight="1" x14ac:dyDescent="0.2">
      <c r="A167" s="1032"/>
      <c r="B167" s="1164"/>
      <c r="C167" s="1164"/>
      <c r="D167" s="1165"/>
      <c r="E167" s="826">
        <f>D167+6</f>
        <v>6</v>
      </c>
      <c r="F167" s="826">
        <f>D167+11</f>
        <v>11</v>
      </c>
      <c r="G167" s="826">
        <f t="shared" si="52"/>
        <v>12</v>
      </c>
      <c r="H167" s="826">
        <f t="shared" si="53"/>
        <v>14</v>
      </c>
      <c r="I167" s="826">
        <f t="shared" si="54"/>
        <v>15</v>
      </c>
      <c r="J167" s="826">
        <f t="shared" si="55"/>
        <v>16</v>
      </c>
      <c r="K167" s="826">
        <f t="shared" si="56"/>
        <v>17</v>
      </c>
      <c r="L167" s="195"/>
      <c r="M167" s="761">
        <f t="shared" si="49"/>
        <v>45386</v>
      </c>
    </row>
    <row r="168" spans="1:13" s="146" customFormat="1" ht="20.25" hidden="1" customHeight="1" x14ac:dyDescent="0.2">
      <c r="A168" s="1032"/>
      <c r="B168" s="1164"/>
      <c r="C168" s="1164"/>
      <c r="D168" s="1165"/>
      <c r="E168" s="826">
        <f>D168+6</f>
        <v>6</v>
      </c>
      <c r="F168" s="826">
        <f>D168+11</f>
        <v>11</v>
      </c>
      <c r="G168" s="826">
        <f t="shared" si="52"/>
        <v>12</v>
      </c>
      <c r="H168" s="826">
        <f t="shared" si="53"/>
        <v>14</v>
      </c>
      <c r="I168" s="826">
        <f t="shared" si="54"/>
        <v>15</v>
      </c>
      <c r="J168" s="826">
        <f t="shared" si="55"/>
        <v>16</v>
      </c>
      <c r="K168" s="826">
        <f t="shared" si="56"/>
        <v>17</v>
      </c>
      <c r="L168" s="195"/>
      <c r="M168" s="761">
        <f t="shared" si="49"/>
        <v>45393</v>
      </c>
    </row>
    <row r="169" spans="1:13" s="146" customFormat="1" ht="20.25" hidden="1" customHeight="1" x14ac:dyDescent="0.2">
      <c r="A169" s="1032"/>
      <c r="B169" s="1164"/>
      <c r="C169" s="1164"/>
      <c r="D169" s="1165"/>
      <c r="E169" s="826">
        <f>D169+6</f>
        <v>6</v>
      </c>
      <c r="F169" s="826">
        <f>D169+11</f>
        <v>11</v>
      </c>
      <c r="G169" s="826">
        <f t="shared" si="52"/>
        <v>12</v>
      </c>
      <c r="H169" s="826">
        <f t="shared" si="53"/>
        <v>14</v>
      </c>
      <c r="I169" s="826">
        <f t="shared" si="54"/>
        <v>15</v>
      </c>
      <c r="J169" s="826">
        <f t="shared" si="55"/>
        <v>16</v>
      </c>
      <c r="K169" s="826">
        <f t="shared" si="56"/>
        <v>17</v>
      </c>
      <c r="L169" s="195"/>
      <c r="M169" s="761">
        <f t="shared" si="49"/>
        <v>45400</v>
      </c>
    </row>
    <row r="170" spans="1:13" s="146" customFormat="1" ht="20.25" hidden="1" customHeight="1" x14ac:dyDescent="0.2">
      <c r="A170" s="1032"/>
      <c r="B170" s="1164"/>
      <c r="C170" s="1164"/>
      <c r="D170" s="1165"/>
      <c r="E170" s="826">
        <f>D170+6</f>
        <v>6</v>
      </c>
      <c r="F170" s="826">
        <f>D170+11</f>
        <v>11</v>
      </c>
      <c r="G170" s="826">
        <f t="shared" si="52"/>
        <v>12</v>
      </c>
      <c r="H170" s="826">
        <f t="shared" si="53"/>
        <v>14</v>
      </c>
      <c r="I170" s="826">
        <f t="shared" si="54"/>
        <v>15</v>
      </c>
      <c r="J170" s="826">
        <f t="shared" si="55"/>
        <v>16</v>
      </c>
      <c r="K170" s="826">
        <f t="shared" si="56"/>
        <v>17</v>
      </c>
      <c r="L170" s="195"/>
      <c r="M170" s="761">
        <f t="shared" si="49"/>
        <v>45407</v>
      </c>
    </row>
    <row r="171" spans="1:13" s="146" customFormat="1" ht="20.25" hidden="1" customHeight="1" x14ac:dyDescent="0.2">
      <c r="A171" s="1032"/>
      <c r="B171" s="1164"/>
      <c r="C171" s="1164"/>
      <c r="D171" s="1165"/>
      <c r="E171" s="1040" t="s">
        <v>384</v>
      </c>
      <c r="F171" s="1040" t="s">
        <v>384</v>
      </c>
      <c r="G171" s="1040" t="s">
        <v>384</v>
      </c>
      <c r="H171" s="1040" t="s">
        <v>384</v>
      </c>
      <c r="I171" s="826">
        <f t="shared" si="54"/>
        <v>15</v>
      </c>
      <c r="J171" s="826">
        <f t="shared" si="55"/>
        <v>16</v>
      </c>
      <c r="K171" s="826">
        <f t="shared" si="56"/>
        <v>17</v>
      </c>
      <c r="L171" s="195"/>
      <c r="M171" s="761">
        <f t="shared" si="49"/>
        <v>45414</v>
      </c>
    </row>
    <row r="172" spans="1:13" s="146" customFormat="1" ht="20.25" hidden="1" customHeight="1" x14ac:dyDescent="0.2">
      <c r="A172" s="1032" t="s">
        <v>1800</v>
      </c>
      <c r="B172" s="1164"/>
      <c r="C172" s="1164"/>
      <c r="D172" s="1165"/>
      <c r="E172" s="826">
        <f>D172+6</f>
        <v>6</v>
      </c>
      <c r="F172" s="826">
        <f>D172+11</f>
        <v>11</v>
      </c>
      <c r="G172" s="826">
        <f>D172+12</f>
        <v>12</v>
      </c>
      <c r="H172" s="826">
        <f t="shared" ref="H172:H178" si="57">D172+14</f>
        <v>14</v>
      </c>
      <c r="I172" s="826">
        <f t="shared" si="54"/>
        <v>15</v>
      </c>
      <c r="J172" s="826">
        <f t="shared" si="55"/>
        <v>16</v>
      </c>
      <c r="K172" s="826">
        <f t="shared" si="56"/>
        <v>17</v>
      </c>
      <c r="L172" s="195"/>
      <c r="M172" s="761">
        <f>M171+7</f>
        <v>45421</v>
      </c>
    </row>
    <row r="173" spans="1:13" s="146" customFormat="1" ht="20.25" hidden="1" customHeight="1" x14ac:dyDescent="0.2">
      <c r="A173" s="1032" t="s">
        <v>1840</v>
      </c>
      <c r="B173" s="1164"/>
      <c r="C173" s="1164"/>
      <c r="D173" s="1165"/>
      <c r="E173" s="1040" t="s">
        <v>384</v>
      </c>
      <c r="F173" s="1040" t="s">
        <v>384</v>
      </c>
      <c r="G173" s="826">
        <f>D173+12</f>
        <v>12</v>
      </c>
      <c r="H173" s="826">
        <f t="shared" si="57"/>
        <v>14</v>
      </c>
      <c r="I173" s="826">
        <f t="shared" si="54"/>
        <v>15</v>
      </c>
      <c r="J173" s="826">
        <f t="shared" si="55"/>
        <v>16</v>
      </c>
      <c r="K173" s="826">
        <f t="shared" si="56"/>
        <v>17</v>
      </c>
      <c r="L173" s="195"/>
      <c r="M173" s="761">
        <f t="shared" si="49"/>
        <v>45428</v>
      </c>
    </row>
    <row r="174" spans="1:13" s="146" customFormat="1" ht="20.25" hidden="1" customHeight="1" x14ac:dyDescent="0.2">
      <c r="A174" s="1032"/>
      <c r="B174" s="1164"/>
      <c r="C174" s="1164"/>
      <c r="D174" s="1165"/>
      <c r="E174" s="826">
        <f>D174+6</f>
        <v>6</v>
      </c>
      <c r="F174" s="826">
        <f>D174+11</f>
        <v>11</v>
      </c>
      <c r="G174" s="826">
        <f>D174+12</f>
        <v>12</v>
      </c>
      <c r="H174" s="826">
        <f t="shared" si="57"/>
        <v>14</v>
      </c>
      <c r="I174" s="826">
        <f t="shared" si="54"/>
        <v>15</v>
      </c>
      <c r="J174" s="826">
        <f t="shared" si="55"/>
        <v>16</v>
      </c>
      <c r="K174" s="826">
        <f t="shared" si="56"/>
        <v>17</v>
      </c>
      <c r="L174" s="195"/>
      <c r="M174" s="761">
        <f t="shared" si="49"/>
        <v>45435</v>
      </c>
    </row>
    <row r="175" spans="1:13" s="146" customFormat="1" ht="20.25" hidden="1" customHeight="1" x14ac:dyDescent="0.2">
      <c r="A175" s="1032" t="s">
        <v>1843</v>
      </c>
      <c r="B175" s="1164"/>
      <c r="C175" s="1164"/>
      <c r="D175" s="1165"/>
      <c r="E175" s="826">
        <f>D175+6</f>
        <v>6</v>
      </c>
      <c r="F175" s="826">
        <f>D175+11</f>
        <v>11</v>
      </c>
      <c r="G175" s="826">
        <f>D175+12</f>
        <v>12</v>
      </c>
      <c r="H175" s="826">
        <f t="shared" si="57"/>
        <v>14</v>
      </c>
      <c r="I175" s="826">
        <f t="shared" si="54"/>
        <v>15</v>
      </c>
      <c r="J175" s="826">
        <f t="shared" si="55"/>
        <v>16</v>
      </c>
      <c r="K175" s="826">
        <f t="shared" si="56"/>
        <v>17</v>
      </c>
      <c r="L175" s="195"/>
      <c r="M175" s="761">
        <f t="shared" si="49"/>
        <v>45442</v>
      </c>
    </row>
    <row r="176" spans="1:13" s="146" customFormat="1" ht="20.25" hidden="1" customHeight="1" x14ac:dyDescent="0.2">
      <c r="A176" s="1032" t="s">
        <v>1924</v>
      </c>
      <c r="B176" s="1164"/>
      <c r="C176" s="1164"/>
      <c r="D176" s="1165"/>
      <c r="E176" s="1040" t="s">
        <v>384</v>
      </c>
      <c r="F176" s="1040" t="s">
        <v>384</v>
      </c>
      <c r="G176" s="1040" t="s">
        <v>384</v>
      </c>
      <c r="H176" s="826">
        <f t="shared" si="57"/>
        <v>14</v>
      </c>
      <c r="I176" s="826">
        <f t="shared" si="54"/>
        <v>15</v>
      </c>
      <c r="J176" s="826">
        <f t="shared" si="55"/>
        <v>16</v>
      </c>
      <c r="K176" s="826">
        <f t="shared" si="56"/>
        <v>17</v>
      </c>
      <c r="L176" s="195"/>
      <c r="M176" s="761">
        <f t="shared" si="49"/>
        <v>45449</v>
      </c>
    </row>
    <row r="177" spans="1:13" s="146" customFormat="1" ht="20.25" hidden="1" customHeight="1" x14ac:dyDescent="0.2">
      <c r="A177" s="1032" t="s">
        <v>1800</v>
      </c>
      <c r="B177" s="1164"/>
      <c r="C177" s="1164"/>
      <c r="D177" s="1165"/>
      <c r="E177" s="826">
        <f>D177+6</f>
        <v>6</v>
      </c>
      <c r="F177" s="826">
        <f>D177+11</f>
        <v>11</v>
      </c>
      <c r="G177" s="826">
        <f>D177+12</f>
        <v>12</v>
      </c>
      <c r="H177" s="826">
        <f t="shared" si="57"/>
        <v>14</v>
      </c>
      <c r="I177" s="826">
        <f t="shared" si="54"/>
        <v>15</v>
      </c>
      <c r="J177" s="826">
        <f t="shared" si="55"/>
        <v>16</v>
      </c>
      <c r="K177" s="826">
        <f t="shared" si="56"/>
        <v>17</v>
      </c>
      <c r="L177" s="195"/>
      <c r="M177" s="761">
        <f>M176+7</f>
        <v>45456</v>
      </c>
    </row>
    <row r="178" spans="1:13" s="146" customFormat="1" ht="20.25" hidden="1" customHeight="1" x14ac:dyDescent="0.2">
      <c r="A178" s="1032" t="s">
        <v>1925</v>
      </c>
      <c r="B178" s="1164"/>
      <c r="C178" s="1164"/>
      <c r="D178" s="1165"/>
      <c r="E178" s="1068" t="s">
        <v>384</v>
      </c>
      <c r="F178" s="1068" t="s">
        <v>384</v>
      </c>
      <c r="G178" s="1068" t="s">
        <v>384</v>
      </c>
      <c r="H178" s="1067">
        <f t="shared" si="57"/>
        <v>14</v>
      </c>
      <c r="I178" s="1067">
        <f t="shared" si="54"/>
        <v>15</v>
      </c>
      <c r="J178" s="1067">
        <f t="shared" si="55"/>
        <v>16</v>
      </c>
      <c r="K178" s="1067">
        <f t="shared" si="56"/>
        <v>17</v>
      </c>
      <c r="L178" s="195"/>
      <c r="M178" s="761">
        <f t="shared" si="49"/>
        <v>45463</v>
      </c>
    </row>
    <row r="179" spans="1:13" s="146" customFormat="1" ht="20.25" hidden="1" customHeight="1" x14ac:dyDescent="0.2">
      <c r="A179" s="1032" t="s">
        <v>1780</v>
      </c>
      <c r="B179" s="1164"/>
      <c r="C179" s="1164"/>
      <c r="D179" s="1165"/>
      <c r="E179" s="826">
        <f>D179+6</f>
        <v>6</v>
      </c>
      <c r="F179" s="826">
        <f>D179+11</f>
        <v>11</v>
      </c>
      <c r="G179" s="826">
        <f>D179+12</f>
        <v>12</v>
      </c>
      <c r="H179" s="883" t="s">
        <v>384</v>
      </c>
      <c r="I179" s="883" t="s">
        <v>384</v>
      </c>
      <c r="J179" s="883" t="s">
        <v>384</v>
      </c>
      <c r="K179" s="883" t="s">
        <v>384</v>
      </c>
      <c r="L179" s="195"/>
      <c r="M179" s="761">
        <f t="shared" si="49"/>
        <v>45470</v>
      </c>
    </row>
    <row r="180" spans="1:13" s="146" customFormat="1" ht="20.25" hidden="1" customHeight="1" x14ac:dyDescent="0.2">
      <c r="A180" s="1032" t="s">
        <v>1807</v>
      </c>
      <c r="B180" s="1164"/>
      <c r="C180" s="1164"/>
      <c r="D180" s="1165"/>
      <c r="E180" s="826">
        <f>D180+6</f>
        <v>6</v>
      </c>
      <c r="F180" s="826">
        <f>D180+11</f>
        <v>11</v>
      </c>
      <c r="G180" s="826">
        <f>D180+12</f>
        <v>12</v>
      </c>
      <c r="H180" s="826">
        <f>D180+14</f>
        <v>14</v>
      </c>
      <c r="I180" s="826">
        <f>D180+15</f>
        <v>15</v>
      </c>
      <c r="J180" s="826">
        <f>D180+16</f>
        <v>16</v>
      </c>
      <c r="K180" s="826">
        <f>D180+17</f>
        <v>17</v>
      </c>
      <c r="L180" s="195"/>
      <c r="M180" s="761">
        <f t="shared" si="49"/>
        <v>45477</v>
      </c>
    </row>
    <row r="181" spans="1:13" s="146" customFormat="1" ht="20.25" hidden="1" customHeight="1" x14ac:dyDescent="0.2">
      <c r="A181" s="1032" t="s">
        <v>1402</v>
      </c>
      <c r="B181" s="1164"/>
      <c r="C181" s="1164"/>
      <c r="D181" s="1165"/>
      <c r="E181" s="826">
        <f>D181+6</f>
        <v>6</v>
      </c>
      <c r="F181" s="826">
        <f>D181+11</f>
        <v>11</v>
      </c>
      <c r="G181" s="826">
        <f>D181+12</f>
        <v>12</v>
      </c>
      <c r="H181" s="826">
        <f>D181+14</f>
        <v>14</v>
      </c>
      <c r="I181" s="826">
        <f>D181+15</f>
        <v>15</v>
      </c>
      <c r="J181" s="826">
        <f>D181+16</f>
        <v>16</v>
      </c>
      <c r="K181" s="826">
        <f>D181+17</f>
        <v>17</v>
      </c>
      <c r="L181" s="195"/>
      <c r="M181" s="761">
        <f>M180+7</f>
        <v>45484</v>
      </c>
    </row>
    <row r="182" spans="1:13" s="146" customFormat="1" ht="20.25" hidden="1" customHeight="1" x14ac:dyDescent="0.2">
      <c r="A182" s="1032"/>
      <c r="B182" s="1164"/>
      <c r="C182" s="1164"/>
      <c r="D182" s="1165"/>
      <c r="E182" s="841">
        <f>D182+6</f>
        <v>6</v>
      </c>
      <c r="F182" s="841">
        <f>D182+11</f>
        <v>11</v>
      </c>
      <c r="G182" s="841">
        <f>D182+12</f>
        <v>12</v>
      </c>
      <c r="H182" s="841">
        <f>D182+14</f>
        <v>14</v>
      </c>
      <c r="I182" s="841">
        <f>D182+15</f>
        <v>15</v>
      </c>
      <c r="J182" s="841">
        <f>D182+16</f>
        <v>16</v>
      </c>
      <c r="K182" s="841">
        <f>D182+17</f>
        <v>17</v>
      </c>
      <c r="L182" s="195"/>
      <c r="M182" s="761">
        <f t="shared" si="49"/>
        <v>45491</v>
      </c>
    </row>
    <row r="183" spans="1:13" s="146" customFormat="1" ht="20.25" hidden="1" customHeight="1" x14ac:dyDescent="0.2">
      <c r="A183" s="1032"/>
      <c r="B183" s="1164"/>
      <c r="C183" s="1164"/>
      <c r="D183" s="1165"/>
      <c r="E183" s="841">
        <f>D183+6</f>
        <v>6</v>
      </c>
      <c r="F183" s="841">
        <f>D183+11</f>
        <v>11</v>
      </c>
      <c r="G183" s="841">
        <f>D183+12</f>
        <v>12</v>
      </c>
      <c r="H183" s="841">
        <f>D183+14</f>
        <v>14</v>
      </c>
      <c r="I183" s="841">
        <f>D183+15</f>
        <v>15</v>
      </c>
      <c r="J183" s="841">
        <f>D183+16</f>
        <v>16</v>
      </c>
      <c r="K183" s="841">
        <f>D183+17</f>
        <v>17</v>
      </c>
      <c r="L183" s="195"/>
      <c r="M183" s="761">
        <f t="shared" si="49"/>
        <v>45498</v>
      </c>
    </row>
    <row r="184" spans="1:13" s="146" customFormat="1" ht="20.25" hidden="1" customHeight="1" x14ac:dyDescent="0.2">
      <c r="A184" s="1032" t="s">
        <v>1780</v>
      </c>
      <c r="B184" s="1164"/>
      <c r="C184" s="1164"/>
      <c r="D184" s="1165"/>
      <c r="E184" s="826">
        <v>45514</v>
      </c>
      <c r="F184" s="826">
        <f>E184+5</f>
        <v>45519</v>
      </c>
      <c r="G184" s="826">
        <f>F184+1</f>
        <v>45520</v>
      </c>
      <c r="H184" s="826">
        <f>G184+2</f>
        <v>45522</v>
      </c>
      <c r="I184" s="826">
        <f t="shared" ref="I184:K185" si="58">H184+1</f>
        <v>45523</v>
      </c>
      <c r="J184" s="826">
        <f t="shared" si="58"/>
        <v>45524</v>
      </c>
      <c r="K184" s="826">
        <f t="shared" si="58"/>
        <v>45525</v>
      </c>
      <c r="L184" s="195"/>
      <c r="M184" s="761">
        <f t="shared" si="49"/>
        <v>45505</v>
      </c>
    </row>
    <row r="185" spans="1:13" s="146" customFormat="1" ht="20.25" hidden="1" customHeight="1" x14ac:dyDescent="0.2">
      <c r="A185" s="1032" t="s">
        <v>1807</v>
      </c>
      <c r="B185" s="1164"/>
      <c r="C185" s="1164"/>
      <c r="D185" s="1165"/>
      <c r="E185" s="826">
        <v>45518</v>
      </c>
      <c r="F185" s="826">
        <f>E185+5</f>
        <v>45523</v>
      </c>
      <c r="G185" s="826">
        <f>F185+1</f>
        <v>45524</v>
      </c>
      <c r="H185" s="826">
        <f>G185+2</f>
        <v>45526</v>
      </c>
      <c r="I185" s="826">
        <f t="shared" si="58"/>
        <v>45527</v>
      </c>
      <c r="J185" s="826">
        <f t="shared" si="58"/>
        <v>45528</v>
      </c>
      <c r="K185" s="826">
        <f t="shared" si="58"/>
        <v>45529</v>
      </c>
      <c r="L185" s="195"/>
      <c r="M185" s="761">
        <f t="shared" si="49"/>
        <v>45512</v>
      </c>
    </row>
    <row r="186" spans="1:13" s="146" customFormat="1" ht="20.25" hidden="1" customHeight="1" x14ac:dyDescent="0.2">
      <c r="A186" s="1032" t="s">
        <v>1402</v>
      </c>
      <c r="B186" s="1164"/>
      <c r="C186" s="1164"/>
      <c r="D186" s="1165"/>
      <c r="E186" s="826">
        <f>D186+6</f>
        <v>6</v>
      </c>
      <c r="F186" s="826">
        <f>D186+11</f>
        <v>11</v>
      </c>
      <c r="G186" s="826">
        <f>D186+12</f>
        <v>12</v>
      </c>
      <c r="H186" s="826">
        <f>D186+14</f>
        <v>14</v>
      </c>
      <c r="I186" s="826">
        <f>D186+15</f>
        <v>15</v>
      </c>
      <c r="J186" s="826">
        <f>D186+16</f>
        <v>16</v>
      </c>
      <c r="K186" s="826">
        <f>D186+17</f>
        <v>17</v>
      </c>
      <c r="L186" s="195"/>
      <c r="M186" s="761">
        <f>M185+7</f>
        <v>45519</v>
      </c>
    </row>
    <row r="187" spans="1:13" s="146" customFormat="1" ht="18.75" hidden="1" customHeight="1" x14ac:dyDescent="0.2">
      <c r="A187" s="1032"/>
      <c r="B187" s="1164"/>
      <c r="C187" s="1164"/>
      <c r="D187" s="1137"/>
      <c r="E187" s="1075" t="s">
        <v>1611</v>
      </c>
      <c r="F187" s="1075" t="s">
        <v>202</v>
      </c>
      <c r="G187" s="1075" t="s">
        <v>249</v>
      </c>
      <c r="H187" s="1075" t="s">
        <v>192</v>
      </c>
      <c r="I187" s="1075" t="s">
        <v>437</v>
      </c>
      <c r="J187" s="1075" t="s">
        <v>254</v>
      </c>
      <c r="K187" s="1075" t="s">
        <v>228</v>
      </c>
      <c r="L187" s="195"/>
      <c r="M187" s="1053" t="s">
        <v>352</v>
      </c>
    </row>
    <row r="188" spans="1:13" s="146" customFormat="1" ht="20.25" hidden="1" customHeight="1" x14ac:dyDescent="0.2">
      <c r="A188" s="1032"/>
      <c r="B188" s="981" t="s">
        <v>1807</v>
      </c>
      <c r="C188" s="967" t="s">
        <v>1926</v>
      </c>
      <c r="D188" s="1080">
        <v>45530</v>
      </c>
      <c r="E188" s="826">
        <f>D188+6</f>
        <v>45536</v>
      </c>
      <c r="F188" s="826">
        <f>D188+11</f>
        <v>45541</v>
      </c>
      <c r="G188" s="826">
        <f>D188+12</f>
        <v>45542</v>
      </c>
      <c r="H188" s="826">
        <f>D188+14</f>
        <v>45544</v>
      </c>
      <c r="I188" s="826">
        <f>D188+15</f>
        <v>45545</v>
      </c>
      <c r="J188" s="826">
        <f>D188+16</f>
        <v>45546</v>
      </c>
      <c r="K188" s="826">
        <f t="shared" ref="K188:K198" si="59">D188+17</f>
        <v>45547</v>
      </c>
      <c r="L188" s="195"/>
      <c r="M188" s="761">
        <f>M186+7</f>
        <v>45526</v>
      </c>
    </row>
    <row r="189" spans="1:13" s="146" customFormat="1" ht="20.25" hidden="1" customHeight="1" x14ac:dyDescent="0.2">
      <c r="A189" s="1032"/>
      <c r="B189" s="981" t="s">
        <v>1863</v>
      </c>
      <c r="C189" s="967" t="s">
        <v>1927</v>
      </c>
      <c r="D189" s="964">
        <v>45538</v>
      </c>
      <c r="E189" s="826">
        <f>D189+6</f>
        <v>45544</v>
      </c>
      <c r="F189" s="826">
        <f>D189+11</f>
        <v>45549</v>
      </c>
      <c r="G189" s="826">
        <f>D189+12</f>
        <v>45550</v>
      </c>
      <c r="H189" s="826">
        <f>D189+14</f>
        <v>45552</v>
      </c>
      <c r="I189" s="826">
        <f>D189+15</f>
        <v>45553</v>
      </c>
      <c r="J189" s="826">
        <f>D189+16</f>
        <v>45554</v>
      </c>
      <c r="K189" s="826">
        <f t="shared" si="59"/>
        <v>45555</v>
      </c>
      <c r="L189" s="195"/>
      <c r="M189" s="761">
        <f>M188+7</f>
        <v>45533</v>
      </c>
    </row>
    <row r="190" spans="1:13" s="146" customFormat="1" ht="20.25" hidden="1" customHeight="1" x14ac:dyDescent="0.2">
      <c r="A190" s="1032" t="s">
        <v>1780</v>
      </c>
      <c r="B190" s="981" t="s">
        <v>1402</v>
      </c>
      <c r="C190" s="967" t="s">
        <v>1928</v>
      </c>
      <c r="D190" s="967">
        <v>45553</v>
      </c>
      <c r="E190" s="826">
        <f>D190+6</f>
        <v>45559</v>
      </c>
      <c r="F190" s="826">
        <f>E190+5</f>
        <v>45564</v>
      </c>
      <c r="G190" s="826">
        <f>F190+1</f>
        <v>45565</v>
      </c>
      <c r="H190" s="1040" t="s">
        <v>384</v>
      </c>
      <c r="I190" s="1040" t="s">
        <v>384</v>
      </c>
      <c r="J190" s="1040" t="s">
        <v>384</v>
      </c>
      <c r="K190" s="826">
        <f t="shared" si="59"/>
        <v>45570</v>
      </c>
      <c r="L190" s="195"/>
      <c r="M190" s="761">
        <f t="shared" ref="M190:M191" si="60">M189+7</f>
        <v>45540</v>
      </c>
    </row>
    <row r="191" spans="1:13" s="146" customFormat="1" ht="20.25" hidden="1" customHeight="1" x14ac:dyDescent="0.2">
      <c r="A191" s="1032" t="s">
        <v>1807</v>
      </c>
      <c r="B191" s="981" t="s">
        <v>1780</v>
      </c>
      <c r="C191" s="967" t="s">
        <v>1929</v>
      </c>
      <c r="D191" s="964">
        <v>45552</v>
      </c>
      <c r="E191" s="1040" t="s">
        <v>384</v>
      </c>
      <c r="F191" s="1040" t="s">
        <v>384</v>
      </c>
      <c r="G191" s="826">
        <f>D191+12</f>
        <v>45564</v>
      </c>
      <c r="H191" s="826">
        <f t="shared" ref="H191:H198" si="61">D191+14</f>
        <v>45566</v>
      </c>
      <c r="I191" s="826">
        <f t="shared" ref="I191:I198" si="62">D191+15</f>
        <v>45567</v>
      </c>
      <c r="J191" s="826">
        <f t="shared" ref="J191:J198" si="63">D191+16</f>
        <v>45568</v>
      </c>
      <c r="K191" s="826">
        <f t="shared" si="59"/>
        <v>45569</v>
      </c>
      <c r="L191" s="195"/>
      <c r="M191" s="761">
        <f t="shared" si="60"/>
        <v>45547</v>
      </c>
    </row>
    <row r="192" spans="1:13" s="146" customFormat="1" ht="20.25" hidden="1" customHeight="1" x14ac:dyDescent="0.2">
      <c r="A192" s="1032" t="s">
        <v>1402</v>
      </c>
      <c r="B192" s="981" t="s">
        <v>1859</v>
      </c>
      <c r="C192" s="967" t="s">
        <v>1930</v>
      </c>
      <c r="D192" s="964">
        <v>45562</v>
      </c>
      <c r="E192" s="1166" t="s">
        <v>384</v>
      </c>
      <c r="F192" s="1167"/>
      <c r="G192" s="1168"/>
      <c r="H192" s="826">
        <f t="shared" si="61"/>
        <v>45576</v>
      </c>
      <c r="I192" s="826">
        <f t="shared" si="62"/>
        <v>45577</v>
      </c>
      <c r="J192" s="826">
        <f t="shared" si="63"/>
        <v>45578</v>
      </c>
      <c r="K192" s="826">
        <f t="shared" si="59"/>
        <v>45579</v>
      </c>
      <c r="L192" s="195"/>
      <c r="M192" s="761">
        <f>M191+7</f>
        <v>45554</v>
      </c>
    </row>
    <row r="193" spans="1:13" s="146" customFormat="1" ht="20.25" hidden="1" customHeight="1" x14ac:dyDescent="0.2">
      <c r="A193" s="1032"/>
      <c r="B193" s="981" t="s">
        <v>1807</v>
      </c>
      <c r="C193" s="967" t="s">
        <v>1931</v>
      </c>
      <c r="D193" s="964">
        <v>45565</v>
      </c>
      <c r="E193" s="826">
        <f t="shared" ref="E193:E198" si="64">D193+6</f>
        <v>45571</v>
      </c>
      <c r="F193" s="826">
        <f t="shared" ref="F193:F198" si="65">D193+11</f>
        <v>45576</v>
      </c>
      <c r="G193" s="826">
        <f t="shared" ref="G193:G198" si="66">D193+12</f>
        <v>45577</v>
      </c>
      <c r="H193" s="826">
        <f t="shared" si="61"/>
        <v>45579</v>
      </c>
      <c r="I193" s="826">
        <f t="shared" si="62"/>
        <v>45580</v>
      </c>
      <c r="J193" s="826">
        <f t="shared" si="63"/>
        <v>45581</v>
      </c>
      <c r="K193" s="826">
        <f t="shared" si="59"/>
        <v>45582</v>
      </c>
      <c r="L193" s="195"/>
      <c r="M193" s="761">
        <f>M192+7</f>
        <v>45561</v>
      </c>
    </row>
    <row r="194" spans="1:13" s="146" customFormat="1" ht="20.25" hidden="1" customHeight="1" x14ac:dyDescent="0.2">
      <c r="A194" s="1032"/>
      <c r="B194" s="981" t="s">
        <v>1863</v>
      </c>
      <c r="C194" s="967" t="s">
        <v>1932</v>
      </c>
      <c r="D194" s="964">
        <v>45573</v>
      </c>
      <c r="E194" s="826">
        <f t="shared" si="64"/>
        <v>45579</v>
      </c>
      <c r="F194" s="826">
        <f t="shared" si="65"/>
        <v>45584</v>
      </c>
      <c r="G194" s="826">
        <f t="shared" si="66"/>
        <v>45585</v>
      </c>
      <c r="H194" s="826">
        <f t="shared" si="61"/>
        <v>45587</v>
      </c>
      <c r="I194" s="826">
        <f t="shared" si="62"/>
        <v>45588</v>
      </c>
      <c r="J194" s="826">
        <f t="shared" si="63"/>
        <v>45589</v>
      </c>
      <c r="K194" s="826">
        <f t="shared" si="59"/>
        <v>45590</v>
      </c>
      <c r="L194" s="195"/>
      <c r="M194" s="761">
        <f>M193+7</f>
        <v>45568</v>
      </c>
    </row>
    <row r="195" spans="1:13" s="146" customFormat="1" ht="20.25" hidden="1" customHeight="1" x14ac:dyDescent="0.2">
      <c r="A195" s="1032"/>
      <c r="B195" s="981" t="s">
        <v>1402</v>
      </c>
      <c r="C195" s="967" t="s">
        <v>1933</v>
      </c>
      <c r="D195" s="964">
        <v>45577</v>
      </c>
      <c r="E195" s="826">
        <f t="shared" si="64"/>
        <v>45583</v>
      </c>
      <c r="F195" s="826">
        <f t="shared" si="65"/>
        <v>45588</v>
      </c>
      <c r="G195" s="826">
        <f t="shared" si="66"/>
        <v>45589</v>
      </c>
      <c r="H195" s="826">
        <f t="shared" si="61"/>
        <v>45591</v>
      </c>
      <c r="I195" s="826">
        <f t="shared" si="62"/>
        <v>45592</v>
      </c>
      <c r="J195" s="826">
        <f t="shared" si="63"/>
        <v>45593</v>
      </c>
      <c r="K195" s="826">
        <f t="shared" si="59"/>
        <v>45594</v>
      </c>
      <c r="L195" s="195"/>
      <c r="M195" s="761">
        <f t="shared" ref="M195:M196" si="67">M194+7</f>
        <v>45575</v>
      </c>
    </row>
    <row r="196" spans="1:13" s="146" customFormat="1" ht="20.25" hidden="1" customHeight="1" x14ac:dyDescent="0.2">
      <c r="A196" s="1032"/>
      <c r="B196" s="981" t="s">
        <v>1780</v>
      </c>
      <c r="C196" s="967" t="s">
        <v>1934</v>
      </c>
      <c r="D196" s="964">
        <v>45587</v>
      </c>
      <c r="E196" s="826">
        <f t="shared" si="64"/>
        <v>45593</v>
      </c>
      <c r="F196" s="826">
        <f t="shared" si="65"/>
        <v>45598</v>
      </c>
      <c r="G196" s="826">
        <f t="shared" si="66"/>
        <v>45599</v>
      </c>
      <c r="H196" s="826">
        <f t="shared" si="61"/>
        <v>45601</v>
      </c>
      <c r="I196" s="826">
        <f t="shared" si="62"/>
        <v>45602</v>
      </c>
      <c r="J196" s="826">
        <f t="shared" si="63"/>
        <v>45603</v>
      </c>
      <c r="K196" s="826">
        <f t="shared" si="59"/>
        <v>45604</v>
      </c>
      <c r="L196" s="195"/>
      <c r="M196" s="761">
        <f t="shared" si="67"/>
        <v>45582</v>
      </c>
    </row>
    <row r="197" spans="1:13" s="146" customFormat="1" ht="20.25" hidden="1" customHeight="1" x14ac:dyDescent="0.2">
      <c r="A197" s="1032"/>
      <c r="B197" s="981" t="s">
        <v>1859</v>
      </c>
      <c r="C197" s="967" t="s">
        <v>1935</v>
      </c>
      <c r="D197" s="964">
        <v>45590</v>
      </c>
      <c r="E197" s="826">
        <f t="shared" si="64"/>
        <v>45596</v>
      </c>
      <c r="F197" s="826">
        <f t="shared" si="65"/>
        <v>45601</v>
      </c>
      <c r="G197" s="826">
        <f t="shared" si="66"/>
        <v>45602</v>
      </c>
      <c r="H197" s="826">
        <f t="shared" si="61"/>
        <v>45604</v>
      </c>
      <c r="I197" s="826">
        <f t="shared" si="62"/>
        <v>45605</v>
      </c>
      <c r="J197" s="826">
        <f t="shared" si="63"/>
        <v>45606</v>
      </c>
      <c r="K197" s="826">
        <f t="shared" si="59"/>
        <v>45607</v>
      </c>
      <c r="L197" s="195"/>
      <c r="M197" s="761">
        <f>M196+7</f>
        <v>45589</v>
      </c>
    </row>
    <row r="198" spans="1:13" s="146" customFormat="1" ht="20.25" hidden="1" customHeight="1" x14ac:dyDescent="0.2">
      <c r="A198" s="1032"/>
      <c r="B198" s="981" t="s">
        <v>1807</v>
      </c>
      <c r="C198" s="967" t="s">
        <v>1936</v>
      </c>
      <c r="D198" s="964">
        <v>45600</v>
      </c>
      <c r="E198" s="826">
        <f t="shared" si="64"/>
        <v>45606</v>
      </c>
      <c r="F198" s="826">
        <f t="shared" si="65"/>
        <v>45611</v>
      </c>
      <c r="G198" s="826">
        <f t="shared" si="66"/>
        <v>45612</v>
      </c>
      <c r="H198" s="826">
        <f t="shared" si="61"/>
        <v>45614</v>
      </c>
      <c r="I198" s="826">
        <f t="shared" si="62"/>
        <v>45615</v>
      </c>
      <c r="J198" s="826">
        <f t="shared" si="63"/>
        <v>45616</v>
      </c>
      <c r="K198" s="826">
        <f t="shared" si="59"/>
        <v>45617</v>
      </c>
      <c r="L198" s="195"/>
      <c r="M198" s="761">
        <f>M197+7</f>
        <v>45596</v>
      </c>
    </row>
    <row r="199" spans="1:13" s="146" customFormat="1" ht="20.25" hidden="1" customHeight="1" x14ac:dyDescent="0.2">
      <c r="A199" s="1032"/>
      <c r="B199" s="981" t="s">
        <v>1863</v>
      </c>
      <c r="C199" s="967" t="s">
        <v>1937</v>
      </c>
      <c r="D199" s="964">
        <v>45606</v>
      </c>
      <c r="E199" s="1078"/>
      <c r="F199" s="1078"/>
      <c r="G199" s="1078"/>
      <c r="H199" s="841"/>
      <c r="I199" s="841"/>
      <c r="J199" s="841"/>
      <c r="K199" s="841"/>
      <c r="L199" s="195"/>
      <c r="M199" s="761">
        <f>M198+7</f>
        <v>45603</v>
      </c>
    </row>
    <row r="200" spans="1:13" s="146" customFormat="1" ht="20.25" hidden="1" customHeight="1" x14ac:dyDescent="0.2">
      <c r="A200" s="1032" t="s">
        <v>1402</v>
      </c>
      <c r="B200" s="1081" t="s">
        <v>408</v>
      </c>
      <c r="C200" s="967" t="s">
        <v>1938</v>
      </c>
      <c r="D200" s="841">
        <v>45610</v>
      </c>
      <c r="E200" s="841">
        <f>D200+6</f>
        <v>45616</v>
      </c>
      <c r="F200" s="841">
        <f>D200+11</f>
        <v>45621</v>
      </c>
      <c r="G200" s="841">
        <f>D200+12</f>
        <v>45622</v>
      </c>
      <c r="H200" s="841">
        <f>D200+14</f>
        <v>45624</v>
      </c>
      <c r="I200" s="841">
        <f>D200+15</f>
        <v>45625</v>
      </c>
      <c r="J200" s="841">
        <f>D200+16</f>
        <v>45626</v>
      </c>
      <c r="K200" s="841">
        <f>D200+17</f>
        <v>45627</v>
      </c>
      <c r="L200" s="195"/>
      <c r="M200" s="761">
        <f t="shared" ref="M200:M201" si="68">M199+7</f>
        <v>45610</v>
      </c>
    </row>
    <row r="201" spans="1:13" s="146" customFormat="1" ht="20.100000000000001" hidden="1" customHeight="1" x14ac:dyDescent="0.2">
      <c r="A201" s="1032"/>
      <c r="B201" s="981" t="s">
        <v>1780</v>
      </c>
      <c r="C201" s="967" t="s">
        <v>1939</v>
      </c>
      <c r="D201" s="964">
        <v>45624</v>
      </c>
      <c r="E201" s="1040" t="s">
        <v>384</v>
      </c>
      <c r="F201" s="1040" t="s">
        <v>384</v>
      </c>
      <c r="G201" s="1040" t="s">
        <v>384</v>
      </c>
      <c r="H201" s="826">
        <f>D201+14</f>
        <v>45638</v>
      </c>
      <c r="I201" s="826">
        <f>D201+15</f>
        <v>45639</v>
      </c>
      <c r="J201" s="826">
        <f>D201+16</f>
        <v>45640</v>
      </c>
      <c r="K201" s="826">
        <f>D201+17</f>
        <v>45641</v>
      </c>
      <c r="L201" s="195"/>
      <c r="M201" s="761">
        <f t="shared" si="68"/>
        <v>45617</v>
      </c>
    </row>
    <row r="202" spans="1:13" s="146" customFormat="1" ht="20.100000000000001" hidden="1" customHeight="1" x14ac:dyDescent="0.2">
      <c r="A202" s="1032"/>
      <c r="B202" s="981" t="s">
        <v>1859</v>
      </c>
      <c r="C202" s="967" t="s">
        <v>1940</v>
      </c>
      <c r="D202" s="964">
        <v>45626</v>
      </c>
      <c r="E202" s="826">
        <f>D202+6</f>
        <v>45632</v>
      </c>
      <c r="F202" s="826">
        <f>D202+11</f>
        <v>45637</v>
      </c>
      <c r="G202" s="826">
        <f>D202+12</f>
        <v>45638</v>
      </c>
      <c r="H202" s="826">
        <f>D202+14</f>
        <v>45640</v>
      </c>
      <c r="I202" s="826">
        <f>D202+15</f>
        <v>45641</v>
      </c>
      <c r="J202" s="826">
        <f>D202+16</f>
        <v>45642</v>
      </c>
      <c r="K202" s="826">
        <f>D202+17</f>
        <v>45643</v>
      </c>
      <c r="L202" s="195"/>
      <c r="M202" s="761">
        <f>M201+7</f>
        <v>45624</v>
      </c>
    </row>
    <row r="203" spans="1:13" s="146" customFormat="1" ht="20.100000000000001" hidden="1" customHeight="1" x14ac:dyDescent="0.2">
      <c r="A203" s="1032"/>
      <c r="B203" s="981" t="s">
        <v>1807</v>
      </c>
      <c r="C203" s="967" t="s">
        <v>1941</v>
      </c>
      <c r="D203" s="883" t="s">
        <v>384</v>
      </c>
      <c r="E203" s="841"/>
      <c r="F203" s="841"/>
      <c r="G203" s="841"/>
      <c r="H203" s="841"/>
      <c r="I203" s="841"/>
      <c r="J203" s="841"/>
      <c r="K203" s="841"/>
      <c r="L203" s="195"/>
      <c r="M203" s="761">
        <f>M202+7</f>
        <v>45631</v>
      </c>
    </row>
    <row r="204" spans="1:13" s="146" customFormat="1" ht="20.100000000000001" hidden="1" customHeight="1" x14ac:dyDescent="0.2">
      <c r="A204" s="1032"/>
      <c r="B204" s="981" t="s">
        <v>1880</v>
      </c>
      <c r="C204" s="967" t="s">
        <v>1942</v>
      </c>
      <c r="D204" s="964">
        <v>45641</v>
      </c>
      <c r="E204" s="826">
        <f>D204+6</f>
        <v>45647</v>
      </c>
      <c r="F204" s="826">
        <f>D204+11</f>
        <v>45652</v>
      </c>
      <c r="G204" s="826">
        <f>D204+12</f>
        <v>45653</v>
      </c>
      <c r="H204" s="826">
        <f t="shared" ref="H204:H209" si="69">D204+14</f>
        <v>45655</v>
      </c>
      <c r="I204" s="826">
        <f>D204+15</f>
        <v>45656</v>
      </c>
      <c r="J204" s="826">
        <f t="shared" ref="J204:J210" si="70">D204+16</f>
        <v>45657</v>
      </c>
      <c r="K204" s="826">
        <f t="shared" ref="K204:K209" si="71">D204+17</f>
        <v>45658</v>
      </c>
      <c r="L204" s="195"/>
      <c r="M204" s="761">
        <f>M203+7</f>
        <v>45638</v>
      </c>
    </row>
    <row r="205" spans="1:13" s="146" customFormat="1" ht="20.100000000000001" hidden="1" customHeight="1" x14ac:dyDescent="0.2">
      <c r="A205" s="1032"/>
      <c r="B205" s="981" t="s">
        <v>1402</v>
      </c>
      <c r="C205" s="967" t="s">
        <v>1943</v>
      </c>
      <c r="D205" s="964">
        <v>45647</v>
      </c>
      <c r="E205" s="826">
        <f>D205+6</f>
        <v>45653</v>
      </c>
      <c r="F205" s="826">
        <f>D205+11</f>
        <v>45658</v>
      </c>
      <c r="G205" s="826">
        <f>D205+12</f>
        <v>45659</v>
      </c>
      <c r="H205" s="826">
        <f t="shared" si="69"/>
        <v>45661</v>
      </c>
      <c r="I205" s="826">
        <f>D205+15</f>
        <v>45662</v>
      </c>
      <c r="J205" s="826">
        <f t="shared" si="70"/>
        <v>45663</v>
      </c>
      <c r="K205" s="826">
        <f t="shared" si="71"/>
        <v>45664</v>
      </c>
      <c r="L205" s="195"/>
      <c r="M205" s="761">
        <f t="shared" ref="M205:M206" si="72">M204+7</f>
        <v>45645</v>
      </c>
    </row>
    <row r="206" spans="1:13" s="146" customFormat="1" ht="20.100000000000001" hidden="1" customHeight="1" x14ac:dyDescent="0.2">
      <c r="A206" s="1032"/>
      <c r="B206" s="981" t="s">
        <v>1780</v>
      </c>
      <c r="C206" s="967" t="s">
        <v>1944</v>
      </c>
      <c r="D206" s="964">
        <v>45655</v>
      </c>
      <c r="E206" s="826">
        <f>D206+6</f>
        <v>45661</v>
      </c>
      <c r="F206" s="826">
        <f>D206+11</f>
        <v>45666</v>
      </c>
      <c r="G206" s="826">
        <f>D206+12</f>
        <v>45667</v>
      </c>
      <c r="H206" s="826">
        <f t="shared" si="69"/>
        <v>45669</v>
      </c>
      <c r="I206" s="826">
        <f>D206+15</f>
        <v>45670</v>
      </c>
      <c r="J206" s="826">
        <f t="shared" si="70"/>
        <v>45671</v>
      </c>
      <c r="K206" s="826">
        <f t="shared" si="71"/>
        <v>45672</v>
      </c>
      <c r="L206" s="195"/>
      <c r="M206" s="761">
        <f t="shared" si="72"/>
        <v>45652</v>
      </c>
    </row>
    <row r="207" spans="1:13" s="146" customFormat="1" ht="20.100000000000001" hidden="1" customHeight="1" x14ac:dyDescent="0.2">
      <c r="A207" s="1032"/>
      <c r="B207" s="981" t="s">
        <v>1859</v>
      </c>
      <c r="C207" s="967" t="s">
        <v>1945</v>
      </c>
      <c r="D207" s="964">
        <v>45664</v>
      </c>
      <c r="E207" s="826">
        <f>D207+6</f>
        <v>45670</v>
      </c>
      <c r="F207" s="826">
        <f>D207+11</f>
        <v>45675</v>
      </c>
      <c r="G207" s="826">
        <f>D207+12</f>
        <v>45676</v>
      </c>
      <c r="H207" s="826">
        <f t="shared" si="69"/>
        <v>45678</v>
      </c>
      <c r="I207" s="826">
        <f>D207+15</f>
        <v>45679</v>
      </c>
      <c r="J207" s="826">
        <f t="shared" si="70"/>
        <v>45680</v>
      </c>
      <c r="K207" s="826">
        <f t="shared" si="71"/>
        <v>45681</v>
      </c>
      <c r="L207" s="195"/>
      <c r="M207" s="761">
        <f>M206+7</f>
        <v>45659</v>
      </c>
    </row>
    <row r="208" spans="1:13" s="146" customFormat="1" ht="20.100000000000001" hidden="1" customHeight="1" x14ac:dyDescent="0.2">
      <c r="A208" s="1032"/>
      <c r="B208" s="981" t="s">
        <v>1807</v>
      </c>
      <c r="C208" s="967" t="s">
        <v>1946</v>
      </c>
      <c r="D208" s="964">
        <v>45668</v>
      </c>
      <c r="E208" s="826">
        <f>D208+6</f>
        <v>45674</v>
      </c>
      <c r="F208" s="826">
        <f>D208+11</f>
        <v>45679</v>
      </c>
      <c r="G208" s="826">
        <f>D208+12</f>
        <v>45680</v>
      </c>
      <c r="H208" s="826">
        <f t="shared" si="69"/>
        <v>45682</v>
      </c>
      <c r="I208" s="826">
        <f>D208+15</f>
        <v>45683</v>
      </c>
      <c r="J208" s="826">
        <f t="shared" si="70"/>
        <v>45684</v>
      </c>
      <c r="K208" s="826">
        <f t="shared" si="71"/>
        <v>45685</v>
      </c>
      <c r="L208" s="195"/>
      <c r="M208" s="761">
        <f>M207+7</f>
        <v>45666</v>
      </c>
    </row>
    <row r="209" spans="1:14" s="146" customFormat="1" ht="20.100000000000001" hidden="1" customHeight="1" x14ac:dyDescent="0.2">
      <c r="A209" s="1032"/>
      <c r="B209" s="981" t="s">
        <v>1880</v>
      </c>
      <c r="C209" s="967" t="s">
        <v>1947</v>
      </c>
      <c r="D209" s="964">
        <v>45681</v>
      </c>
      <c r="E209" s="883" t="s">
        <v>384</v>
      </c>
      <c r="F209" s="883" t="s">
        <v>384</v>
      </c>
      <c r="G209" s="883" t="s">
        <v>384</v>
      </c>
      <c r="H209" s="826">
        <f t="shared" si="69"/>
        <v>45695</v>
      </c>
      <c r="I209" s="883" t="s">
        <v>384</v>
      </c>
      <c r="J209" s="826">
        <f t="shared" si="70"/>
        <v>45697</v>
      </c>
      <c r="K209" s="826">
        <f t="shared" si="71"/>
        <v>45698</v>
      </c>
      <c r="L209" s="195"/>
      <c r="M209" s="761">
        <f>M208+7</f>
        <v>45673</v>
      </c>
    </row>
    <row r="210" spans="1:14" s="146" customFormat="1" ht="20.100000000000001" hidden="1" customHeight="1" x14ac:dyDescent="0.2">
      <c r="A210" s="1032"/>
      <c r="B210" s="981" t="s">
        <v>1402</v>
      </c>
      <c r="C210" s="967" t="s">
        <v>1948</v>
      </c>
      <c r="D210" s="964">
        <v>45682</v>
      </c>
      <c r="E210" s="826">
        <f>D210+6</f>
        <v>45688</v>
      </c>
      <c r="F210" s="826">
        <f>D210+11</f>
        <v>45693</v>
      </c>
      <c r="G210" s="826">
        <f>D210+12</f>
        <v>45694</v>
      </c>
      <c r="H210" s="883" t="s">
        <v>384</v>
      </c>
      <c r="I210" s="826">
        <f>D210+15</f>
        <v>45697</v>
      </c>
      <c r="J210" s="826">
        <f t="shared" si="70"/>
        <v>45698</v>
      </c>
      <c r="K210" s="883" t="s">
        <v>384</v>
      </c>
      <c r="L210" s="195"/>
      <c r="M210" s="761">
        <f t="shared" ref="M210:M211" si="73">M209+7</f>
        <v>45680</v>
      </c>
    </row>
    <row r="211" spans="1:14" s="146" customFormat="1" ht="20.100000000000001" hidden="1" customHeight="1" x14ac:dyDescent="0.2">
      <c r="A211" s="1032"/>
      <c r="B211" s="981" t="s">
        <v>1780</v>
      </c>
      <c r="C211" s="967" t="s">
        <v>1949</v>
      </c>
      <c r="D211" s="964">
        <v>45688</v>
      </c>
      <c r="E211" s="883" t="s">
        <v>384</v>
      </c>
      <c r="F211" s="883" t="s">
        <v>384</v>
      </c>
      <c r="G211" s="883" t="s">
        <v>384</v>
      </c>
      <c r="H211" s="883" t="s">
        <v>384</v>
      </c>
      <c r="I211" s="883" t="s">
        <v>384</v>
      </c>
      <c r="J211" s="883" t="s">
        <v>384</v>
      </c>
      <c r="K211" s="883" t="s">
        <v>384</v>
      </c>
      <c r="L211" s="195"/>
      <c r="M211" s="761">
        <f t="shared" si="73"/>
        <v>45687</v>
      </c>
    </row>
    <row r="212" spans="1:14" s="146" customFormat="1" ht="20.100000000000001" hidden="1" customHeight="1" x14ac:dyDescent="0.2">
      <c r="A212" s="1032"/>
      <c r="B212" s="981" t="s">
        <v>1859</v>
      </c>
      <c r="C212" s="967" t="s">
        <v>1950</v>
      </c>
      <c r="D212" s="883" t="s">
        <v>384</v>
      </c>
      <c r="E212" s="826">
        <v>45700</v>
      </c>
      <c r="F212" s="826">
        <f>E212+5</f>
        <v>45705</v>
      </c>
      <c r="G212" s="826">
        <f>+F212+1</f>
        <v>45706</v>
      </c>
      <c r="H212" s="826">
        <f>G212+2</f>
        <v>45708</v>
      </c>
      <c r="I212" s="826">
        <f t="shared" ref="I212:K212" si="74">H212+1</f>
        <v>45709</v>
      </c>
      <c r="J212" s="826">
        <f t="shared" si="74"/>
        <v>45710</v>
      </c>
      <c r="K212" s="826">
        <f t="shared" si="74"/>
        <v>45711</v>
      </c>
      <c r="L212" s="195"/>
      <c r="M212" s="761">
        <f>M211+7</f>
        <v>45694</v>
      </c>
    </row>
    <row r="213" spans="1:14" s="146" customFormat="1" ht="20.100000000000001" hidden="1" customHeight="1" x14ac:dyDescent="0.2">
      <c r="A213" s="1032"/>
      <c r="B213" s="981" t="s">
        <v>1807</v>
      </c>
      <c r="C213" s="967" t="s">
        <v>1951</v>
      </c>
      <c r="D213" s="883" t="s">
        <v>384</v>
      </c>
      <c r="E213" s="883" t="s">
        <v>384</v>
      </c>
      <c r="F213" s="883" t="s">
        <v>384</v>
      </c>
      <c r="G213" s="883" t="s">
        <v>384</v>
      </c>
      <c r="H213" s="826">
        <v>45715</v>
      </c>
      <c r="I213" s="826">
        <f>H213+1</f>
        <v>45716</v>
      </c>
      <c r="J213" s="826">
        <f>I213+1</f>
        <v>45717</v>
      </c>
      <c r="K213" s="826">
        <f>J213+1</f>
        <v>45718</v>
      </c>
      <c r="L213" s="195"/>
      <c r="M213" s="761">
        <f>M212+7</f>
        <v>45701</v>
      </c>
    </row>
    <row r="214" spans="1:14" s="146" customFormat="1" ht="20.100000000000001" hidden="1" customHeight="1" x14ac:dyDescent="0.2">
      <c r="A214" s="1032"/>
      <c r="B214" s="981" t="s">
        <v>1880</v>
      </c>
      <c r="C214" s="967" t="s">
        <v>1952</v>
      </c>
      <c r="D214" s="964">
        <v>45716</v>
      </c>
      <c r="E214" s="826">
        <f t="shared" ref="E214:F214" si="75">D214+6</f>
        <v>45722</v>
      </c>
      <c r="F214" s="826">
        <f t="shared" si="75"/>
        <v>45728</v>
      </c>
      <c r="G214" s="826">
        <f t="shared" ref="G214:G215" si="76">F214+1</f>
        <v>45729</v>
      </c>
      <c r="H214" s="826">
        <f t="shared" ref="H214:H223" si="77">G214+6</f>
        <v>45735</v>
      </c>
      <c r="I214" s="826">
        <f t="shared" ref="I214:I223" si="78">H214+1</f>
        <v>45736</v>
      </c>
      <c r="J214" s="826">
        <f t="shared" ref="J214:J223" si="79">I214+2</f>
        <v>45738</v>
      </c>
      <c r="K214" s="826">
        <f t="shared" ref="K214:K223" si="80">J214+1</f>
        <v>45739</v>
      </c>
      <c r="L214" s="195"/>
      <c r="M214" s="761">
        <f>M213+7</f>
        <v>45708</v>
      </c>
    </row>
    <row r="215" spans="1:14" s="146" customFormat="1" ht="20.100000000000001" hidden="1" customHeight="1" x14ac:dyDescent="0.2">
      <c r="A215" s="1032"/>
      <c r="B215" s="981" t="s">
        <v>1402</v>
      </c>
      <c r="C215" s="967" t="s">
        <v>1953</v>
      </c>
      <c r="D215" s="964">
        <v>45721</v>
      </c>
      <c r="E215" s="975" t="s">
        <v>384</v>
      </c>
      <c r="F215" s="826">
        <v>45728</v>
      </c>
      <c r="G215" s="826">
        <f t="shared" si="76"/>
        <v>45729</v>
      </c>
      <c r="H215" s="826">
        <f t="shared" si="77"/>
        <v>45735</v>
      </c>
      <c r="I215" s="826">
        <f t="shared" si="78"/>
        <v>45736</v>
      </c>
      <c r="J215" s="826">
        <f t="shared" si="79"/>
        <v>45738</v>
      </c>
      <c r="K215" s="826">
        <f t="shared" si="80"/>
        <v>45739</v>
      </c>
      <c r="L215" s="195"/>
      <c r="M215" s="761">
        <f t="shared" ref="M215" si="81">M214+7</f>
        <v>45715</v>
      </c>
    </row>
    <row r="216" spans="1:14" s="146" customFormat="1" ht="20.100000000000001" hidden="1" customHeight="1" x14ac:dyDescent="0.2">
      <c r="A216" s="1032" t="s">
        <v>1780</v>
      </c>
      <c r="B216" s="981" t="s">
        <v>1663</v>
      </c>
      <c r="C216" s="967" t="s">
        <v>1954</v>
      </c>
      <c r="D216" s="964">
        <v>45725</v>
      </c>
      <c r="E216" s="883" t="s">
        <v>384</v>
      </c>
      <c r="F216" s="883" t="s">
        <v>384</v>
      </c>
      <c r="G216" s="826">
        <v>45736</v>
      </c>
      <c r="H216" s="826">
        <f t="shared" si="77"/>
        <v>45742</v>
      </c>
      <c r="I216" s="826">
        <f t="shared" si="78"/>
        <v>45743</v>
      </c>
      <c r="J216" s="826">
        <f t="shared" si="79"/>
        <v>45745</v>
      </c>
      <c r="K216" s="826">
        <f t="shared" si="80"/>
        <v>45746</v>
      </c>
      <c r="L216" s="195"/>
      <c r="M216" s="761">
        <v>45724</v>
      </c>
    </row>
    <row r="217" spans="1:14" s="146" customFormat="1" ht="20.100000000000001" hidden="1" customHeight="1" x14ac:dyDescent="0.2">
      <c r="A217" s="1032"/>
      <c r="B217" s="981" t="s">
        <v>1859</v>
      </c>
      <c r="C217" s="967" t="s">
        <v>1955</v>
      </c>
      <c r="D217" s="964">
        <v>45735</v>
      </c>
      <c r="E217" s="975" t="s">
        <v>384</v>
      </c>
      <c r="F217" s="975" t="s">
        <v>384</v>
      </c>
      <c r="G217" s="826">
        <v>45747</v>
      </c>
      <c r="H217" s="826">
        <f t="shared" si="77"/>
        <v>45753</v>
      </c>
      <c r="I217" s="826">
        <f t="shared" si="78"/>
        <v>45754</v>
      </c>
      <c r="J217" s="826">
        <f t="shared" si="79"/>
        <v>45756</v>
      </c>
      <c r="K217" s="826">
        <f t="shared" si="80"/>
        <v>45757</v>
      </c>
      <c r="L217" s="195"/>
      <c r="M217" s="761">
        <f>M216+7</f>
        <v>45731</v>
      </c>
    </row>
    <row r="218" spans="1:14" s="146" customFormat="1" ht="20.100000000000001" hidden="1" customHeight="1" x14ac:dyDescent="0.2">
      <c r="A218" s="1032"/>
      <c r="B218" s="981" t="s">
        <v>1807</v>
      </c>
      <c r="C218" s="967" t="s">
        <v>1956</v>
      </c>
      <c r="D218" s="964">
        <v>45742</v>
      </c>
      <c r="E218" s="975" t="s">
        <v>384</v>
      </c>
      <c r="F218" s="975" t="s">
        <v>384</v>
      </c>
      <c r="G218" s="826">
        <v>45752</v>
      </c>
      <c r="H218" s="826">
        <f t="shared" si="77"/>
        <v>45758</v>
      </c>
      <c r="I218" s="826">
        <f t="shared" si="78"/>
        <v>45759</v>
      </c>
      <c r="J218" s="826">
        <f t="shared" si="79"/>
        <v>45761</v>
      </c>
      <c r="K218" s="826">
        <f t="shared" si="80"/>
        <v>45762</v>
      </c>
      <c r="L218" s="195"/>
      <c r="M218" s="761">
        <f>M217+7</f>
        <v>45738</v>
      </c>
    </row>
    <row r="219" spans="1:14" s="146" customFormat="1" ht="20.100000000000001" hidden="1" customHeight="1" x14ac:dyDescent="0.2">
      <c r="A219" s="1032"/>
      <c r="B219" s="981" t="s">
        <v>1896</v>
      </c>
      <c r="C219" s="1113" t="s">
        <v>1957</v>
      </c>
      <c r="D219" s="964">
        <v>45756</v>
      </c>
      <c r="E219" s="975" t="s">
        <v>384</v>
      </c>
      <c r="F219" s="975" t="s">
        <v>384</v>
      </c>
      <c r="G219" s="826">
        <v>45757</v>
      </c>
      <c r="H219" s="826">
        <f t="shared" si="77"/>
        <v>45763</v>
      </c>
      <c r="I219" s="826">
        <f t="shared" si="78"/>
        <v>45764</v>
      </c>
      <c r="J219" s="826">
        <f t="shared" si="79"/>
        <v>45766</v>
      </c>
      <c r="K219" s="826">
        <f t="shared" si="80"/>
        <v>45767</v>
      </c>
      <c r="L219" s="195"/>
      <c r="M219" s="761">
        <f>M218+7</f>
        <v>45745</v>
      </c>
    </row>
    <row r="220" spans="1:14" s="146" customFormat="1" ht="20.100000000000001" hidden="1" customHeight="1" x14ac:dyDescent="0.2">
      <c r="A220" s="1032"/>
      <c r="B220" s="1112" t="s">
        <v>408</v>
      </c>
      <c r="C220" s="967" t="s">
        <v>1958</v>
      </c>
      <c r="D220" s="964">
        <v>45751</v>
      </c>
      <c r="E220" s="1114"/>
      <c r="F220" s="1114"/>
      <c r="G220" s="841"/>
      <c r="H220" s="841"/>
      <c r="I220" s="841"/>
      <c r="J220" s="841"/>
      <c r="K220" s="841"/>
      <c r="L220" s="195"/>
      <c r="M220" s="761">
        <f>M219+7</f>
        <v>45752</v>
      </c>
    </row>
    <row r="221" spans="1:14" s="146" customFormat="1" ht="20.100000000000001" hidden="1" customHeight="1" x14ac:dyDescent="0.2">
      <c r="A221" s="1032"/>
      <c r="B221" s="981" t="s">
        <v>1402</v>
      </c>
      <c r="C221" s="967" t="s">
        <v>1959</v>
      </c>
      <c r="D221" s="964">
        <v>45760</v>
      </c>
      <c r="E221" s="975" t="s">
        <v>384</v>
      </c>
      <c r="F221" s="975" t="s">
        <v>384</v>
      </c>
      <c r="G221" s="826">
        <v>45771</v>
      </c>
      <c r="H221" s="826">
        <f t="shared" si="77"/>
        <v>45777</v>
      </c>
      <c r="I221" s="826">
        <f t="shared" si="78"/>
        <v>45778</v>
      </c>
      <c r="J221" s="826">
        <f t="shared" si="79"/>
        <v>45780</v>
      </c>
      <c r="K221" s="826">
        <f t="shared" si="80"/>
        <v>45781</v>
      </c>
      <c r="L221" s="195"/>
      <c r="M221" s="761">
        <f t="shared" ref="M221:M222" si="82">M220+7</f>
        <v>45759</v>
      </c>
    </row>
    <row r="222" spans="1:14" s="146" customFormat="1" ht="20.100000000000001" hidden="1" customHeight="1" x14ac:dyDescent="0.2">
      <c r="A222" s="1032"/>
      <c r="B222" s="981" t="s">
        <v>1663</v>
      </c>
      <c r="C222" s="967" t="s">
        <v>1960</v>
      </c>
      <c r="D222" s="964">
        <v>45765</v>
      </c>
      <c r="E222" s="975" t="s">
        <v>384</v>
      </c>
      <c r="F222" s="975" t="s">
        <v>384</v>
      </c>
      <c r="G222" s="826">
        <v>45778</v>
      </c>
      <c r="H222" s="826">
        <f t="shared" si="77"/>
        <v>45784</v>
      </c>
      <c r="I222" s="826">
        <f t="shared" si="78"/>
        <v>45785</v>
      </c>
      <c r="J222" s="826">
        <f t="shared" si="79"/>
        <v>45787</v>
      </c>
      <c r="K222" s="826">
        <f t="shared" si="80"/>
        <v>45788</v>
      </c>
      <c r="L222" s="195"/>
      <c r="M222" s="761">
        <f t="shared" si="82"/>
        <v>45766</v>
      </c>
    </row>
    <row r="223" spans="1:14" s="146" customFormat="1" ht="20.100000000000001" hidden="1" customHeight="1" x14ac:dyDescent="0.2">
      <c r="A223" s="1032"/>
      <c r="B223" s="981" t="s">
        <v>1859</v>
      </c>
      <c r="C223" s="967" t="s">
        <v>1961</v>
      </c>
      <c r="D223" s="964">
        <v>45772</v>
      </c>
      <c r="E223" s="975" t="s">
        <v>384</v>
      </c>
      <c r="F223" s="975" t="s">
        <v>384</v>
      </c>
      <c r="G223" s="826">
        <v>45785</v>
      </c>
      <c r="H223" s="826">
        <f t="shared" si="77"/>
        <v>45791</v>
      </c>
      <c r="I223" s="826">
        <f t="shared" si="78"/>
        <v>45792</v>
      </c>
      <c r="J223" s="826">
        <f t="shared" si="79"/>
        <v>45794</v>
      </c>
      <c r="K223" s="826">
        <f t="shared" si="80"/>
        <v>45795</v>
      </c>
      <c r="L223" s="195"/>
      <c r="M223" s="761">
        <f>M222+7</f>
        <v>45773</v>
      </c>
    </row>
    <row r="224" spans="1:14" s="146" customFormat="1" ht="18" hidden="1" customHeight="1" x14ac:dyDescent="0.2">
      <c r="A224" s="1032"/>
      <c r="B224" s="147" t="s">
        <v>511</v>
      </c>
      <c r="C224" s="804"/>
      <c r="D224" s="804"/>
      <c r="E224" s="804"/>
      <c r="F224" s="804"/>
      <c r="G224" s="804"/>
      <c r="H224" s="804"/>
      <c r="I224" s="426"/>
      <c r="J224" s="804"/>
      <c r="K224" s="804"/>
      <c r="L224" s="823"/>
      <c r="M224" s="771"/>
      <c r="N224" s="193"/>
    </row>
    <row r="225" spans="1:14" s="146" customFormat="1" ht="18" hidden="1" customHeight="1" x14ac:dyDescent="0.2">
      <c r="A225" s="1032"/>
      <c r="B225" s="147"/>
      <c r="C225" s="804"/>
      <c r="D225" s="804"/>
      <c r="E225" s="804"/>
      <c r="F225" s="804"/>
      <c r="G225" s="804"/>
      <c r="H225" s="804"/>
      <c r="I225" s="426"/>
      <c r="J225" s="804"/>
      <c r="K225" s="804"/>
      <c r="L225" s="823"/>
      <c r="M225" s="771"/>
      <c r="N225" s="193"/>
    </row>
    <row r="226" spans="1:14" s="146" customFormat="1" ht="18" customHeight="1" x14ac:dyDescent="0.2">
      <c r="A226" s="1032"/>
      <c r="B226" s="960"/>
      <c r="C226" s="9"/>
      <c r="D226" s="9"/>
      <c r="E226" s="9"/>
      <c r="F226" s="9"/>
      <c r="G226" s="9"/>
      <c r="H226" s="9"/>
      <c r="I226" s="638"/>
      <c r="J226" s="9"/>
      <c r="K226" s="9"/>
      <c r="L226" s="637"/>
      <c r="M226" s="438"/>
      <c r="N226" s="159"/>
    </row>
    <row r="227" spans="1:14" s="146" customFormat="1" ht="30" customHeight="1" x14ac:dyDescent="0.2">
      <c r="A227" s="1032"/>
      <c r="B227" s="1164" t="s">
        <v>122</v>
      </c>
      <c r="C227" s="1164"/>
      <c r="D227" s="1136" t="s">
        <v>348</v>
      </c>
      <c r="E227" s="961" t="s">
        <v>286</v>
      </c>
      <c r="F227" s="961" t="s">
        <v>209</v>
      </c>
      <c r="G227" s="961" t="s">
        <v>200</v>
      </c>
      <c r="H227" s="961" t="s">
        <v>295</v>
      </c>
      <c r="I227" s="961" t="s">
        <v>298</v>
      </c>
      <c r="J227" s="961" t="s">
        <v>336</v>
      </c>
      <c r="K227" s="195"/>
      <c r="L227" s="886"/>
    </row>
    <row r="228" spans="1:14" s="146" customFormat="1" ht="18" hidden="1" customHeight="1" x14ac:dyDescent="0.2">
      <c r="A228" s="1032"/>
      <c r="B228" s="1164"/>
      <c r="C228" s="1164"/>
      <c r="D228" s="1165"/>
      <c r="E228" s="963" t="s">
        <v>202</v>
      </c>
      <c r="F228" s="962" t="s">
        <v>176</v>
      </c>
      <c r="G228" s="962" t="s">
        <v>436</v>
      </c>
      <c r="H228" s="962" t="s">
        <v>171</v>
      </c>
      <c r="I228" s="962" t="s">
        <v>177</v>
      </c>
      <c r="J228" s="962" t="s">
        <v>177</v>
      </c>
      <c r="K228" s="195"/>
      <c r="L228" s="1053" t="s">
        <v>352</v>
      </c>
    </row>
    <row r="229" spans="1:14" s="146" customFormat="1" ht="24.6" hidden="1" customHeight="1" x14ac:dyDescent="0.2">
      <c r="A229" s="1032"/>
      <c r="B229" s="1164"/>
      <c r="C229" s="1164"/>
      <c r="D229" s="1165"/>
      <c r="E229" s="827">
        <f>D229+12</f>
        <v>12</v>
      </c>
      <c r="F229" s="828">
        <f>D229+14</f>
        <v>14</v>
      </c>
      <c r="G229" s="828" t="e">
        <f>#REF!+14</f>
        <v>#REF!</v>
      </c>
      <c r="H229" s="828" t="e">
        <f>#REF!+14</f>
        <v>#REF!</v>
      </c>
      <c r="I229" s="823"/>
      <c r="J229" s="823"/>
      <c r="K229" s="195"/>
      <c r="L229" s="846">
        <v>45099</v>
      </c>
    </row>
    <row r="230" spans="1:14" s="146" customFormat="1" ht="18" hidden="1" customHeight="1" x14ac:dyDescent="0.2">
      <c r="A230" s="1032"/>
      <c r="B230" s="1164"/>
      <c r="C230" s="1164"/>
      <c r="D230" s="1165"/>
      <c r="E230" s="827">
        <v>45119</v>
      </c>
      <c r="F230" s="826">
        <v>45127</v>
      </c>
      <c r="G230" s="826">
        <v>45128</v>
      </c>
      <c r="H230" s="826">
        <v>45128</v>
      </c>
      <c r="I230" s="823"/>
      <c r="J230" s="823"/>
      <c r="K230" s="195"/>
      <c r="L230" s="846" t="e">
        <v>#VALUE!</v>
      </c>
    </row>
    <row r="231" spans="1:14" s="146" customFormat="1" ht="18" hidden="1" customHeight="1" x14ac:dyDescent="0.2">
      <c r="A231" s="1032" t="s">
        <v>1917</v>
      </c>
      <c r="B231" s="1164"/>
      <c r="C231" s="1164"/>
      <c r="D231" s="1165"/>
      <c r="E231" s="829">
        <f>D231+12</f>
        <v>12</v>
      </c>
      <c r="F231" s="828">
        <f>D231+14</f>
        <v>14</v>
      </c>
      <c r="G231" s="828" t="e">
        <f>#REF!+14</f>
        <v>#REF!</v>
      </c>
      <c r="H231" s="828" t="e">
        <f>#REF!+14</f>
        <v>#REF!</v>
      </c>
      <c r="I231" s="823"/>
      <c r="J231" s="823"/>
      <c r="K231" s="195"/>
      <c r="L231" s="846"/>
    </row>
    <row r="232" spans="1:14" s="146" customFormat="1" ht="18" hidden="1" customHeight="1" x14ac:dyDescent="0.2">
      <c r="A232" s="1032"/>
      <c r="B232" s="1164"/>
      <c r="C232" s="1164"/>
      <c r="D232" s="1165"/>
      <c r="E232" s="827">
        <f>D232+12</f>
        <v>12</v>
      </c>
      <c r="F232" s="826">
        <f>D232+14</f>
        <v>14</v>
      </c>
      <c r="G232" s="826" t="e">
        <f>#REF!+14</f>
        <v>#REF!</v>
      </c>
      <c r="H232" s="826" t="e">
        <f>#REF!+14</f>
        <v>#REF!</v>
      </c>
      <c r="I232" s="823"/>
      <c r="J232" s="823"/>
      <c r="K232" s="195"/>
      <c r="L232" s="846"/>
    </row>
    <row r="233" spans="1:14" s="146" customFormat="1" ht="18" hidden="1" customHeight="1" x14ac:dyDescent="0.2">
      <c r="A233" s="1032" t="s">
        <v>1918</v>
      </c>
      <c r="B233" s="1164"/>
      <c r="C233" s="1164"/>
      <c r="D233" s="1165"/>
      <c r="E233" s="827">
        <f>D233+12</f>
        <v>12</v>
      </c>
      <c r="F233" s="826">
        <f>D233+14</f>
        <v>14</v>
      </c>
      <c r="G233" s="826" t="e">
        <f>#REF!+14</f>
        <v>#REF!</v>
      </c>
      <c r="H233" s="826" t="e">
        <f>#REF!+14</f>
        <v>#REF!</v>
      </c>
      <c r="I233" s="823"/>
      <c r="J233" s="823"/>
      <c r="K233" s="195"/>
      <c r="L233" s="846">
        <v>45127</v>
      </c>
    </row>
    <row r="234" spans="1:14" s="146" customFormat="1" ht="17.45" hidden="1" customHeight="1" x14ac:dyDescent="0.2">
      <c r="A234" s="1032" t="s">
        <v>1349</v>
      </c>
      <c r="B234" s="1164"/>
      <c r="C234" s="1164"/>
      <c r="D234" s="1165"/>
      <c r="E234" s="829">
        <f>D234+12</f>
        <v>12</v>
      </c>
      <c r="F234" s="828">
        <f>D234+14</f>
        <v>14</v>
      </c>
      <c r="G234" s="828" t="e">
        <f>#REF!+14</f>
        <v>#REF!</v>
      </c>
      <c r="H234" s="828" t="e">
        <f>#REF!+14</f>
        <v>#REF!</v>
      </c>
      <c r="I234" s="823"/>
      <c r="J234" s="823"/>
      <c r="K234" s="195"/>
      <c r="L234" s="846">
        <f>L233+7</f>
        <v>45134</v>
      </c>
    </row>
    <row r="235" spans="1:14" s="146" customFormat="1" ht="25.9" hidden="1" customHeight="1" x14ac:dyDescent="0.2">
      <c r="A235" s="1032" t="s">
        <v>1919</v>
      </c>
      <c r="B235" s="1164"/>
      <c r="C235" s="1164"/>
      <c r="D235" s="1165"/>
      <c r="E235" s="829">
        <f>D235+12</f>
        <v>12</v>
      </c>
      <c r="F235" s="828">
        <f>D235+14</f>
        <v>14</v>
      </c>
      <c r="G235" s="828" t="e">
        <f>#REF!+14</f>
        <v>#REF!</v>
      </c>
      <c r="H235" s="828" t="e">
        <f>#REF!+14</f>
        <v>#REF!</v>
      </c>
      <c r="I235" s="823"/>
      <c r="J235" s="823"/>
      <c r="K235" s="195"/>
      <c r="L235" s="846">
        <f t="shared" ref="L235:L238" si="83">L234+7</f>
        <v>45141</v>
      </c>
    </row>
    <row r="236" spans="1:14" s="146" customFormat="1" ht="17.45" hidden="1" customHeight="1" x14ac:dyDescent="0.2">
      <c r="A236" s="1032"/>
      <c r="B236" s="1164"/>
      <c r="C236" s="1164"/>
      <c r="D236" s="1165"/>
      <c r="E236" s="830">
        <v>45157</v>
      </c>
      <c r="F236" s="825">
        <v>45155</v>
      </c>
      <c r="G236" s="825">
        <v>45156</v>
      </c>
      <c r="H236" s="825">
        <v>45156</v>
      </c>
      <c r="I236" s="823"/>
      <c r="J236" s="823"/>
      <c r="K236" s="195"/>
      <c r="L236" s="846">
        <f t="shared" si="83"/>
        <v>45148</v>
      </c>
    </row>
    <row r="237" spans="1:14" s="146" customFormat="1" ht="27" hidden="1" customHeight="1" x14ac:dyDescent="0.2">
      <c r="A237" s="1032" t="s">
        <v>1920</v>
      </c>
      <c r="B237" s="1164"/>
      <c r="C237" s="1164"/>
      <c r="D237" s="1165"/>
      <c r="E237" s="829">
        <f t="shared" ref="E237:E246" si="84">D237+12</f>
        <v>12</v>
      </c>
      <c r="F237" s="828">
        <f t="shared" ref="F237:F246" si="85">D237+14</f>
        <v>14</v>
      </c>
      <c r="G237" s="826" t="e">
        <f>#REF!+14</f>
        <v>#REF!</v>
      </c>
      <c r="H237" s="826" t="e">
        <f>#REF!+14</f>
        <v>#REF!</v>
      </c>
      <c r="I237" s="823"/>
      <c r="J237" s="823"/>
      <c r="K237" s="195"/>
      <c r="L237" s="846">
        <f t="shared" si="83"/>
        <v>45155</v>
      </c>
    </row>
    <row r="238" spans="1:14" s="146" customFormat="1" ht="17.45" hidden="1" customHeight="1" x14ac:dyDescent="0.2">
      <c r="A238" s="1032"/>
      <c r="B238" s="1164"/>
      <c r="C238" s="1164"/>
      <c r="D238" s="1165"/>
      <c r="E238" s="827">
        <f t="shared" si="84"/>
        <v>12</v>
      </c>
      <c r="F238" s="826">
        <f t="shared" si="85"/>
        <v>14</v>
      </c>
      <c r="G238" s="826" t="e">
        <f>#REF!+14</f>
        <v>#REF!</v>
      </c>
      <c r="H238" s="826" t="e">
        <f>#REF!+14</f>
        <v>#REF!</v>
      </c>
      <c r="I238" s="823"/>
      <c r="J238" s="823"/>
      <c r="K238" s="195"/>
      <c r="L238" s="846">
        <f t="shared" si="83"/>
        <v>45162</v>
      </c>
    </row>
    <row r="239" spans="1:14" s="146" customFormat="1" ht="21.6" hidden="1" customHeight="1" x14ac:dyDescent="0.2">
      <c r="A239" s="1032" t="s">
        <v>1782</v>
      </c>
      <c r="B239" s="1164"/>
      <c r="C239" s="1164"/>
      <c r="D239" s="1165"/>
      <c r="E239" s="827">
        <f t="shared" si="84"/>
        <v>12</v>
      </c>
      <c r="F239" s="826">
        <f t="shared" si="85"/>
        <v>14</v>
      </c>
      <c r="G239" s="826" t="e">
        <f>#REF!+14</f>
        <v>#REF!</v>
      </c>
      <c r="H239" s="826" t="e">
        <f>#REF!+14</f>
        <v>#REF!</v>
      </c>
      <c r="I239" s="823"/>
      <c r="J239" s="823"/>
      <c r="K239" s="195"/>
      <c r="L239" s="846">
        <v>45162</v>
      </c>
    </row>
    <row r="240" spans="1:14" s="146" customFormat="1" ht="21.6" hidden="1" customHeight="1" x14ac:dyDescent="0.2">
      <c r="A240" s="1032" t="s">
        <v>1921</v>
      </c>
      <c r="B240" s="1164"/>
      <c r="C240" s="1164"/>
      <c r="D240" s="1165"/>
      <c r="E240" s="829">
        <f t="shared" si="84"/>
        <v>12</v>
      </c>
      <c r="F240" s="826">
        <f t="shared" si="85"/>
        <v>14</v>
      </c>
      <c r="G240" s="826" t="e">
        <f>#REF!+14</f>
        <v>#REF!</v>
      </c>
      <c r="H240" s="826" t="e">
        <f>#REF!+14</f>
        <v>#REF!</v>
      </c>
      <c r="I240" s="823"/>
      <c r="J240" s="823"/>
      <c r="K240" s="195"/>
      <c r="L240" s="846">
        <v>45169</v>
      </c>
    </row>
    <row r="241" spans="1:12" s="146" customFormat="1" ht="21.6" hidden="1" customHeight="1" x14ac:dyDescent="0.2">
      <c r="A241" s="1032" t="s">
        <v>1922</v>
      </c>
      <c r="B241" s="1164"/>
      <c r="C241" s="1164"/>
      <c r="D241" s="1165"/>
      <c r="E241" s="829">
        <f t="shared" si="84"/>
        <v>12</v>
      </c>
      <c r="F241" s="828">
        <f t="shared" si="85"/>
        <v>14</v>
      </c>
      <c r="G241" s="828" t="e">
        <f>#REF!+14</f>
        <v>#REF!</v>
      </c>
      <c r="H241" s="828" t="e">
        <f>#REF!+14</f>
        <v>#REF!</v>
      </c>
      <c r="I241" s="823"/>
      <c r="J241" s="823"/>
      <c r="K241" s="195"/>
      <c r="L241" s="846">
        <v>45176</v>
      </c>
    </row>
    <row r="242" spans="1:12" s="146" customFormat="1" ht="21.6" hidden="1" customHeight="1" x14ac:dyDescent="0.2">
      <c r="A242" s="1032"/>
      <c r="B242" s="1164"/>
      <c r="C242" s="1164"/>
      <c r="D242" s="1165"/>
      <c r="E242" s="827">
        <f t="shared" si="84"/>
        <v>12</v>
      </c>
      <c r="F242" s="826">
        <f t="shared" si="85"/>
        <v>14</v>
      </c>
      <c r="G242" s="826" t="e">
        <f>#REF!+14</f>
        <v>#REF!</v>
      </c>
      <c r="H242" s="826" t="e">
        <f>#REF!+14</f>
        <v>#REF!</v>
      </c>
      <c r="I242" s="823"/>
      <c r="J242" s="823"/>
      <c r="K242" s="195"/>
      <c r="L242" s="846">
        <v>45183</v>
      </c>
    </row>
    <row r="243" spans="1:12" s="146" customFormat="1" ht="21.6" hidden="1" customHeight="1" x14ac:dyDescent="0.2">
      <c r="A243" s="1032"/>
      <c r="B243" s="1164"/>
      <c r="C243" s="1164"/>
      <c r="D243" s="1165"/>
      <c r="E243" s="829">
        <f t="shared" si="84"/>
        <v>12</v>
      </c>
      <c r="F243" s="828">
        <f t="shared" si="85"/>
        <v>14</v>
      </c>
      <c r="G243" s="828" t="e">
        <f>#REF!+14</f>
        <v>#REF!</v>
      </c>
      <c r="H243" s="828" t="e">
        <f>#REF!+14</f>
        <v>#REF!</v>
      </c>
      <c r="I243" s="823"/>
      <c r="J243" s="823"/>
      <c r="K243" s="195"/>
      <c r="L243" s="846">
        <v>45190</v>
      </c>
    </row>
    <row r="244" spans="1:12" s="146" customFormat="1" ht="21.6" hidden="1" customHeight="1" x14ac:dyDescent="0.2">
      <c r="A244" s="1032"/>
      <c r="B244" s="1164"/>
      <c r="C244" s="1164"/>
      <c r="D244" s="1165"/>
      <c r="E244" s="829">
        <f t="shared" si="84"/>
        <v>12</v>
      </c>
      <c r="F244" s="828">
        <f t="shared" si="85"/>
        <v>14</v>
      </c>
      <c r="G244" s="828" t="e">
        <f>#REF!+14</f>
        <v>#REF!</v>
      </c>
      <c r="H244" s="828" t="e">
        <f>#REF!+14</f>
        <v>#REF!</v>
      </c>
      <c r="I244" s="823"/>
      <c r="J244" s="823"/>
      <c r="K244" s="195"/>
      <c r="L244" s="846">
        <v>45197</v>
      </c>
    </row>
    <row r="245" spans="1:12" s="146" customFormat="1" ht="21.6" hidden="1" customHeight="1" x14ac:dyDescent="0.2">
      <c r="A245" s="1032"/>
      <c r="B245" s="1164"/>
      <c r="C245" s="1164"/>
      <c r="D245" s="1165"/>
      <c r="E245" s="832">
        <f t="shared" si="84"/>
        <v>12</v>
      </c>
      <c r="F245" s="831">
        <f t="shared" si="85"/>
        <v>14</v>
      </c>
      <c r="G245" s="826" t="e">
        <f>#REF!+14</f>
        <v>#REF!</v>
      </c>
      <c r="H245" s="826" t="e">
        <f>#REF!+14</f>
        <v>#REF!</v>
      </c>
      <c r="I245" s="823"/>
      <c r="J245" s="823"/>
      <c r="K245" s="195"/>
      <c r="L245" s="846">
        <f>L244+7</f>
        <v>45204</v>
      </c>
    </row>
    <row r="246" spans="1:12" s="146" customFormat="1" ht="21.6" hidden="1" customHeight="1" x14ac:dyDescent="0.2">
      <c r="A246" s="1032"/>
      <c r="B246" s="1164"/>
      <c r="C246" s="1164"/>
      <c r="D246" s="1165"/>
      <c r="E246" s="827">
        <f t="shared" si="84"/>
        <v>12</v>
      </c>
      <c r="F246" s="826">
        <f t="shared" si="85"/>
        <v>14</v>
      </c>
      <c r="G246" s="826" t="e">
        <f>#REF!+14</f>
        <v>#REF!</v>
      </c>
      <c r="H246" s="826" t="e">
        <f>#REF!+14</f>
        <v>#REF!</v>
      </c>
      <c r="I246" s="823"/>
      <c r="J246" s="823"/>
      <c r="K246" s="195"/>
      <c r="L246" s="846">
        <f t="shared" ref="L246:L291" si="86">L245+7</f>
        <v>45211</v>
      </c>
    </row>
    <row r="247" spans="1:12" s="146" customFormat="1" ht="21.6" hidden="1" customHeight="1" x14ac:dyDescent="0.2">
      <c r="A247" s="1032"/>
      <c r="B247" s="1164"/>
      <c r="C247" s="1164"/>
      <c r="D247" s="1165"/>
      <c r="E247" s="829"/>
      <c r="F247" s="828"/>
      <c r="G247" s="828" t="e">
        <f>#REF!+14</f>
        <v>#REF!</v>
      </c>
      <c r="H247" s="828" t="e">
        <f>#REF!+14</f>
        <v>#REF!</v>
      </c>
      <c r="I247" s="823"/>
      <c r="J247" s="823"/>
      <c r="K247" s="195"/>
      <c r="L247" s="820">
        <f>L246+7</f>
        <v>45218</v>
      </c>
    </row>
    <row r="248" spans="1:12" s="146" customFormat="1" ht="21" hidden="1" customHeight="1" x14ac:dyDescent="0.2">
      <c r="A248" s="1032"/>
      <c r="B248" s="1164"/>
      <c r="C248" s="1164"/>
      <c r="D248" s="1165"/>
      <c r="E248" s="829">
        <f>D248+12</f>
        <v>12</v>
      </c>
      <c r="F248" s="826">
        <f>D248+14</f>
        <v>14</v>
      </c>
      <c r="G248" s="826" t="e">
        <f>#REF!+14</f>
        <v>#REF!</v>
      </c>
      <c r="H248" s="826" t="e">
        <f>#REF!+14</f>
        <v>#REF!</v>
      </c>
      <c r="I248" s="823"/>
      <c r="J248" s="823"/>
      <c r="K248" s="195"/>
      <c r="L248" s="846">
        <v>45226</v>
      </c>
    </row>
    <row r="249" spans="1:12" s="146" customFormat="1" ht="21.6" hidden="1" customHeight="1" x14ac:dyDescent="0.2">
      <c r="A249" s="1032"/>
      <c r="B249" s="1164"/>
      <c r="C249" s="1164"/>
      <c r="D249" s="1165"/>
      <c r="E249" s="829">
        <f>D249+12</f>
        <v>12</v>
      </c>
      <c r="F249" s="826">
        <f>D249+14</f>
        <v>14</v>
      </c>
      <c r="G249" s="826" t="e">
        <f>#REF!+14</f>
        <v>#REF!</v>
      </c>
      <c r="H249" s="826" t="e">
        <f>#REF!+14</f>
        <v>#REF!</v>
      </c>
      <c r="I249" s="823"/>
      <c r="J249" s="823"/>
      <c r="K249" s="195"/>
      <c r="L249" s="846">
        <v>45225</v>
      </c>
    </row>
    <row r="250" spans="1:12" s="146" customFormat="1" ht="21" hidden="1" customHeight="1" x14ac:dyDescent="0.2">
      <c r="A250" s="1032"/>
      <c r="B250" s="1164"/>
      <c r="C250" s="1164"/>
      <c r="D250" s="1165"/>
      <c r="E250" s="829">
        <f>D250+12</f>
        <v>12</v>
      </c>
      <c r="F250" s="828">
        <f>D250+14</f>
        <v>14</v>
      </c>
      <c r="G250" s="828" t="e">
        <f>#REF!+14</f>
        <v>#REF!</v>
      </c>
      <c r="H250" s="828" t="e">
        <f>#REF!+14</f>
        <v>#REF!</v>
      </c>
      <c r="I250" s="823"/>
      <c r="J250" s="823"/>
      <c r="K250" s="195"/>
      <c r="L250" s="846">
        <v>45232</v>
      </c>
    </row>
    <row r="251" spans="1:12" s="146" customFormat="1" ht="20.25" hidden="1" customHeight="1" x14ac:dyDescent="0.2">
      <c r="A251" s="1032" t="s">
        <v>1923</v>
      </c>
      <c r="B251" s="1164"/>
      <c r="C251" s="1164"/>
      <c r="D251" s="1165"/>
      <c r="E251" s="834">
        <v>45246</v>
      </c>
      <c r="F251" s="835">
        <v>45248</v>
      </c>
      <c r="G251" s="835">
        <v>45249</v>
      </c>
      <c r="H251" s="835">
        <v>45249</v>
      </c>
      <c r="I251" s="823"/>
      <c r="J251" s="823"/>
      <c r="K251" s="195"/>
      <c r="L251" s="846">
        <f>L249+7</f>
        <v>45232</v>
      </c>
    </row>
    <row r="252" spans="1:12" s="146" customFormat="1" ht="21.6" hidden="1" customHeight="1" x14ac:dyDescent="0.2">
      <c r="A252" s="1032" t="s">
        <v>1830</v>
      </c>
      <c r="B252" s="1164"/>
      <c r="C252" s="1164"/>
      <c r="D252" s="1165"/>
      <c r="E252" s="829">
        <f t="shared" ref="E252:E262" si="87">D252+12</f>
        <v>12</v>
      </c>
      <c r="F252" s="826">
        <f t="shared" ref="F252:F262" si="88">D252+14</f>
        <v>14</v>
      </c>
      <c r="G252" s="826" t="e">
        <f>#REF!+14</f>
        <v>#REF!</v>
      </c>
      <c r="H252" s="826" t="e">
        <f>#REF!+14</f>
        <v>#REF!</v>
      </c>
      <c r="I252" s="823"/>
      <c r="J252" s="823"/>
      <c r="K252" s="195"/>
      <c r="L252" s="846">
        <f t="shared" si="86"/>
        <v>45239</v>
      </c>
    </row>
    <row r="253" spans="1:12" s="146" customFormat="1" ht="21.6" hidden="1" customHeight="1" x14ac:dyDescent="0.2">
      <c r="A253" s="1032"/>
      <c r="B253" s="1164"/>
      <c r="C253" s="1164"/>
      <c r="D253" s="1165"/>
      <c r="E253" s="827">
        <f t="shared" si="87"/>
        <v>12</v>
      </c>
      <c r="F253" s="826">
        <f t="shared" si="88"/>
        <v>14</v>
      </c>
      <c r="G253" s="826" t="e">
        <f>#REF!+14</f>
        <v>#REF!</v>
      </c>
      <c r="H253" s="826" t="e">
        <f>#REF!+14</f>
        <v>#REF!</v>
      </c>
      <c r="I253" s="823"/>
      <c r="J253" s="823"/>
      <c r="K253" s="195"/>
      <c r="L253" s="846">
        <f t="shared" si="86"/>
        <v>45246</v>
      </c>
    </row>
    <row r="254" spans="1:12" s="146" customFormat="1" ht="21.6" hidden="1" customHeight="1" x14ac:dyDescent="0.2">
      <c r="A254" s="1032"/>
      <c r="B254" s="1164"/>
      <c r="C254" s="1164"/>
      <c r="D254" s="1165"/>
      <c r="E254" s="829">
        <f t="shared" si="87"/>
        <v>12</v>
      </c>
      <c r="F254" s="826">
        <f t="shared" si="88"/>
        <v>14</v>
      </c>
      <c r="G254" s="826" t="e">
        <f>#REF!+14</f>
        <v>#REF!</v>
      </c>
      <c r="H254" s="826" t="e">
        <f>#REF!+14</f>
        <v>#REF!</v>
      </c>
      <c r="I254" s="823"/>
      <c r="J254" s="823"/>
      <c r="K254" s="195"/>
      <c r="L254" s="846">
        <f t="shared" si="86"/>
        <v>45253</v>
      </c>
    </row>
    <row r="255" spans="1:12" s="146" customFormat="1" ht="21.6" hidden="1" customHeight="1" x14ac:dyDescent="0.2">
      <c r="A255" s="1032"/>
      <c r="B255" s="1164"/>
      <c r="C255" s="1164"/>
      <c r="D255" s="1165"/>
      <c r="E255" s="827">
        <f t="shared" si="87"/>
        <v>12</v>
      </c>
      <c r="F255" s="826">
        <f t="shared" si="88"/>
        <v>14</v>
      </c>
      <c r="G255" s="826" t="e">
        <f>#REF!+14</f>
        <v>#REF!</v>
      </c>
      <c r="H255" s="826" t="e">
        <f>#REF!+14</f>
        <v>#REF!</v>
      </c>
      <c r="I255" s="823"/>
      <c r="J255" s="823"/>
      <c r="K255" s="195"/>
      <c r="L255" s="846">
        <f t="shared" si="86"/>
        <v>45260</v>
      </c>
    </row>
    <row r="256" spans="1:12" s="146" customFormat="1" ht="21.6" hidden="1" customHeight="1" x14ac:dyDescent="0.2">
      <c r="A256" s="1032"/>
      <c r="B256" s="1164"/>
      <c r="C256" s="1164"/>
      <c r="D256" s="1165"/>
      <c r="E256" s="827">
        <f t="shared" si="87"/>
        <v>12</v>
      </c>
      <c r="F256" s="826">
        <f t="shared" si="88"/>
        <v>14</v>
      </c>
      <c r="G256" s="826" t="e">
        <f>#REF!+14</f>
        <v>#REF!</v>
      </c>
      <c r="H256" s="826" t="e">
        <f>#REF!+14</f>
        <v>#REF!</v>
      </c>
      <c r="I256" s="823"/>
      <c r="J256" s="823"/>
      <c r="K256" s="195"/>
      <c r="L256" s="846">
        <f t="shared" si="86"/>
        <v>45267</v>
      </c>
    </row>
    <row r="257" spans="1:12" s="146" customFormat="1" ht="21.6" hidden="1" customHeight="1" x14ac:dyDescent="0.2">
      <c r="A257" s="1032"/>
      <c r="B257" s="1164"/>
      <c r="C257" s="1164"/>
      <c r="D257" s="1165"/>
      <c r="E257" s="836">
        <f t="shared" si="87"/>
        <v>12</v>
      </c>
      <c r="F257" s="826">
        <f t="shared" si="88"/>
        <v>14</v>
      </c>
      <c r="G257" s="826" t="e">
        <f>#REF!+14</f>
        <v>#REF!</v>
      </c>
      <c r="H257" s="826" t="e">
        <f>#REF!+14</f>
        <v>#REF!</v>
      </c>
      <c r="I257" s="823"/>
      <c r="J257" s="823"/>
      <c r="K257" s="195"/>
      <c r="L257" s="846">
        <f t="shared" si="86"/>
        <v>45274</v>
      </c>
    </row>
    <row r="258" spans="1:12" s="146" customFormat="1" ht="21.6" hidden="1" customHeight="1" x14ac:dyDescent="0.2">
      <c r="A258" s="1032"/>
      <c r="B258" s="1164"/>
      <c r="C258" s="1164"/>
      <c r="D258" s="1165"/>
      <c r="E258" s="827">
        <f t="shared" si="87"/>
        <v>12</v>
      </c>
      <c r="F258" s="826">
        <f t="shared" si="88"/>
        <v>14</v>
      </c>
      <c r="G258" s="826" t="e">
        <f>#REF!+14</f>
        <v>#REF!</v>
      </c>
      <c r="H258" s="826" t="e">
        <f>#REF!+14</f>
        <v>#REF!</v>
      </c>
      <c r="I258" s="823"/>
      <c r="J258" s="823"/>
      <c r="K258" s="195"/>
      <c r="L258" s="846">
        <f t="shared" si="86"/>
        <v>45281</v>
      </c>
    </row>
    <row r="259" spans="1:12" s="146" customFormat="1" ht="21.6" hidden="1" customHeight="1" x14ac:dyDescent="0.2">
      <c r="A259" s="1032"/>
      <c r="B259" s="1164"/>
      <c r="C259" s="1164"/>
      <c r="D259" s="1165"/>
      <c r="E259" s="838">
        <f t="shared" si="87"/>
        <v>12</v>
      </c>
      <c r="F259" s="837">
        <f t="shared" si="88"/>
        <v>14</v>
      </c>
      <c r="G259" s="837" t="e">
        <f>#REF!+14</f>
        <v>#REF!</v>
      </c>
      <c r="H259" s="837" t="e">
        <f>#REF!+14</f>
        <v>#REF!</v>
      </c>
      <c r="I259" s="823"/>
      <c r="J259" s="823"/>
      <c r="K259" s="195"/>
      <c r="L259" s="846">
        <f t="shared" si="86"/>
        <v>45288</v>
      </c>
    </row>
    <row r="260" spans="1:12" s="146" customFormat="1" ht="21.6" hidden="1" customHeight="1" x14ac:dyDescent="0.2">
      <c r="A260" s="1032"/>
      <c r="B260" s="1164"/>
      <c r="C260" s="1164"/>
      <c r="D260" s="1165"/>
      <c r="E260" s="826">
        <f t="shared" si="87"/>
        <v>12</v>
      </c>
      <c r="F260" s="826">
        <f t="shared" si="88"/>
        <v>14</v>
      </c>
      <c r="G260" s="826">
        <f>D260+15</f>
        <v>15</v>
      </c>
      <c r="H260" s="826">
        <f>D260+16</f>
        <v>16</v>
      </c>
      <c r="I260" s="826">
        <f t="shared" ref="I260:J262" si="89">E260+17</f>
        <v>29</v>
      </c>
      <c r="J260" s="826">
        <f t="shared" si="89"/>
        <v>31</v>
      </c>
      <c r="K260" s="195"/>
      <c r="L260" s="846">
        <f t="shared" si="86"/>
        <v>45295</v>
      </c>
    </row>
    <row r="261" spans="1:12" s="146" customFormat="1" ht="21.6" hidden="1" customHeight="1" x14ac:dyDescent="0.2">
      <c r="A261" s="1032"/>
      <c r="B261" s="1164"/>
      <c r="C261" s="1164"/>
      <c r="D261" s="1165"/>
      <c r="E261" s="826">
        <f t="shared" si="87"/>
        <v>12</v>
      </c>
      <c r="F261" s="826">
        <f t="shared" si="88"/>
        <v>14</v>
      </c>
      <c r="G261" s="826">
        <f>D261+15</f>
        <v>15</v>
      </c>
      <c r="H261" s="826">
        <f>D261+16</f>
        <v>16</v>
      </c>
      <c r="I261" s="826">
        <f t="shared" si="89"/>
        <v>29</v>
      </c>
      <c r="J261" s="826">
        <f t="shared" si="89"/>
        <v>31</v>
      </c>
      <c r="K261" s="195"/>
      <c r="L261" s="846">
        <f t="shared" si="86"/>
        <v>45302</v>
      </c>
    </row>
    <row r="262" spans="1:12" s="146" customFormat="1" ht="21.6" hidden="1" customHeight="1" x14ac:dyDescent="0.2">
      <c r="A262" s="1032"/>
      <c r="B262" s="1164"/>
      <c r="C262" s="1164"/>
      <c r="D262" s="1165"/>
      <c r="E262" s="826">
        <f t="shared" si="87"/>
        <v>12</v>
      </c>
      <c r="F262" s="826">
        <f t="shared" si="88"/>
        <v>14</v>
      </c>
      <c r="G262" s="826">
        <f>D262+15</f>
        <v>15</v>
      </c>
      <c r="H262" s="826">
        <f>D262+16</f>
        <v>16</v>
      </c>
      <c r="I262" s="826">
        <f t="shared" si="89"/>
        <v>29</v>
      </c>
      <c r="J262" s="826">
        <f t="shared" si="89"/>
        <v>31</v>
      </c>
      <c r="K262" s="195"/>
      <c r="L262" s="846">
        <f t="shared" si="86"/>
        <v>45309</v>
      </c>
    </row>
    <row r="263" spans="1:12" s="146" customFormat="1" ht="21.6" hidden="1" customHeight="1" x14ac:dyDescent="0.2">
      <c r="A263" s="1032"/>
      <c r="B263" s="1164"/>
      <c r="C263" s="1164"/>
      <c r="D263" s="1165"/>
      <c r="E263" s="839">
        <v>45329</v>
      </c>
      <c r="F263" s="840">
        <v>45331</v>
      </c>
      <c r="G263" s="840">
        <v>45332</v>
      </c>
      <c r="H263" s="840">
        <v>45333</v>
      </c>
      <c r="I263" s="840">
        <v>45334</v>
      </c>
      <c r="J263" s="840">
        <v>45334</v>
      </c>
      <c r="K263" s="195"/>
      <c r="L263" s="846">
        <f t="shared" si="86"/>
        <v>45316</v>
      </c>
    </row>
    <row r="264" spans="1:12" s="146" customFormat="1" ht="21.6" hidden="1" customHeight="1" x14ac:dyDescent="0.2">
      <c r="A264" s="1032"/>
      <c r="B264" s="1164"/>
      <c r="C264" s="1164"/>
      <c r="D264" s="1165"/>
      <c r="E264" s="828">
        <f>D264+12</f>
        <v>12</v>
      </c>
      <c r="F264" s="828">
        <f>D264+14</f>
        <v>14</v>
      </c>
      <c r="G264" s="828" t="e">
        <f>#REF!+14</f>
        <v>#REF!</v>
      </c>
      <c r="H264" s="828">
        <f t="shared" ref="H264:H265" si="90">H263+7</f>
        <v>45340</v>
      </c>
      <c r="I264" s="828">
        <f t="shared" ref="I264:J264" si="91">I263+7</f>
        <v>45341</v>
      </c>
      <c r="J264" s="828">
        <f t="shared" si="91"/>
        <v>45341</v>
      </c>
      <c r="K264" s="195"/>
      <c r="L264" s="846">
        <f t="shared" si="86"/>
        <v>45323</v>
      </c>
    </row>
    <row r="265" spans="1:12" s="146" customFormat="1" ht="20.25" hidden="1" customHeight="1" x14ac:dyDescent="0.2">
      <c r="A265" s="1032"/>
      <c r="B265" s="1164"/>
      <c r="C265" s="1164"/>
      <c r="D265" s="1165"/>
      <c r="E265" s="828">
        <f>D265+12</f>
        <v>12</v>
      </c>
      <c r="F265" s="828">
        <f>D265+14</f>
        <v>14</v>
      </c>
      <c r="G265" s="828" t="e">
        <f>#REF!+14</f>
        <v>#REF!</v>
      </c>
      <c r="H265" s="828">
        <f t="shared" si="90"/>
        <v>45347</v>
      </c>
      <c r="I265" s="828">
        <f t="shared" ref="I265:J265" si="92">I264+7</f>
        <v>45348</v>
      </c>
      <c r="J265" s="828">
        <f t="shared" si="92"/>
        <v>45348</v>
      </c>
      <c r="K265" s="195"/>
      <c r="L265" s="846">
        <v>45330</v>
      </c>
    </row>
    <row r="266" spans="1:12" s="146" customFormat="1" ht="20.25" hidden="1" customHeight="1" x14ac:dyDescent="0.2">
      <c r="A266" s="1032"/>
      <c r="B266" s="1164"/>
      <c r="C266" s="1164"/>
      <c r="D266" s="1165"/>
      <c r="E266" s="841"/>
      <c r="F266" s="841"/>
      <c r="G266" s="841"/>
      <c r="H266" s="841"/>
      <c r="I266" s="841"/>
      <c r="J266" s="841"/>
      <c r="K266" s="195"/>
      <c r="L266" s="846">
        <f t="shared" si="86"/>
        <v>45337</v>
      </c>
    </row>
    <row r="267" spans="1:12" s="146" customFormat="1" ht="20.25" hidden="1" customHeight="1" x14ac:dyDescent="0.2">
      <c r="A267" s="1032"/>
      <c r="B267" s="1164"/>
      <c r="C267" s="1164"/>
      <c r="D267" s="1165"/>
      <c r="E267" s="826">
        <f t="shared" ref="E267:E276" si="93">D267+12</f>
        <v>12</v>
      </c>
      <c r="F267" s="826">
        <f t="shared" ref="F267:F276" si="94">D267+14</f>
        <v>14</v>
      </c>
      <c r="G267" s="826">
        <f t="shared" ref="G267:G284" si="95">D267+15</f>
        <v>15</v>
      </c>
      <c r="H267" s="826">
        <f t="shared" ref="H267:H284" si="96">D267+16</f>
        <v>16</v>
      </c>
      <c r="I267" s="826">
        <f t="shared" ref="I267:J284" si="97">E267+17</f>
        <v>29</v>
      </c>
      <c r="J267" s="826">
        <f t="shared" si="97"/>
        <v>31</v>
      </c>
      <c r="K267" s="195"/>
      <c r="L267" s="846">
        <f t="shared" si="86"/>
        <v>45344</v>
      </c>
    </row>
    <row r="268" spans="1:12" s="146" customFormat="1" ht="20.25" hidden="1" customHeight="1" x14ac:dyDescent="0.2">
      <c r="A268" s="1032"/>
      <c r="B268" s="1164"/>
      <c r="C268" s="1164"/>
      <c r="D268" s="1165"/>
      <c r="E268" s="826">
        <f t="shared" si="93"/>
        <v>12</v>
      </c>
      <c r="F268" s="826">
        <f t="shared" si="94"/>
        <v>14</v>
      </c>
      <c r="G268" s="826">
        <f t="shared" si="95"/>
        <v>15</v>
      </c>
      <c r="H268" s="826">
        <f t="shared" si="96"/>
        <v>16</v>
      </c>
      <c r="I268" s="826">
        <f t="shared" si="97"/>
        <v>29</v>
      </c>
      <c r="J268" s="826">
        <f t="shared" si="97"/>
        <v>31</v>
      </c>
      <c r="K268" s="195"/>
      <c r="L268" s="846">
        <f t="shared" si="86"/>
        <v>45351</v>
      </c>
    </row>
    <row r="269" spans="1:12" s="146" customFormat="1" ht="20.25" hidden="1" customHeight="1" x14ac:dyDescent="0.2">
      <c r="A269" s="1032"/>
      <c r="B269" s="1164"/>
      <c r="C269" s="1164"/>
      <c r="D269" s="1165"/>
      <c r="E269" s="826">
        <f t="shared" si="93"/>
        <v>12</v>
      </c>
      <c r="F269" s="826">
        <f t="shared" si="94"/>
        <v>14</v>
      </c>
      <c r="G269" s="826">
        <f t="shared" si="95"/>
        <v>15</v>
      </c>
      <c r="H269" s="826">
        <f t="shared" si="96"/>
        <v>16</v>
      </c>
      <c r="I269" s="826">
        <f t="shared" si="97"/>
        <v>29</v>
      </c>
      <c r="J269" s="826">
        <f t="shared" si="97"/>
        <v>31</v>
      </c>
      <c r="K269" s="195"/>
      <c r="L269" s="761">
        <v>45358</v>
      </c>
    </row>
    <row r="270" spans="1:12" s="146" customFormat="1" ht="20.25" hidden="1" customHeight="1" x14ac:dyDescent="0.2">
      <c r="A270" s="1032"/>
      <c r="B270" s="1164"/>
      <c r="C270" s="1164"/>
      <c r="D270" s="1165"/>
      <c r="E270" s="826">
        <f t="shared" si="93"/>
        <v>12</v>
      </c>
      <c r="F270" s="826">
        <f t="shared" si="94"/>
        <v>14</v>
      </c>
      <c r="G270" s="826">
        <f t="shared" si="95"/>
        <v>15</v>
      </c>
      <c r="H270" s="826">
        <f t="shared" si="96"/>
        <v>16</v>
      </c>
      <c r="I270" s="826">
        <f t="shared" si="97"/>
        <v>29</v>
      </c>
      <c r="J270" s="826">
        <f t="shared" si="97"/>
        <v>31</v>
      </c>
      <c r="K270" s="195"/>
      <c r="L270" s="761">
        <f t="shared" si="86"/>
        <v>45365</v>
      </c>
    </row>
    <row r="271" spans="1:12" s="146" customFormat="1" ht="20.25" hidden="1" customHeight="1" x14ac:dyDescent="0.2">
      <c r="A271" s="1032" t="s">
        <v>1830</v>
      </c>
      <c r="B271" s="1164"/>
      <c r="C271" s="1164"/>
      <c r="D271" s="1165"/>
      <c r="E271" s="826">
        <f t="shared" si="93"/>
        <v>12</v>
      </c>
      <c r="F271" s="826">
        <f t="shared" si="94"/>
        <v>14</v>
      </c>
      <c r="G271" s="826">
        <f t="shared" si="95"/>
        <v>15</v>
      </c>
      <c r="H271" s="826">
        <f t="shared" si="96"/>
        <v>16</v>
      </c>
      <c r="I271" s="826">
        <f t="shared" si="97"/>
        <v>29</v>
      </c>
      <c r="J271" s="826">
        <f t="shared" si="97"/>
        <v>31</v>
      </c>
      <c r="K271" s="195"/>
      <c r="L271" s="761">
        <f t="shared" si="86"/>
        <v>45372</v>
      </c>
    </row>
    <row r="272" spans="1:12" s="146" customFormat="1" ht="20.25" hidden="1" customHeight="1" x14ac:dyDescent="0.2">
      <c r="A272" s="1032"/>
      <c r="B272" s="1164"/>
      <c r="C272" s="1164"/>
      <c r="D272" s="1165"/>
      <c r="E272" s="826">
        <f t="shared" si="93"/>
        <v>12</v>
      </c>
      <c r="F272" s="826">
        <f t="shared" si="94"/>
        <v>14</v>
      </c>
      <c r="G272" s="826">
        <f t="shared" si="95"/>
        <v>15</v>
      </c>
      <c r="H272" s="826">
        <f t="shared" si="96"/>
        <v>16</v>
      </c>
      <c r="I272" s="826">
        <f t="shared" si="97"/>
        <v>29</v>
      </c>
      <c r="J272" s="826">
        <f t="shared" si="97"/>
        <v>31</v>
      </c>
      <c r="K272" s="195"/>
      <c r="L272" s="761">
        <f t="shared" si="86"/>
        <v>45379</v>
      </c>
    </row>
    <row r="273" spans="1:12" s="146" customFormat="1" ht="20.25" hidden="1" customHeight="1" x14ac:dyDescent="0.2">
      <c r="A273" s="1032"/>
      <c r="B273" s="1164"/>
      <c r="C273" s="1164"/>
      <c r="D273" s="1165"/>
      <c r="E273" s="826">
        <f t="shared" si="93"/>
        <v>12</v>
      </c>
      <c r="F273" s="826">
        <f t="shared" si="94"/>
        <v>14</v>
      </c>
      <c r="G273" s="826">
        <f t="shared" si="95"/>
        <v>15</v>
      </c>
      <c r="H273" s="826">
        <f t="shared" si="96"/>
        <v>16</v>
      </c>
      <c r="I273" s="826">
        <f t="shared" si="97"/>
        <v>29</v>
      </c>
      <c r="J273" s="826">
        <f t="shared" si="97"/>
        <v>31</v>
      </c>
      <c r="K273" s="195"/>
      <c r="L273" s="761">
        <f t="shared" si="86"/>
        <v>45386</v>
      </c>
    </row>
    <row r="274" spans="1:12" s="146" customFormat="1" ht="20.25" hidden="1" customHeight="1" x14ac:dyDescent="0.2">
      <c r="A274" s="1032"/>
      <c r="B274" s="1164"/>
      <c r="C274" s="1164"/>
      <c r="D274" s="1165"/>
      <c r="E274" s="826">
        <f t="shared" si="93"/>
        <v>12</v>
      </c>
      <c r="F274" s="826">
        <f t="shared" si="94"/>
        <v>14</v>
      </c>
      <c r="G274" s="826">
        <f t="shared" si="95"/>
        <v>15</v>
      </c>
      <c r="H274" s="826">
        <f t="shared" si="96"/>
        <v>16</v>
      </c>
      <c r="I274" s="826">
        <f t="shared" si="97"/>
        <v>29</v>
      </c>
      <c r="J274" s="826">
        <f t="shared" si="97"/>
        <v>31</v>
      </c>
      <c r="K274" s="195"/>
      <c r="L274" s="761">
        <f t="shared" si="86"/>
        <v>45393</v>
      </c>
    </row>
    <row r="275" spans="1:12" s="146" customFormat="1" ht="20.25" hidden="1" customHeight="1" x14ac:dyDescent="0.2">
      <c r="A275" s="1032"/>
      <c r="B275" s="1164"/>
      <c r="C275" s="1164"/>
      <c r="D275" s="1165"/>
      <c r="E275" s="826">
        <f t="shared" si="93"/>
        <v>12</v>
      </c>
      <c r="F275" s="826">
        <f t="shared" si="94"/>
        <v>14</v>
      </c>
      <c r="G275" s="826">
        <f t="shared" si="95"/>
        <v>15</v>
      </c>
      <c r="H275" s="826">
        <f t="shared" si="96"/>
        <v>16</v>
      </c>
      <c r="I275" s="826">
        <f t="shared" si="97"/>
        <v>29</v>
      </c>
      <c r="J275" s="826">
        <f t="shared" si="97"/>
        <v>31</v>
      </c>
      <c r="K275" s="195"/>
      <c r="L275" s="761">
        <f t="shared" si="86"/>
        <v>45400</v>
      </c>
    </row>
    <row r="276" spans="1:12" s="146" customFormat="1" ht="20.25" hidden="1" customHeight="1" x14ac:dyDescent="0.2">
      <c r="A276" s="1032"/>
      <c r="B276" s="1164"/>
      <c r="C276" s="1164"/>
      <c r="D276" s="1165"/>
      <c r="E276" s="826">
        <f t="shared" si="93"/>
        <v>12</v>
      </c>
      <c r="F276" s="826">
        <f t="shared" si="94"/>
        <v>14</v>
      </c>
      <c r="G276" s="826">
        <f t="shared" si="95"/>
        <v>15</v>
      </c>
      <c r="H276" s="826">
        <f t="shared" si="96"/>
        <v>16</v>
      </c>
      <c r="I276" s="826">
        <f t="shared" si="97"/>
        <v>29</v>
      </c>
      <c r="J276" s="826">
        <f t="shared" si="97"/>
        <v>31</v>
      </c>
      <c r="K276" s="195"/>
      <c r="L276" s="761">
        <f t="shared" si="86"/>
        <v>45407</v>
      </c>
    </row>
    <row r="277" spans="1:12" s="146" customFormat="1" ht="20.25" hidden="1" customHeight="1" x14ac:dyDescent="0.2">
      <c r="A277" s="1032"/>
      <c r="B277" s="1164"/>
      <c r="C277" s="1164"/>
      <c r="D277" s="1165"/>
      <c r="E277" s="1040" t="s">
        <v>384</v>
      </c>
      <c r="F277" s="1040" t="s">
        <v>384</v>
      </c>
      <c r="G277" s="826">
        <f t="shared" si="95"/>
        <v>15</v>
      </c>
      <c r="H277" s="826">
        <f t="shared" si="96"/>
        <v>16</v>
      </c>
      <c r="I277" s="826" t="e">
        <f t="shared" si="97"/>
        <v>#VALUE!</v>
      </c>
      <c r="J277" s="826" t="e">
        <f t="shared" si="97"/>
        <v>#VALUE!</v>
      </c>
      <c r="K277" s="195"/>
      <c r="L277" s="761">
        <f t="shared" si="86"/>
        <v>45414</v>
      </c>
    </row>
    <row r="278" spans="1:12" s="146" customFormat="1" ht="20.25" hidden="1" customHeight="1" x14ac:dyDescent="0.2">
      <c r="A278" s="1032" t="s">
        <v>1800</v>
      </c>
      <c r="B278" s="1164"/>
      <c r="C278" s="1164"/>
      <c r="D278" s="1165"/>
      <c r="E278" s="826">
        <f>D278+12</f>
        <v>12</v>
      </c>
      <c r="F278" s="826">
        <f t="shared" ref="F278:F284" si="98">D278+14</f>
        <v>14</v>
      </c>
      <c r="G278" s="826">
        <f t="shared" si="95"/>
        <v>15</v>
      </c>
      <c r="H278" s="826">
        <f t="shared" si="96"/>
        <v>16</v>
      </c>
      <c r="I278" s="826">
        <f t="shared" si="97"/>
        <v>29</v>
      </c>
      <c r="J278" s="826">
        <f t="shared" si="97"/>
        <v>31</v>
      </c>
      <c r="K278" s="195"/>
      <c r="L278" s="761">
        <f>L277+7</f>
        <v>45421</v>
      </c>
    </row>
    <row r="279" spans="1:12" s="146" customFormat="1" ht="20.25" hidden="1" customHeight="1" x14ac:dyDescent="0.2">
      <c r="A279" s="1032" t="s">
        <v>1840</v>
      </c>
      <c r="B279" s="1164"/>
      <c r="C279" s="1164"/>
      <c r="D279" s="1165"/>
      <c r="E279" s="826">
        <f>D279+12</f>
        <v>12</v>
      </c>
      <c r="F279" s="826">
        <f t="shared" si="98"/>
        <v>14</v>
      </c>
      <c r="G279" s="826">
        <f t="shared" si="95"/>
        <v>15</v>
      </c>
      <c r="H279" s="826">
        <f t="shared" si="96"/>
        <v>16</v>
      </c>
      <c r="I279" s="826">
        <f t="shared" si="97"/>
        <v>29</v>
      </c>
      <c r="J279" s="826">
        <f t="shared" si="97"/>
        <v>31</v>
      </c>
      <c r="K279" s="195"/>
      <c r="L279" s="761">
        <f t="shared" si="86"/>
        <v>45428</v>
      </c>
    </row>
    <row r="280" spans="1:12" s="146" customFormat="1" ht="20.25" hidden="1" customHeight="1" x14ac:dyDescent="0.2">
      <c r="A280" s="1032"/>
      <c r="B280" s="1164"/>
      <c r="C280" s="1164"/>
      <c r="D280" s="1165"/>
      <c r="E280" s="826">
        <f>D280+12</f>
        <v>12</v>
      </c>
      <c r="F280" s="826">
        <f t="shared" si="98"/>
        <v>14</v>
      </c>
      <c r="G280" s="826">
        <f t="shared" si="95"/>
        <v>15</v>
      </c>
      <c r="H280" s="826">
        <f t="shared" si="96"/>
        <v>16</v>
      </c>
      <c r="I280" s="826">
        <f t="shared" si="97"/>
        <v>29</v>
      </c>
      <c r="J280" s="826">
        <f t="shared" si="97"/>
        <v>31</v>
      </c>
      <c r="K280" s="195"/>
      <c r="L280" s="761">
        <f t="shared" si="86"/>
        <v>45435</v>
      </c>
    </row>
    <row r="281" spans="1:12" s="146" customFormat="1" ht="20.25" hidden="1" customHeight="1" x14ac:dyDescent="0.2">
      <c r="A281" s="1032" t="s">
        <v>1843</v>
      </c>
      <c r="B281" s="1164"/>
      <c r="C281" s="1164"/>
      <c r="D281" s="1165"/>
      <c r="E281" s="826">
        <f>D281+12</f>
        <v>12</v>
      </c>
      <c r="F281" s="826">
        <f t="shared" si="98"/>
        <v>14</v>
      </c>
      <c r="G281" s="826">
        <f t="shared" si="95"/>
        <v>15</v>
      </c>
      <c r="H281" s="826">
        <f t="shared" si="96"/>
        <v>16</v>
      </c>
      <c r="I281" s="826">
        <f t="shared" si="97"/>
        <v>29</v>
      </c>
      <c r="J281" s="826">
        <f t="shared" si="97"/>
        <v>31</v>
      </c>
      <c r="K281" s="195"/>
      <c r="L281" s="761">
        <f t="shared" si="86"/>
        <v>45442</v>
      </c>
    </row>
    <row r="282" spans="1:12" s="146" customFormat="1" ht="20.25" hidden="1" customHeight="1" x14ac:dyDescent="0.2">
      <c r="A282" s="1032" t="s">
        <v>1924</v>
      </c>
      <c r="B282" s="1164"/>
      <c r="C282" s="1164"/>
      <c r="D282" s="1165"/>
      <c r="E282" s="1040" t="s">
        <v>384</v>
      </c>
      <c r="F282" s="826">
        <f t="shared" si="98"/>
        <v>14</v>
      </c>
      <c r="G282" s="826">
        <f t="shared" si="95"/>
        <v>15</v>
      </c>
      <c r="H282" s="826">
        <f t="shared" si="96"/>
        <v>16</v>
      </c>
      <c r="I282" s="826" t="e">
        <f t="shared" si="97"/>
        <v>#VALUE!</v>
      </c>
      <c r="J282" s="826">
        <f t="shared" si="97"/>
        <v>31</v>
      </c>
      <c r="K282" s="195"/>
      <c r="L282" s="761">
        <f t="shared" si="86"/>
        <v>45449</v>
      </c>
    </row>
    <row r="283" spans="1:12" s="146" customFormat="1" ht="20.25" hidden="1" customHeight="1" x14ac:dyDescent="0.2">
      <c r="A283" s="1032" t="s">
        <v>1800</v>
      </c>
      <c r="B283" s="1164"/>
      <c r="C283" s="1164"/>
      <c r="D283" s="1165"/>
      <c r="E283" s="826">
        <f>D283+12</f>
        <v>12</v>
      </c>
      <c r="F283" s="826">
        <f t="shared" si="98"/>
        <v>14</v>
      </c>
      <c r="G283" s="826">
        <f t="shared" si="95"/>
        <v>15</v>
      </c>
      <c r="H283" s="826">
        <f t="shared" si="96"/>
        <v>16</v>
      </c>
      <c r="I283" s="826">
        <f t="shared" si="97"/>
        <v>29</v>
      </c>
      <c r="J283" s="826">
        <f t="shared" si="97"/>
        <v>31</v>
      </c>
      <c r="K283" s="195"/>
      <c r="L283" s="761">
        <f>L282+7</f>
        <v>45456</v>
      </c>
    </row>
    <row r="284" spans="1:12" s="146" customFormat="1" ht="20.25" hidden="1" customHeight="1" x14ac:dyDescent="0.2">
      <c r="A284" s="1032" t="s">
        <v>1925</v>
      </c>
      <c r="B284" s="1164"/>
      <c r="C284" s="1164"/>
      <c r="D284" s="1165"/>
      <c r="E284" s="1068" t="s">
        <v>384</v>
      </c>
      <c r="F284" s="1067">
        <f t="shared" si="98"/>
        <v>14</v>
      </c>
      <c r="G284" s="1067">
        <f t="shared" si="95"/>
        <v>15</v>
      </c>
      <c r="H284" s="1067">
        <f t="shared" si="96"/>
        <v>16</v>
      </c>
      <c r="I284" s="1067" t="e">
        <f t="shared" si="97"/>
        <v>#VALUE!</v>
      </c>
      <c r="J284" s="1067">
        <f t="shared" si="97"/>
        <v>31</v>
      </c>
      <c r="K284" s="195"/>
      <c r="L284" s="761">
        <f t="shared" si="86"/>
        <v>45463</v>
      </c>
    </row>
    <row r="285" spans="1:12" s="146" customFormat="1" ht="20.25" hidden="1" customHeight="1" x14ac:dyDescent="0.2">
      <c r="A285" s="1032" t="s">
        <v>1780</v>
      </c>
      <c r="B285" s="1164"/>
      <c r="C285" s="1164"/>
      <c r="D285" s="1165"/>
      <c r="E285" s="826">
        <f>D285+12</f>
        <v>12</v>
      </c>
      <c r="F285" s="883" t="s">
        <v>384</v>
      </c>
      <c r="G285" s="883" t="s">
        <v>384</v>
      </c>
      <c r="H285" s="883" t="s">
        <v>384</v>
      </c>
      <c r="I285" s="883" t="s">
        <v>384</v>
      </c>
      <c r="J285" s="883" t="s">
        <v>384</v>
      </c>
      <c r="K285" s="195"/>
      <c r="L285" s="761">
        <f t="shared" si="86"/>
        <v>45470</v>
      </c>
    </row>
    <row r="286" spans="1:12" s="146" customFormat="1" ht="20.25" hidden="1" customHeight="1" x14ac:dyDescent="0.2">
      <c r="A286" s="1032" t="s">
        <v>1807</v>
      </c>
      <c r="B286" s="1164"/>
      <c r="C286" s="1164"/>
      <c r="D286" s="1165"/>
      <c r="E286" s="826">
        <f>D286+12</f>
        <v>12</v>
      </c>
      <c r="F286" s="826">
        <f>D286+14</f>
        <v>14</v>
      </c>
      <c r="G286" s="826">
        <f>D286+15</f>
        <v>15</v>
      </c>
      <c r="H286" s="826">
        <f>D286+16</f>
        <v>16</v>
      </c>
      <c r="I286" s="826">
        <f t="shared" ref="I286:J289" si="99">E286+17</f>
        <v>29</v>
      </c>
      <c r="J286" s="826">
        <f t="shared" si="99"/>
        <v>31</v>
      </c>
      <c r="K286" s="195"/>
      <c r="L286" s="761">
        <f t="shared" si="86"/>
        <v>45477</v>
      </c>
    </row>
    <row r="287" spans="1:12" s="146" customFormat="1" ht="20.25" hidden="1" customHeight="1" x14ac:dyDescent="0.2">
      <c r="A287" s="1032" t="s">
        <v>1402</v>
      </c>
      <c r="B287" s="1164"/>
      <c r="C287" s="1164"/>
      <c r="D287" s="1165"/>
      <c r="E287" s="826">
        <f>D287+12</f>
        <v>12</v>
      </c>
      <c r="F287" s="826">
        <f>D287+14</f>
        <v>14</v>
      </c>
      <c r="G287" s="826">
        <f>D287+15</f>
        <v>15</v>
      </c>
      <c r="H287" s="826">
        <f>D287+16</f>
        <v>16</v>
      </c>
      <c r="I287" s="826">
        <f t="shared" si="99"/>
        <v>29</v>
      </c>
      <c r="J287" s="826">
        <f t="shared" si="99"/>
        <v>31</v>
      </c>
      <c r="K287" s="195"/>
      <c r="L287" s="761">
        <f>L286+7</f>
        <v>45484</v>
      </c>
    </row>
    <row r="288" spans="1:12" s="146" customFormat="1" ht="20.25" hidden="1" customHeight="1" x14ac:dyDescent="0.2">
      <c r="A288" s="1032"/>
      <c r="B288" s="1164"/>
      <c r="C288" s="1164"/>
      <c r="D288" s="1165"/>
      <c r="E288" s="841">
        <f>D288+12</f>
        <v>12</v>
      </c>
      <c r="F288" s="841">
        <f>D288+14</f>
        <v>14</v>
      </c>
      <c r="G288" s="841">
        <f>D288+15</f>
        <v>15</v>
      </c>
      <c r="H288" s="841">
        <f>D288+16</f>
        <v>16</v>
      </c>
      <c r="I288" s="841">
        <f t="shared" si="99"/>
        <v>29</v>
      </c>
      <c r="J288" s="841">
        <f t="shared" si="99"/>
        <v>31</v>
      </c>
      <c r="K288" s="195"/>
      <c r="L288" s="761">
        <f t="shared" si="86"/>
        <v>45491</v>
      </c>
    </row>
    <row r="289" spans="1:14" s="146" customFormat="1" ht="20.25" hidden="1" customHeight="1" x14ac:dyDescent="0.2">
      <c r="A289" s="1032"/>
      <c r="B289" s="1164"/>
      <c r="C289" s="1164"/>
      <c r="D289" s="1165"/>
      <c r="E289" s="841">
        <f>D289+12</f>
        <v>12</v>
      </c>
      <c r="F289" s="841">
        <f>D289+14</f>
        <v>14</v>
      </c>
      <c r="G289" s="841">
        <f>D289+15</f>
        <v>15</v>
      </c>
      <c r="H289" s="841">
        <f>D289+16</f>
        <v>16</v>
      </c>
      <c r="I289" s="841">
        <f t="shared" si="99"/>
        <v>29</v>
      </c>
      <c r="J289" s="841">
        <f t="shared" si="99"/>
        <v>31</v>
      </c>
      <c r="K289" s="195"/>
      <c r="L289" s="761">
        <f t="shared" si="86"/>
        <v>45498</v>
      </c>
    </row>
    <row r="290" spans="1:14" s="146" customFormat="1" ht="20.25" hidden="1" customHeight="1" x14ac:dyDescent="0.2">
      <c r="A290" s="1032" t="s">
        <v>1780</v>
      </c>
      <c r="B290" s="1164"/>
      <c r="C290" s="1164"/>
      <c r="D290" s="1165"/>
      <c r="E290" s="826" t="e">
        <f>#REF!+1</f>
        <v>#REF!</v>
      </c>
      <c r="F290" s="826" t="e">
        <f>E290+2</f>
        <v>#REF!</v>
      </c>
      <c r="G290" s="826" t="e">
        <f t="shared" ref="G290:G291" si="100">F290+1</f>
        <v>#REF!</v>
      </c>
      <c r="H290" s="826" t="e">
        <f t="shared" ref="H290:H291" si="101">G290+1</f>
        <v>#REF!</v>
      </c>
      <c r="I290" s="826" t="e">
        <f>#REF!+1</f>
        <v>#REF!</v>
      </c>
      <c r="J290" s="826" t="e">
        <f>#REF!+1</f>
        <v>#REF!</v>
      </c>
      <c r="K290" s="195"/>
      <c r="L290" s="761">
        <f t="shared" si="86"/>
        <v>45505</v>
      </c>
    </row>
    <row r="291" spans="1:14" s="146" customFormat="1" ht="20.25" hidden="1" customHeight="1" x14ac:dyDescent="0.2">
      <c r="A291" s="1032" t="s">
        <v>1807</v>
      </c>
      <c r="B291" s="1164"/>
      <c r="C291" s="1164"/>
      <c r="D291" s="1165"/>
      <c r="E291" s="826" t="e">
        <f>#REF!+1</f>
        <v>#REF!</v>
      </c>
      <c r="F291" s="826" t="e">
        <f>E291+2</f>
        <v>#REF!</v>
      </c>
      <c r="G291" s="826" t="e">
        <f t="shared" si="100"/>
        <v>#REF!</v>
      </c>
      <c r="H291" s="826" t="e">
        <f t="shared" si="101"/>
        <v>#REF!</v>
      </c>
      <c r="I291" s="826" t="e">
        <f>#REF!+1</f>
        <v>#REF!</v>
      </c>
      <c r="J291" s="826" t="e">
        <f>#REF!+1</f>
        <v>#REF!</v>
      </c>
      <c r="K291" s="195"/>
      <c r="L291" s="761">
        <f t="shared" si="86"/>
        <v>45512</v>
      </c>
    </row>
    <row r="292" spans="1:14" s="146" customFormat="1" ht="20.25" hidden="1" customHeight="1" x14ac:dyDescent="0.2">
      <c r="A292" s="1032" t="s">
        <v>1402</v>
      </c>
      <c r="B292" s="1164"/>
      <c r="C292" s="1164"/>
      <c r="D292" s="1165"/>
      <c r="E292" s="826">
        <f>D292+12</f>
        <v>12</v>
      </c>
      <c r="F292" s="826">
        <f>D292+14</f>
        <v>14</v>
      </c>
      <c r="G292" s="826">
        <f>D292+15</f>
        <v>15</v>
      </c>
      <c r="H292" s="826">
        <f>D292+16</f>
        <v>16</v>
      </c>
      <c r="I292" s="826">
        <f>E292+17</f>
        <v>29</v>
      </c>
      <c r="J292" s="826">
        <f>F292+17</f>
        <v>31</v>
      </c>
      <c r="K292" s="195"/>
      <c r="L292" s="761">
        <f>L291+7</f>
        <v>45519</v>
      </c>
    </row>
    <row r="293" spans="1:14" s="146" customFormat="1" ht="18.75" customHeight="1" x14ac:dyDescent="0.2">
      <c r="A293" s="1032"/>
      <c r="B293" s="1164"/>
      <c r="C293" s="1164"/>
      <c r="D293" s="1137"/>
      <c r="E293" s="1075" t="s">
        <v>217</v>
      </c>
      <c r="F293" s="1075" t="s">
        <v>213</v>
      </c>
      <c r="G293" s="1075" t="s">
        <v>202</v>
      </c>
      <c r="H293" s="1075" t="s">
        <v>249</v>
      </c>
      <c r="I293" s="1075" t="s">
        <v>171</v>
      </c>
      <c r="J293" s="1075" t="s">
        <v>177</v>
      </c>
      <c r="K293" s="195"/>
      <c r="L293" s="1053" t="s">
        <v>352</v>
      </c>
    </row>
    <row r="294" spans="1:14" s="146" customFormat="1" ht="20.100000000000001" hidden="1" customHeight="1" x14ac:dyDescent="0.2">
      <c r="A294" s="1032"/>
      <c r="B294" s="981" t="s">
        <v>1807</v>
      </c>
      <c r="C294" s="967" t="s">
        <v>1962</v>
      </c>
      <c r="D294" s="964">
        <v>45779</v>
      </c>
      <c r="E294" s="826">
        <f>D294+6</f>
        <v>45785</v>
      </c>
      <c r="F294" s="826">
        <f>E294+2</f>
        <v>45787</v>
      </c>
      <c r="G294" s="826">
        <f>F294+4</f>
        <v>45791</v>
      </c>
      <c r="H294" s="826">
        <f>G294+1</f>
        <v>45792</v>
      </c>
      <c r="I294" s="826">
        <f>H294+3</f>
        <v>45795</v>
      </c>
      <c r="J294" s="826">
        <f>I294+3</f>
        <v>45798</v>
      </c>
      <c r="K294" s="195"/>
      <c r="L294" s="761">
        <v>45780</v>
      </c>
    </row>
    <row r="295" spans="1:14" s="146" customFormat="1" ht="20.100000000000001" hidden="1" customHeight="1" x14ac:dyDescent="0.2">
      <c r="A295" s="1032"/>
      <c r="B295" s="981" t="s">
        <v>1896</v>
      </c>
      <c r="C295" s="967" t="s">
        <v>1963</v>
      </c>
      <c r="D295" s="964">
        <v>45789</v>
      </c>
      <c r="E295" s="826">
        <f t="shared" ref="E295:E302" si="102">D295+6</f>
        <v>45795</v>
      </c>
      <c r="F295" s="826">
        <f t="shared" ref="F295:F302" si="103">E295+2</f>
        <v>45797</v>
      </c>
      <c r="G295" s="826">
        <f t="shared" ref="G295:G302" si="104">F295+4</f>
        <v>45801</v>
      </c>
      <c r="H295" s="826">
        <f t="shared" ref="H295:H302" si="105">G295+1</f>
        <v>45802</v>
      </c>
      <c r="I295" s="826">
        <f t="shared" ref="I295:I302" si="106">H295+3</f>
        <v>45805</v>
      </c>
      <c r="J295" s="826">
        <f>I295+1</f>
        <v>45806</v>
      </c>
      <c r="K295" s="195"/>
      <c r="L295" s="761">
        <f>L294+7</f>
        <v>45787</v>
      </c>
    </row>
    <row r="296" spans="1:14" s="146" customFormat="1" ht="20.100000000000001" hidden="1" customHeight="1" x14ac:dyDescent="0.2">
      <c r="A296" s="1032" t="s">
        <v>1402</v>
      </c>
      <c r="B296" s="981" t="s">
        <v>1964</v>
      </c>
      <c r="C296" s="967" t="s">
        <v>1965</v>
      </c>
      <c r="D296" s="964">
        <v>45796</v>
      </c>
      <c r="E296" s="826">
        <f t="shared" si="102"/>
        <v>45802</v>
      </c>
      <c r="F296" s="826">
        <f t="shared" si="103"/>
        <v>45804</v>
      </c>
      <c r="G296" s="826">
        <f t="shared" si="104"/>
        <v>45808</v>
      </c>
      <c r="H296" s="826">
        <f t="shared" si="105"/>
        <v>45809</v>
      </c>
      <c r="I296" s="826">
        <f t="shared" si="106"/>
        <v>45812</v>
      </c>
      <c r="J296" s="826">
        <f t="shared" ref="J296:J302" si="107">I296+1</f>
        <v>45813</v>
      </c>
      <c r="K296" s="195"/>
      <c r="L296" s="761">
        <f t="shared" ref="L296:L302" si="108">L295+7</f>
        <v>45794</v>
      </c>
    </row>
    <row r="297" spans="1:14" s="146" customFormat="1" ht="20.100000000000001" customHeight="1" x14ac:dyDescent="0.2">
      <c r="A297" s="1032"/>
      <c r="B297" s="981" t="s">
        <v>1663</v>
      </c>
      <c r="C297" s="967" t="s">
        <v>1966</v>
      </c>
      <c r="D297" s="964">
        <v>45802</v>
      </c>
      <c r="E297" s="826">
        <f t="shared" si="102"/>
        <v>45808</v>
      </c>
      <c r="F297" s="826">
        <f t="shared" si="103"/>
        <v>45810</v>
      </c>
      <c r="G297" s="826">
        <f t="shared" si="104"/>
        <v>45814</v>
      </c>
      <c r="H297" s="826">
        <f t="shared" si="105"/>
        <v>45815</v>
      </c>
      <c r="I297" s="826">
        <f t="shared" si="106"/>
        <v>45818</v>
      </c>
      <c r="J297" s="826">
        <f t="shared" si="107"/>
        <v>45819</v>
      </c>
      <c r="K297" s="195"/>
      <c r="L297" s="761">
        <f t="shared" si="108"/>
        <v>45801</v>
      </c>
    </row>
    <row r="298" spans="1:14" s="146" customFormat="1" ht="20.100000000000001" customHeight="1" x14ac:dyDescent="0.2">
      <c r="A298" s="1032"/>
      <c r="B298" s="981" t="s">
        <v>1859</v>
      </c>
      <c r="C298" s="967" t="s">
        <v>1967</v>
      </c>
      <c r="D298" s="964">
        <v>45807</v>
      </c>
      <c r="E298" s="826">
        <f t="shared" si="102"/>
        <v>45813</v>
      </c>
      <c r="F298" s="826">
        <f t="shared" si="103"/>
        <v>45815</v>
      </c>
      <c r="G298" s="826">
        <f t="shared" si="104"/>
        <v>45819</v>
      </c>
      <c r="H298" s="826">
        <f t="shared" si="105"/>
        <v>45820</v>
      </c>
      <c r="I298" s="826">
        <f t="shared" si="106"/>
        <v>45823</v>
      </c>
      <c r="J298" s="826">
        <f t="shared" si="107"/>
        <v>45824</v>
      </c>
      <c r="K298" s="195"/>
      <c r="L298" s="761">
        <f t="shared" si="108"/>
        <v>45808</v>
      </c>
    </row>
    <row r="299" spans="1:14" s="146" customFormat="1" ht="20.100000000000001" customHeight="1" x14ac:dyDescent="0.2">
      <c r="A299" s="1032"/>
      <c r="B299" s="981" t="s">
        <v>1807</v>
      </c>
      <c r="C299" s="967" t="s">
        <v>1968</v>
      </c>
      <c r="D299" s="964">
        <v>45814</v>
      </c>
      <c r="E299" s="826">
        <f>D299+6</f>
        <v>45820</v>
      </c>
      <c r="F299" s="826">
        <f>E299+2</f>
        <v>45822</v>
      </c>
      <c r="G299" s="826">
        <f>F299+4</f>
        <v>45826</v>
      </c>
      <c r="H299" s="826">
        <f>G299+1</f>
        <v>45827</v>
      </c>
      <c r="I299" s="826">
        <f>H299+3</f>
        <v>45830</v>
      </c>
      <c r="J299" s="826">
        <f t="shared" si="107"/>
        <v>45831</v>
      </c>
      <c r="K299" s="195"/>
      <c r="L299" s="761">
        <f t="shared" si="108"/>
        <v>45815</v>
      </c>
    </row>
    <row r="300" spans="1:14" s="146" customFormat="1" ht="20.100000000000001" customHeight="1" x14ac:dyDescent="0.2">
      <c r="A300" s="1032"/>
      <c r="B300" s="981" t="s">
        <v>1896</v>
      </c>
      <c r="C300" s="967" t="s">
        <v>1969</v>
      </c>
      <c r="D300" s="964">
        <v>45821</v>
      </c>
      <c r="E300" s="826">
        <f t="shared" si="102"/>
        <v>45827</v>
      </c>
      <c r="F300" s="826">
        <f t="shared" si="103"/>
        <v>45829</v>
      </c>
      <c r="G300" s="826">
        <f t="shared" si="104"/>
        <v>45833</v>
      </c>
      <c r="H300" s="826">
        <f t="shared" si="105"/>
        <v>45834</v>
      </c>
      <c r="I300" s="826">
        <f t="shared" si="106"/>
        <v>45837</v>
      </c>
      <c r="J300" s="826">
        <f t="shared" si="107"/>
        <v>45838</v>
      </c>
      <c r="K300" s="195"/>
      <c r="L300" s="761">
        <f t="shared" si="108"/>
        <v>45822</v>
      </c>
    </row>
    <row r="301" spans="1:14" s="146" customFormat="1" ht="20.100000000000001" customHeight="1" x14ac:dyDescent="0.2">
      <c r="A301" s="1032"/>
      <c r="B301" s="981" t="s">
        <v>1964</v>
      </c>
      <c r="C301" s="967" t="s">
        <v>1970</v>
      </c>
      <c r="D301" s="964">
        <v>45828</v>
      </c>
      <c r="E301" s="826">
        <f t="shared" si="102"/>
        <v>45834</v>
      </c>
      <c r="F301" s="826">
        <f t="shared" si="103"/>
        <v>45836</v>
      </c>
      <c r="G301" s="826">
        <f t="shared" si="104"/>
        <v>45840</v>
      </c>
      <c r="H301" s="826">
        <f t="shared" si="105"/>
        <v>45841</v>
      </c>
      <c r="I301" s="826">
        <f t="shared" si="106"/>
        <v>45844</v>
      </c>
      <c r="J301" s="826">
        <f t="shared" si="107"/>
        <v>45845</v>
      </c>
      <c r="K301" s="195"/>
      <c r="L301" s="761">
        <f t="shared" si="108"/>
        <v>45829</v>
      </c>
    </row>
    <row r="302" spans="1:14" s="146" customFormat="1" ht="20.100000000000001" customHeight="1" x14ac:dyDescent="0.2">
      <c r="A302" s="1032"/>
      <c r="B302" s="981" t="s">
        <v>1663</v>
      </c>
      <c r="C302" s="967" t="s">
        <v>1971</v>
      </c>
      <c r="D302" s="964">
        <v>45835</v>
      </c>
      <c r="E302" s="826">
        <f t="shared" si="102"/>
        <v>45841</v>
      </c>
      <c r="F302" s="826">
        <f t="shared" si="103"/>
        <v>45843</v>
      </c>
      <c r="G302" s="826">
        <f t="shared" si="104"/>
        <v>45847</v>
      </c>
      <c r="H302" s="826">
        <f t="shared" si="105"/>
        <v>45848</v>
      </c>
      <c r="I302" s="826">
        <f t="shared" si="106"/>
        <v>45851</v>
      </c>
      <c r="J302" s="826">
        <f t="shared" si="107"/>
        <v>45852</v>
      </c>
      <c r="K302" s="195"/>
      <c r="L302" s="761">
        <f t="shared" si="108"/>
        <v>45836</v>
      </c>
    </row>
    <row r="303" spans="1:14" s="146" customFormat="1" ht="20.100000000000001" customHeight="1" x14ac:dyDescent="0.2">
      <c r="A303" s="1032"/>
      <c r="B303" s="147" t="s">
        <v>511</v>
      </c>
      <c r="C303" s="767"/>
      <c r="D303" s="804"/>
      <c r="E303" s="1100"/>
      <c r="F303" s="1100"/>
      <c r="G303" s="804"/>
      <c r="H303" s="804"/>
      <c r="I303" s="804"/>
      <c r="J303" s="804"/>
      <c r="K303" s="804"/>
      <c r="L303" s="195"/>
      <c r="M303" s="767"/>
    </row>
    <row r="304" spans="1:14" s="159" customFormat="1" ht="18" customHeight="1" x14ac:dyDescent="0.2">
      <c r="A304" s="1032"/>
      <c r="B304" s="192"/>
      <c r="C304" s="193"/>
      <c r="D304" s="193"/>
      <c r="E304" s="194"/>
      <c r="F304" s="195"/>
      <c r="G304" s="195"/>
      <c r="H304" s="193"/>
      <c r="I304" s="193"/>
      <c r="J304" s="195"/>
      <c r="K304" s="195"/>
      <c r="L304" s="195"/>
      <c r="M304" s="331"/>
      <c r="N304" s="196"/>
    </row>
    <row r="305" spans="1:15" s="159" customFormat="1" ht="18" customHeight="1" thickBot="1" x14ac:dyDescent="0.25">
      <c r="A305" s="1032"/>
      <c r="B305" s="197"/>
      <c r="C305" s="193"/>
      <c r="D305" s="198"/>
      <c r="E305" s="199"/>
      <c r="F305" s="197"/>
      <c r="G305" s="193"/>
      <c r="H305" s="198"/>
      <c r="I305" s="193"/>
      <c r="J305" s="197"/>
      <c r="K305" s="193"/>
      <c r="L305" s="198"/>
      <c r="M305" s="331"/>
      <c r="N305" s="196"/>
    </row>
    <row r="306" spans="1:15" s="147" customFormat="1" ht="18.75" customHeight="1" x14ac:dyDescent="0.2">
      <c r="B306" s="899"/>
      <c r="C306" s="900"/>
      <c r="D306" s="901"/>
      <c r="E306" s="902"/>
      <c r="F306" s="903"/>
      <c r="G306" s="904"/>
      <c r="H306" s="905"/>
    </row>
    <row r="307" spans="1:15" s="147" customFormat="1" ht="18.75" customHeight="1" x14ac:dyDescent="0.2">
      <c r="B307" s="781" t="s">
        <v>512</v>
      </c>
      <c r="C307" s="145"/>
      <c r="D307" s="147" t="s">
        <v>513</v>
      </c>
      <c r="G307" s="147" t="s">
        <v>514</v>
      </c>
      <c r="H307" s="782"/>
    </row>
    <row r="308" spans="1:15" s="147" customFormat="1" ht="18.75" customHeight="1" x14ac:dyDescent="0.2">
      <c r="B308" s="783" t="s">
        <v>515</v>
      </c>
      <c r="C308" s="1103" t="s">
        <v>516</v>
      </c>
      <c r="D308" s="133" t="s">
        <v>517</v>
      </c>
      <c r="F308" s="1103" t="s">
        <v>518</v>
      </c>
      <c r="G308" s="145" t="s">
        <v>519</v>
      </c>
      <c r="H308" s="1104" t="s">
        <v>520</v>
      </c>
    </row>
    <row r="309" spans="1:15" s="147" customFormat="1" ht="18.75" customHeight="1" x14ac:dyDescent="0.2">
      <c r="B309" s="783" t="s">
        <v>521</v>
      </c>
      <c r="C309" s="1103" t="s">
        <v>522</v>
      </c>
      <c r="D309" s="133" t="s">
        <v>523</v>
      </c>
      <c r="E309" s="148" t="s">
        <v>524</v>
      </c>
      <c r="F309" s="1105" t="s">
        <v>525</v>
      </c>
      <c r="G309" s="145" t="s">
        <v>526</v>
      </c>
      <c r="H309" s="1104" t="s">
        <v>527</v>
      </c>
    </row>
    <row r="310" spans="1:15" s="147" customFormat="1" ht="18.75" customHeight="1" x14ac:dyDescent="0.2">
      <c r="B310" s="786" t="s">
        <v>528</v>
      </c>
      <c r="C310" s="1106" t="s">
        <v>529</v>
      </c>
      <c r="D310" s="133" t="s">
        <v>530</v>
      </c>
      <c r="E310" s="148" t="s">
        <v>531</v>
      </c>
      <c r="F310" s="1105" t="s">
        <v>532</v>
      </c>
      <c r="G310" s="591" t="s">
        <v>533</v>
      </c>
      <c r="H310" s="1107" t="s">
        <v>534</v>
      </c>
    </row>
    <row r="311" spans="1:15" s="147" customFormat="1" ht="18.75" customHeight="1" x14ac:dyDescent="0.2">
      <c r="B311" s="786" t="s">
        <v>535</v>
      </c>
      <c r="C311" s="1106" t="s">
        <v>536</v>
      </c>
      <c r="D311" s="133" t="s">
        <v>537</v>
      </c>
      <c r="E311" s="148" t="s">
        <v>538</v>
      </c>
      <c r="F311" s="1105" t="s">
        <v>539</v>
      </c>
      <c r="G311" s="591" t="s">
        <v>540</v>
      </c>
      <c r="H311" s="1107" t="s">
        <v>541</v>
      </c>
      <c r="N311" s="149"/>
      <c r="O311" s="149"/>
    </row>
    <row r="312" spans="1:15" s="147" customFormat="1" ht="18.75" customHeight="1" x14ac:dyDescent="0.2">
      <c r="B312" s="786" t="s">
        <v>750</v>
      </c>
      <c r="C312" s="1106" t="s">
        <v>543</v>
      </c>
      <c r="D312" s="133" t="s">
        <v>544</v>
      </c>
      <c r="E312" s="148" t="s">
        <v>545</v>
      </c>
      <c r="F312" s="1105" t="s">
        <v>546</v>
      </c>
      <c r="G312" s="591" t="s">
        <v>547</v>
      </c>
      <c r="H312" s="1107" t="s">
        <v>548</v>
      </c>
      <c r="N312" s="149"/>
      <c r="O312" s="149"/>
    </row>
    <row r="313" spans="1:15" s="147" customFormat="1" ht="18.75" customHeight="1" x14ac:dyDescent="0.2">
      <c r="B313" s="786" t="s">
        <v>549</v>
      </c>
      <c r="C313" s="1106" t="s">
        <v>550</v>
      </c>
      <c r="D313" s="133" t="s">
        <v>551</v>
      </c>
      <c r="E313" s="148" t="s">
        <v>552</v>
      </c>
      <c r="F313" s="1105" t="s">
        <v>553</v>
      </c>
      <c r="G313" s="591" t="s">
        <v>554</v>
      </c>
      <c r="H313" s="1107" t="s">
        <v>555</v>
      </c>
      <c r="N313" s="149"/>
      <c r="O313" s="149"/>
    </row>
    <row r="314" spans="1:15" s="147" customFormat="1" ht="18.75" customHeight="1" x14ac:dyDescent="0.2">
      <c r="B314" s="786" t="s">
        <v>556</v>
      </c>
      <c r="C314" s="1106" t="s">
        <v>557</v>
      </c>
      <c r="D314" s="133" t="s">
        <v>558</v>
      </c>
      <c r="E314" s="148" t="s">
        <v>559</v>
      </c>
      <c r="F314" s="1103" t="s">
        <v>560</v>
      </c>
      <c r="G314" s="591" t="s">
        <v>561</v>
      </c>
      <c r="H314" s="790" t="s">
        <v>562</v>
      </c>
      <c r="N314" s="149"/>
      <c r="O314" s="149"/>
    </row>
    <row r="315" spans="1:15" ht="18.75" customHeight="1" x14ac:dyDescent="0.2">
      <c r="A315" s="1036"/>
      <c r="B315" s="786" t="s">
        <v>563</v>
      </c>
      <c r="C315" s="1106" t="s">
        <v>564</v>
      </c>
      <c r="D315" s="133"/>
      <c r="F315" s="591"/>
      <c r="G315" s="147"/>
      <c r="H315" s="791"/>
      <c r="L315" s="149"/>
      <c r="M315" s="149"/>
    </row>
    <row r="316" spans="1:15" ht="18" customHeight="1" thickBot="1" x14ac:dyDescent="0.25">
      <c r="A316" s="1036"/>
      <c r="B316" s="1108"/>
      <c r="C316" s="794"/>
      <c r="D316" s="794"/>
      <c r="E316" s="794"/>
      <c r="F316" s="794"/>
      <c r="G316" s="794"/>
      <c r="H316" s="1109"/>
      <c r="L316" s="149"/>
      <c r="M316" s="149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1">
    <mergeCell ref="B227:C293"/>
    <mergeCell ref="D227:D293"/>
    <mergeCell ref="E192:G192"/>
    <mergeCell ref="D121:D187"/>
    <mergeCell ref="B2:G2"/>
    <mergeCell ref="B4:G4"/>
    <mergeCell ref="D8:D9"/>
    <mergeCell ref="B8:C8"/>
    <mergeCell ref="B121:C187"/>
    <mergeCell ref="B6:F6"/>
    <mergeCell ref="B119:I119"/>
  </mergeCells>
  <phoneticPr fontId="81" type="noConversion"/>
  <hyperlinks>
    <hyperlink ref="I2" location="HOME!Print_Area" display="HOME" xr:uid="{AE82298C-3330-4150-AB40-079BCC1CB536}"/>
    <hyperlink ref="H308" r:id="rId14" xr:uid="{95432BC0-E26F-47A4-BFED-050D665E4695}"/>
    <hyperlink ref="C308" r:id="rId15" xr:uid="{8F956825-36E4-4998-95FC-058B5670CBB0}"/>
    <hyperlink ref="H313" r:id="rId16" xr:uid="{7A079C97-EA5E-4B5B-B419-CBF70732F156}"/>
    <hyperlink ref="H312" r:id="rId17" xr:uid="{91F64ECD-27EE-43CF-845B-C557F7E25DF1}"/>
    <hyperlink ref="C311" r:id="rId18" xr:uid="{2A92BDF8-1D25-4D81-ADCD-C550030317A8}"/>
    <hyperlink ref="C309" r:id="rId19" xr:uid="{653E5472-E33E-41F2-B4AD-E86A009D6D56}"/>
    <hyperlink ref="C315" r:id="rId20" xr:uid="{6EE1609A-6279-4D0E-8E9A-50DEF7664DFA}"/>
    <hyperlink ref="H311" r:id="rId21" xr:uid="{D688C4FD-0D6F-4D70-AA2F-92698E5A041F}"/>
    <hyperlink ref="H314" r:id="rId22" xr:uid="{1757C2FE-0401-4E83-9F2E-F695C7DB02B4}"/>
    <hyperlink ref="F308" r:id="rId23" xr:uid="{34566E82-7CCE-49C2-9473-0566CA5E9365}"/>
    <hyperlink ref="F313" r:id="rId24" xr:uid="{E90E3B60-0936-4FC5-B282-16770C9A034F}"/>
    <hyperlink ref="F309" r:id="rId25" xr:uid="{B5CBCA5E-D7E0-402E-8B15-F42DB3718213}"/>
    <hyperlink ref="F310" r:id="rId26" xr:uid="{64358D10-174C-481F-B33A-0A355766C600}"/>
    <hyperlink ref="F311" r:id="rId27" xr:uid="{544F890B-8442-4698-B888-A4BE2AE8E6A0}"/>
    <hyperlink ref="F312" r:id="rId28" xr:uid="{DEFF5CBE-97AD-4AFD-934E-3DDA9238D0F9}"/>
    <hyperlink ref="H309" r:id="rId29" xr:uid="{AEDE0C33-AF17-4C4F-9CBE-D0FAA75777F8}"/>
    <hyperlink ref="H310" r:id="rId30" xr:uid="{0565975D-7F48-425C-8D08-84C446349C26}"/>
    <hyperlink ref="F314" r:id="rId31" xr:uid="{71C6926B-8DA8-4973-8552-4BDFF78E5170}"/>
    <hyperlink ref="C310" r:id="rId32" xr:uid="{9F90354E-794F-4E15-B1DA-8E512A4EC083}"/>
    <hyperlink ref="C312" r:id="rId33" xr:uid="{74B21190-2B49-4CEF-81CD-1395CDE1A828}"/>
    <hyperlink ref="C313" r:id="rId34" xr:uid="{B4A027CD-9D63-42DD-B95E-B727CA1CEA1F}"/>
    <hyperlink ref="C314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83:K183 E184" evalError="1"/>
    <ignoredError sqref="F184:K184" evalError="1" formula="1"/>
    <ignoredError sqref="F190:G190 H215 J215:J219 H216:H219 J221:J223 H221:H223 I295:I302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1"/>
  <sheetViews>
    <sheetView showGridLines="0" zoomScale="145" zoomScaleNormal="145" zoomScaleSheetLayoutView="85" workbookViewId="0">
      <selection activeCell="E72" sqref="E72"/>
    </sheetView>
  </sheetViews>
  <sheetFormatPr defaultColWidth="9.140625" defaultRowHeight="17.25" customHeight="1" x14ac:dyDescent="0.2"/>
  <cols>
    <col min="1" max="1" width="16.7109375" style="885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3" t="s">
        <v>116</v>
      </c>
      <c r="C2" s="1143"/>
      <c r="D2" s="1143"/>
      <c r="E2" s="1143"/>
      <c r="F2" s="1143"/>
      <c r="H2" s="959" t="s">
        <v>345</v>
      </c>
    </row>
    <row r="3" spans="1:17" ht="17.25" customHeight="1" thickBot="1" x14ac:dyDescent="0.25">
      <c r="B3" s="165"/>
    </row>
    <row r="4" spans="1:17" ht="30" customHeight="1" thickBot="1" x14ac:dyDescent="0.25">
      <c r="B4" s="1129" t="s">
        <v>1972</v>
      </c>
      <c r="C4" s="1130"/>
      <c r="D4" s="1130"/>
      <c r="E4" s="1130"/>
      <c r="F4" s="1131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39"/>
      <c r="B7" s="1134" t="s">
        <v>1973</v>
      </c>
      <c r="C7" s="1135"/>
      <c r="D7" s="1172" t="s">
        <v>348</v>
      </c>
      <c r="E7" s="944" t="s">
        <v>1974</v>
      </c>
      <c r="F7" s="944" t="s">
        <v>1975</v>
      </c>
      <c r="G7" s="944" t="s">
        <v>1976</v>
      </c>
      <c r="H7" s="944" t="s">
        <v>169</v>
      </c>
      <c r="I7" s="944" t="s">
        <v>1977</v>
      </c>
      <c r="J7" s="944" t="s">
        <v>1978</v>
      </c>
      <c r="K7" s="944" t="s">
        <v>339</v>
      </c>
      <c r="L7" s="944" t="s">
        <v>252</v>
      </c>
      <c r="M7" s="331"/>
      <c r="N7" s="884"/>
      <c r="O7" s="146"/>
    </row>
    <row r="8" spans="1:17" ht="20.100000000000001" hidden="1" customHeight="1" x14ac:dyDescent="0.2">
      <c r="A8" s="1039"/>
      <c r="B8" s="947" t="s">
        <v>350</v>
      </c>
      <c r="C8" s="948" t="s">
        <v>351</v>
      </c>
      <c r="D8" s="1173"/>
      <c r="E8" s="943" t="s">
        <v>217</v>
      </c>
      <c r="F8" s="943" t="s">
        <v>251</v>
      </c>
      <c r="G8" s="943" t="s">
        <v>176</v>
      </c>
      <c r="H8" s="943" t="s">
        <v>192</v>
      </c>
      <c r="I8" s="943" t="s">
        <v>299</v>
      </c>
      <c r="J8" s="943" t="s">
        <v>438</v>
      </c>
      <c r="K8" s="943" t="s">
        <v>187</v>
      </c>
      <c r="L8" s="943" t="s">
        <v>208</v>
      </c>
      <c r="M8" s="331"/>
      <c r="N8" s="1058" t="s">
        <v>352</v>
      </c>
      <c r="O8" s="1052" t="s">
        <v>439</v>
      </c>
    </row>
    <row r="9" spans="1:17" ht="16.5" hidden="1" customHeight="1" x14ac:dyDescent="0.2">
      <c r="A9" s="1039"/>
      <c r="B9" s="984" t="s">
        <v>1979</v>
      </c>
      <c r="C9" s="985" t="s">
        <v>1980</v>
      </c>
      <c r="D9" s="958">
        <v>45391</v>
      </c>
      <c r="E9" s="1138" t="s">
        <v>384</v>
      </c>
      <c r="F9" s="1139"/>
      <c r="G9" s="1141"/>
      <c r="H9" s="883" t="s">
        <v>384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03" t="s">
        <v>1981</v>
      </c>
      <c r="B10" s="984" t="s">
        <v>1982</v>
      </c>
      <c r="C10" s="985" t="s">
        <v>1983</v>
      </c>
      <c r="D10" s="958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39" t="s">
        <v>1984</v>
      </c>
      <c r="B11" s="984" t="s">
        <v>1985</v>
      </c>
      <c r="C11" s="985" t="s">
        <v>1986</v>
      </c>
      <c r="D11" s="958">
        <v>45402</v>
      </c>
      <c r="E11" s="761">
        <v>45411</v>
      </c>
      <c r="F11" s="761">
        <v>45409</v>
      </c>
      <c r="G11" s="761">
        <v>45410</v>
      </c>
      <c r="H11" s="883" t="s">
        <v>384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39" t="s">
        <v>1987</v>
      </c>
      <c r="B12" s="984" t="s">
        <v>1988</v>
      </c>
      <c r="C12" s="985" t="s">
        <v>1989</v>
      </c>
      <c r="D12" s="958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39" t="s">
        <v>1984</v>
      </c>
      <c r="B13" s="984" t="s">
        <v>1990</v>
      </c>
      <c r="C13" s="985" t="s">
        <v>1991</v>
      </c>
      <c r="D13" s="958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39"/>
      <c r="B14" s="1033" t="s">
        <v>1992</v>
      </c>
      <c r="C14" s="985" t="s">
        <v>1993</v>
      </c>
      <c r="D14" s="958">
        <v>45425</v>
      </c>
      <c r="E14" s="883" t="s">
        <v>384</v>
      </c>
      <c r="F14" s="883" t="s">
        <v>384</v>
      </c>
      <c r="G14" s="883" t="s">
        <v>384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39" t="s">
        <v>1994</v>
      </c>
      <c r="B15" s="984" t="s">
        <v>1979</v>
      </c>
      <c r="C15" s="985" t="s">
        <v>1995</v>
      </c>
      <c r="D15" s="958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03" t="s">
        <v>1982</v>
      </c>
      <c r="B16" s="984" t="s">
        <v>1985</v>
      </c>
      <c r="C16" s="985" t="s">
        <v>1996</v>
      </c>
      <c r="D16" s="958">
        <v>45451</v>
      </c>
      <c r="E16" s="883" t="s">
        <v>384</v>
      </c>
      <c r="F16" s="883" t="s">
        <v>384</v>
      </c>
      <c r="G16" s="883" t="s">
        <v>384</v>
      </c>
      <c r="H16" s="883" t="s">
        <v>384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39" t="s">
        <v>1997</v>
      </c>
      <c r="B17" s="984" t="s">
        <v>1982</v>
      </c>
      <c r="C17" s="985" t="s">
        <v>1998</v>
      </c>
      <c r="D17" s="958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39"/>
      <c r="B18" s="984" t="s">
        <v>1988</v>
      </c>
      <c r="C18" s="985" t="s">
        <v>1999</v>
      </c>
      <c r="D18" s="958">
        <v>45456</v>
      </c>
      <c r="E18" s="883" t="s">
        <v>384</v>
      </c>
      <c r="F18" s="883" t="s">
        <v>384</v>
      </c>
      <c r="G18" s="883" t="s">
        <v>384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39" t="s">
        <v>2000</v>
      </c>
      <c r="B19" s="984" t="s">
        <v>1990</v>
      </c>
      <c r="C19" s="985" t="s">
        <v>2001</v>
      </c>
      <c r="D19" s="958">
        <v>45462</v>
      </c>
      <c r="E19" s="761">
        <v>45471</v>
      </c>
      <c r="F19" s="761">
        <v>45467</v>
      </c>
      <c r="G19" s="761">
        <v>45470</v>
      </c>
      <c r="H19" s="883" t="s">
        <v>384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39"/>
      <c r="B20" s="984" t="s">
        <v>1992</v>
      </c>
      <c r="C20" s="985" t="s">
        <v>2002</v>
      </c>
      <c r="D20" s="958">
        <v>45465</v>
      </c>
      <c r="E20" s="883" t="s">
        <v>384</v>
      </c>
      <c r="F20" s="883" t="s">
        <v>384</v>
      </c>
      <c r="G20" s="883" t="s">
        <v>384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39" t="s">
        <v>2003</v>
      </c>
      <c r="B21" s="984" t="s">
        <v>1564</v>
      </c>
      <c r="C21" s="985" t="s">
        <v>2004</v>
      </c>
      <c r="D21" s="958">
        <v>45479</v>
      </c>
      <c r="E21" s="761">
        <v>45486</v>
      </c>
      <c r="F21" s="761">
        <v>45485</v>
      </c>
      <c r="G21" s="761">
        <v>45486</v>
      </c>
      <c r="H21" s="883" t="s">
        <v>384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08">
        <f>WEEKNUM(O21)</f>
        <v>26</v>
      </c>
    </row>
    <row r="22" spans="1:16" ht="16.5" hidden="1" customHeight="1" x14ac:dyDescent="0.2">
      <c r="A22" s="1003"/>
      <c r="B22" s="984" t="s">
        <v>1985</v>
      </c>
      <c r="C22" s="985" t="s">
        <v>2005</v>
      </c>
      <c r="D22" s="958">
        <v>45491</v>
      </c>
      <c r="E22" s="883" t="s">
        <v>384</v>
      </c>
      <c r="F22" s="883" t="s">
        <v>384</v>
      </c>
      <c r="G22" s="883" t="s">
        <v>384</v>
      </c>
      <c r="H22" s="883" t="s">
        <v>384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08">
        <f t="shared" ref="P22:P29" si="6">WEEKNUM(O22)</f>
        <v>27</v>
      </c>
    </row>
    <row r="23" spans="1:16" ht="16.5" hidden="1" customHeight="1" x14ac:dyDescent="0.2">
      <c r="A23" s="1039" t="s">
        <v>2006</v>
      </c>
      <c r="B23" s="984" t="s">
        <v>1979</v>
      </c>
      <c r="C23" s="985" t="s">
        <v>2007</v>
      </c>
      <c r="D23" s="958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08">
        <f t="shared" si="6"/>
        <v>28</v>
      </c>
    </row>
    <row r="24" spans="1:16" ht="16.5" hidden="1" customHeight="1" x14ac:dyDescent="0.2">
      <c r="A24" s="1039"/>
      <c r="B24" s="984" t="s">
        <v>1988</v>
      </c>
      <c r="C24" s="985" t="s">
        <v>2008</v>
      </c>
      <c r="D24" s="958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3" t="s">
        <v>384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08">
        <f t="shared" si="6"/>
        <v>29</v>
      </c>
    </row>
    <row r="25" spans="1:16" ht="16.5" hidden="1" customHeight="1" x14ac:dyDescent="0.2">
      <c r="A25" s="1039"/>
      <c r="B25" s="984" t="s">
        <v>1990</v>
      </c>
      <c r="C25" s="985" t="s">
        <v>2009</v>
      </c>
      <c r="D25" s="958">
        <v>45505</v>
      </c>
      <c r="E25" s="883" t="s">
        <v>384</v>
      </c>
      <c r="F25" s="883" t="s">
        <v>384</v>
      </c>
      <c r="G25" s="883" t="s">
        <v>384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08">
        <f t="shared" si="6"/>
        <v>30</v>
      </c>
    </row>
    <row r="26" spans="1:16" ht="16.5" hidden="1" customHeight="1" x14ac:dyDescent="0.2">
      <c r="A26" s="1039"/>
      <c r="B26" s="984" t="s">
        <v>2010</v>
      </c>
      <c r="C26" s="985" t="s">
        <v>2011</v>
      </c>
      <c r="D26" s="958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3" t="s">
        <v>384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08">
        <f t="shared" si="6"/>
        <v>31</v>
      </c>
    </row>
    <row r="27" spans="1:16" ht="20.100000000000001" hidden="1" customHeight="1" x14ac:dyDescent="0.2">
      <c r="A27" s="1039" t="s">
        <v>1979</v>
      </c>
      <c r="B27" s="984" t="s">
        <v>1564</v>
      </c>
      <c r="C27" s="985" t="s">
        <v>2012</v>
      </c>
      <c r="D27" s="958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08">
        <f t="shared" si="6"/>
        <v>32</v>
      </c>
    </row>
    <row r="28" spans="1:16" ht="20.100000000000001" hidden="1" customHeight="1" x14ac:dyDescent="0.2">
      <c r="A28" s="1003"/>
      <c r="B28" s="984" t="s">
        <v>1985</v>
      </c>
      <c r="C28" s="985" t="s">
        <v>2013</v>
      </c>
      <c r="D28" s="958">
        <v>45525</v>
      </c>
      <c r="E28" s="883" t="s">
        <v>384</v>
      </c>
      <c r="F28" s="883" t="s">
        <v>384</v>
      </c>
      <c r="G28" s="883" t="s">
        <v>384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08">
        <f t="shared" si="6"/>
        <v>33</v>
      </c>
    </row>
    <row r="29" spans="1:16" ht="20.100000000000001" hidden="1" customHeight="1" x14ac:dyDescent="0.2">
      <c r="A29" s="1039" t="s">
        <v>1982</v>
      </c>
      <c r="B29" s="984" t="s">
        <v>1979</v>
      </c>
      <c r="C29" s="985" t="s">
        <v>2014</v>
      </c>
      <c r="D29" s="958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3" t="s">
        <v>384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08">
        <f t="shared" si="6"/>
        <v>34</v>
      </c>
    </row>
    <row r="30" spans="1:16" ht="20.100000000000001" hidden="1" customHeight="1" x14ac:dyDescent="0.2">
      <c r="A30" s="1039"/>
      <c r="B30" s="984" t="s">
        <v>1988</v>
      </c>
      <c r="C30" s="985" t="s">
        <v>2015</v>
      </c>
      <c r="D30" s="958">
        <v>45535</v>
      </c>
      <c r="E30" s="883" t="s">
        <v>384</v>
      </c>
      <c r="F30" s="883" t="s">
        <v>384</v>
      </c>
      <c r="G30" s="883" t="s">
        <v>384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08">
        <f t="shared" ref="P30:P35" si="23">WEEKNUM(O30)</f>
        <v>35</v>
      </c>
    </row>
    <row r="31" spans="1:16" ht="20.100000000000001" hidden="1" customHeight="1" x14ac:dyDescent="0.2">
      <c r="A31" s="1039"/>
      <c r="B31" s="984" t="s">
        <v>1990</v>
      </c>
      <c r="C31" s="985" t="s">
        <v>2016</v>
      </c>
      <c r="D31" s="958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3" t="s">
        <v>384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08">
        <f t="shared" si="23"/>
        <v>36</v>
      </c>
    </row>
    <row r="32" spans="1:16" ht="20.100000000000001" hidden="1" customHeight="1" x14ac:dyDescent="0.2">
      <c r="A32" s="1039"/>
      <c r="B32" s="984" t="s">
        <v>2010</v>
      </c>
      <c r="C32" s="985" t="s">
        <v>2017</v>
      </c>
      <c r="D32" s="958">
        <v>45557</v>
      </c>
      <c r="E32" s="883" t="s">
        <v>384</v>
      </c>
      <c r="F32" s="883" t="s">
        <v>384</v>
      </c>
      <c r="G32" s="883" t="s">
        <v>384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08">
        <f t="shared" si="23"/>
        <v>37</v>
      </c>
    </row>
    <row r="33" spans="1:16" ht="20.100000000000001" hidden="1" customHeight="1" x14ac:dyDescent="0.2">
      <c r="A33" s="1039" t="s">
        <v>2018</v>
      </c>
      <c r="B33" s="984" t="s">
        <v>2019</v>
      </c>
      <c r="C33" s="985" t="s">
        <v>2020</v>
      </c>
      <c r="D33" s="958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3" t="s">
        <v>384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08">
        <f t="shared" si="23"/>
        <v>38</v>
      </c>
    </row>
    <row r="34" spans="1:16" ht="20.100000000000001" hidden="1" customHeight="1" x14ac:dyDescent="0.2">
      <c r="A34" s="1003"/>
      <c r="B34" s="984" t="s">
        <v>1985</v>
      </c>
      <c r="C34" s="985" t="s">
        <v>2021</v>
      </c>
      <c r="D34" s="958">
        <v>45564</v>
      </c>
      <c r="E34" s="883" t="s">
        <v>384</v>
      </c>
      <c r="F34" s="761">
        <f t="shared" si="20"/>
        <v>45573</v>
      </c>
      <c r="G34" s="761">
        <f t="shared" si="21"/>
        <v>45574</v>
      </c>
      <c r="H34" s="883" t="s">
        <v>384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08">
        <f t="shared" si="23"/>
        <v>39</v>
      </c>
    </row>
    <row r="35" spans="1:16" ht="20.100000000000001" hidden="1" customHeight="1" x14ac:dyDescent="0.2">
      <c r="A35" s="1039"/>
      <c r="B35" s="984" t="s">
        <v>1979</v>
      </c>
      <c r="C35" s="985" t="s">
        <v>2022</v>
      </c>
      <c r="D35" s="958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08">
        <f t="shared" si="23"/>
        <v>40</v>
      </c>
    </row>
    <row r="36" spans="1:16" ht="20.100000000000001" hidden="1" customHeight="1" x14ac:dyDescent="0.2">
      <c r="A36" s="1039"/>
      <c r="B36" s="984" t="s">
        <v>1988</v>
      </c>
      <c r="C36" s="985" t="s">
        <v>2023</v>
      </c>
      <c r="D36" s="958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08">
        <f t="shared" ref="P36:P41" si="36">WEEKNUM(O36)</f>
        <v>41</v>
      </c>
    </row>
    <row r="37" spans="1:16" ht="20.100000000000001" hidden="1" customHeight="1" x14ac:dyDescent="0.2">
      <c r="A37" s="1039"/>
      <c r="B37" s="984" t="s">
        <v>1990</v>
      </c>
      <c r="C37" s="985" t="s">
        <v>2024</v>
      </c>
      <c r="D37" s="958">
        <v>45598</v>
      </c>
      <c r="E37" s="1138" t="s">
        <v>384</v>
      </c>
      <c r="F37" s="1139"/>
      <c r="G37" s="1141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08">
        <f t="shared" si="36"/>
        <v>42</v>
      </c>
    </row>
    <row r="38" spans="1:16" ht="20.100000000000001" hidden="1" customHeight="1" x14ac:dyDescent="0.2">
      <c r="A38" s="1039" t="s">
        <v>2025</v>
      </c>
      <c r="B38" s="984" t="s">
        <v>2026</v>
      </c>
      <c r="C38" s="985" t="s">
        <v>2027</v>
      </c>
      <c r="D38" s="958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08">
        <f t="shared" si="36"/>
        <v>43</v>
      </c>
    </row>
    <row r="39" spans="1:16" ht="20.100000000000001" hidden="1" customHeight="1" x14ac:dyDescent="0.2">
      <c r="A39" s="1039"/>
      <c r="B39" s="984" t="s">
        <v>2019</v>
      </c>
      <c r="C39" s="985" t="s">
        <v>2028</v>
      </c>
      <c r="D39" s="958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3" t="s">
        <v>384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08">
        <f t="shared" si="36"/>
        <v>44</v>
      </c>
    </row>
    <row r="40" spans="1:16" ht="20.100000000000001" hidden="1" customHeight="1" x14ac:dyDescent="0.2">
      <c r="A40" s="1003"/>
      <c r="B40" s="984" t="s">
        <v>1985</v>
      </c>
      <c r="C40" s="985" t="s">
        <v>2029</v>
      </c>
      <c r="D40" s="958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3" t="s">
        <v>384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08">
        <f t="shared" si="36"/>
        <v>45</v>
      </c>
    </row>
    <row r="41" spans="1:16" ht="20.100000000000001" hidden="1" customHeight="1" x14ac:dyDescent="0.2">
      <c r="A41" s="1039"/>
      <c r="B41" s="984" t="s">
        <v>1979</v>
      </c>
      <c r="C41" s="985" t="s">
        <v>2030</v>
      </c>
      <c r="D41" s="958">
        <v>45623</v>
      </c>
      <c r="E41" s="883" t="s">
        <v>384</v>
      </c>
      <c r="F41" s="883" t="s">
        <v>384</v>
      </c>
      <c r="G41" s="1084" t="s">
        <v>384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08">
        <f t="shared" si="36"/>
        <v>46</v>
      </c>
    </row>
    <row r="42" spans="1:16" ht="20.100000000000001" hidden="1" customHeight="1" x14ac:dyDescent="0.2">
      <c r="A42" s="1039" t="s">
        <v>2031</v>
      </c>
      <c r="B42" s="984" t="s">
        <v>1988</v>
      </c>
      <c r="C42" s="985" t="s">
        <v>2032</v>
      </c>
      <c r="D42" s="958">
        <v>45619</v>
      </c>
      <c r="E42" s="761">
        <v>45632</v>
      </c>
      <c r="F42" s="761">
        <v>45622</v>
      </c>
      <c r="G42" s="1084" t="s">
        <v>384</v>
      </c>
      <c r="H42" s="883" t="s">
        <v>384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08">
        <f t="shared" ref="P42:P43" si="43">WEEKNUM(O42)</f>
        <v>47</v>
      </c>
    </row>
    <row r="43" spans="1:16" ht="20.100000000000001" hidden="1" customHeight="1" x14ac:dyDescent="0.2">
      <c r="A43" s="1039"/>
      <c r="B43" s="984" t="s">
        <v>1990</v>
      </c>
      <c r="C43" s="985" t="s">
        <v>2033</v>
      </c>
      <c r="D43" s="958">
        <v>45635</v>
      </c>
      <c r="E43" s="761">
        <f t="shared" si="40"/>
        <v>45641</v>
      </c>
      <c r="F43" s="883" t="s">
        <v>384</v>
      </c>
      <c r="G43" s="1084" t="s">
        <v>384</v>
      </c>
      <c r="H43" s="883" t="s">
        <v>384</v>
      </c>
      <c r="I43" s="761">
        <f>D43+19</f>
        <v>45654</v>
      </c>
      <c r="J43" s="761">
        <f>D43+26</f>
        <v>45661</v>
      </c>
      <c r="K43" s="761">
        <f>D43+27</f>
        <v>45662</v>
      </c>
      <c r="L43" s="883" t="s">
        <v>384</v>
      </c>
      <c r="M43" s="883" t="s">
        <v>384</v>
      </c>
      <c r="N43" s="331"/>
      <c r="O43" s="761">
        <f t="shared" si="35"/>
        <v>45623</v>
      </c>
      <c r="P43" s="1008">
        <f t="shared" si="43"/>
        <v>48</v>
      </c>
    </row>
    <row r="44" spans="1:16" ht="20.100000000000001" hidden="1" customHeight="1" x14ac:dyDescent="0.2">
      <c r="A44" s="1039" t="s">
        <v>2026</v>
      </c>
      <c r="B44" s="984" t="s">
        <v>2034</v>
      </c>
      <c r="C44" s="985" t="s">
        <v>2035</v>
      </c>
      <c r="D44" s="958">
        <v>45631</v>
      </c>
      <c r="E44" s="883" t="s">
        <v>384</v>
      </c>
      <c r="F44" s="761">
        <f>D44+9</f>
        <v>45640</v>
      </c>
      <c r="G44" s="1084" t="s">
        <v>384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08">
        <f>WEEKNUM(O44)</f>
        <v>49</v>
      </c>
    </row>
    <row r="45" spans="1:16" ht="20.100000000000001" hidden="1" customHeight="1" x14ac:dyDescent="0.2">
      <c r="A45" s="1039"/>
      <c r="B45" s="984" t="s">
        <v>2019</v>
      </c>
      <c r="C45" s="985" t="s">
        <v>2036</v>
      </c>
      <c r="D45" s="958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08">
        <f>WEEKNUM(N45)</f>
        <v>50</v>
      </c>
    </row>
    <row r="46" spans="1:16" ht="20.100000000000001" hidden="1" customHeight="1" x14ac:dyDescent="0.2">
      <c r="A46" s="1039"/>
      <c r="B46" s="1033" t="s">
        <v>408</v>
      </c>
      <c r="C46" s="985" t="s">
        <v>2037</v>
      </c>
      <c r="D46" s="958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08">
        <f>WEEKNUM(N46)</f>
        <v>51</v>
      </c>
    </row>
    <row r="47" spans="1:16" ht="20.100000000000001" hidden="1" customHeight="1" x14ac:dyDescent="0.2">
      <c r="A47" s="1039"/>
      <c r="B47" s="984" t="s">
        <v>2038</v>
      </c>
      <c r="C47" s="985" t="s">
        <v>2039</v>
      </c>
      <c r="D47" s="958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08">
        <f>WEEKNUM(N47)</f>
        <v>52</v>
      </c>
    </row>
    <row r="48" spans="1:16" ht="20.100000000000001" hidden="1" customHeight="1" x14ac:dyDescent="0.2">
      <c r="A48" s="1039"/>
      <c r="B48" s="1033" t="s">
        <v>408</v>
      </c>
      <c r="C48" s="985" t="s">
        <v>2040</v>
      </c>
      <c r="D48" s="958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08">
        <f>WEEKNUM(N48)</f>
        <v>1</v>
      </c>
    </row>
    <row r="49" spans="1:17" ht="20.100000000000001" hidden="1" customHeight="1" x14ac:dyDescent="0.2">
      <c r="A49" s="1039" t="s">
        <v>1990</v>
      </c>
      <c r="B49" s="984" t="s">
        <v>1988</v>
      </c>
      <c r="C49" s="985" t="s">
        <v>2041</v>
      </c>
      <c r="D49" s="958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08">
        <f t="shared" ref="O49" si="47">WEEKNUM(N49)</f>
        <v>2</v>
      </c>
    </row>
    <row r="50" spans="1:17" ht="20.100000000000001" hidden="1" customHeight="1" x14ac:dyDescent="0.2">
      <c r="A50" s="1039"/>
      <c r="B50" s="984" t="s">
        <v>1990</v>
      </c>
      <c r="C50" s="985" t="s">
        <v>2042</v>
      </c>
      <c r="D50" s="958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08">
        <f>WEEKNUM(N50)</f>
        <v>3</v>
      </c>
    </row>
    <row r="51" spans="1:17" ht="20.100000000000001" hidden="1" customHeight="1" x14ac:dyDescent="0.2">
      <c r="A51" s="1039" t="s">
        <v>2043</v>
      </c>
      <c r="B51" s="984" t="s">
        <v>2019</v>
      </c>
      <c r="C51" s="985" t="s">
        <v>2044</v>
      </c>
      <c r="D51" s="958">
        <v>45683</v>
      </c>
      <c r="E51" s="761">
        <f>D51+6</f>
        <v>45689</v>
      </c>
      <c r="F51" s="761">
        <f>D51+9</f>
        <v>45692</v>
      </c>
      <c r="G51" s="883" t="s">
        <v>384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08">
        <f>WEEKNUM(N51)</f>
        <v>4</v>
      </c>
    </row>
    <row r="52" spans="1:17" ht="20.100000000000001" hidden="1" customHeight="1" x14ac:dyDescent="0.2">
      <c r="A52" s="1039" t="s">
        <v>2045</v>
      </c>
      <c r="B52" s="1033" t="s">
        <v>408</v>
      </c>
      <c r="C52" s="985" t="s">
        <v>2046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08">
        <f>WEEKNUM(N52)</f>
        <v>5</v>
      </c>
    </row>
    <row r="53" spans="1:17" ht="20.100000000000001" hidden="1" customHeight="1" x14ac:dyDescent="0.2">
      <c r="A53" s="1039" t="s">
        <v>2047</v>
      </c>
      <c r="B53" s="984" t="s">
        <v>2038</v>
      </c>
      <c r="C53" s="985" t="s">
        <v>2048</v>
      </c>
      <c r="D53" s="958">
        <v>45711</v>
      </c>
      <c r="E53" s="761">
        <v>45718</v>
      </c>
      <c r="F53" s="883" t="s">
        <v>384</v>
      </c>
      <c r="G53" s="883" t="s">
        <v>384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08">
        <f>WEEKNUM(N53)</f>
        <v>6</v>
      </c>
    </row>
    <row r="54" spans="1:17" ht="20.100000000000001" hidden="1" customHeight="1" x14ac:dyDescent="0.2">
      <c r="A54" s="1039" t="s">
        <v>2049</v>
      </c>
      <c r="B54" s="984" t="s">
        <v>1855</v>
      </c>
      <c r="C54" s="985" t="s">
        <v>2050</v>
      </c>
      <c r="D54" s="958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08">
        <f>WEEKNUM(N54)</f>
        <v>7</v>
      </c>
    </row>
    <row r="55" spans="1:17" ht="20.100000000000001" hidden="1" customHeight="1" x14ac:dyDescent="0.2">
      <c r="A55" s="1039" t="s">
        <v>1990</v>
      </c>
      <c r="B55" s="984" t="s">
        <v>1988</v>
      </c>
      <c r="C55" s="985" t="s">
        <v>2051</v>
      </c>
      <c r="D55" s="958">
        <v>45713</v>
      </c>
      <c r="E55" s="883" t="s">
        <v>384</v>
      </c>
      <c r="F55" s="883" t="s">
        <v>384</v>
      </c>
      <c r="G55" s="883" t="s">
        <v>384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08">
        <f t="shared" ref="O55" si="52">WEEKNUM(N55)</f>
        <v>8</v>
      </c>
    </row>
    <row r="56" spans="1:17" ht="20.100000000000001" hidden="1" customHeight="1" x14ac:dyDescent="0.2">
      <c r="A56" s="1039"/>
      <c r="B56" s="984" t="s">
        <v>2043</v>
      </c>
      <c r="C56" s="985" t="s">
        <v>2052</v>
      </c>
      <c r="D56" s="958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3" t="s">
        <v>384</v>
      </c>
      <c r="J56" s="883" t="s">
        <v>384</v>
      </c>
      <c r="K56" s="883" t="s">
        <v>384</v>
      </c>
      <c r="L56" s="883" t="s">
        <v>384</v>
      </c>
      <c r="M56" s="331"/>
      <c r="N56" s="761">
        <f t="shared" si="51"/>
        <v>45714</v>
      </c>
      <c r="O56" s="1008">
        <f>WEEKNUM(N56)</f>
        <v>9</v>
      </c>
    </row>
    <row r="57" spans="1:17" ht="20.100000000000001" hidden="1" customHeight="1" x14ac:dyDescent="0.2">
      <c r="A57" s="1039" t="s">
        <v>1990</v>
      </c>
      <c r="B57" s="1033" t="s">
        <v>408</v>
      </c>
      <c r="C57" s="985" t="s">
        <v>2053</v>
      </c>
      <c r="D57" s="803"/>
      <c r="E57" s="803"/>
      <c r="F57" s="803"/>
      <c r="G57" s="803"/>
      <c r="H57" s="987"/>
      <c r="I57" s="803"/>
      <c r="J57" s="803"/>
      <c r="K57" s="803"/>
      <c r="L57" s="803"/>
      <c r="M57" s="331"/>
      <c r="N57" s="761">
        <f t="shared" si="51"/>
        <v>45721</v>
      </c>
      <c r="O57" s="1008">
        <f>WEEKNUM(N57)</f>
        <v>10</v>
      </c>
    </row>
    <row r="58" spans="1:17" ht="24.95" hidden="1" customHeight="1" x14ac:dyDescent="0.2">
      <c r="A58" s="1039"/>
      <c r="B58" s="147" t="s">
        <v>511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39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39"/>
      <c r="B60" s="1134" t="s">
        <v>1973</v>
      </c>
      <c r="C60" s="1135"/>
      <c r="D60" s="1172" t="s">
        <v>348</v>
      </c>
      <c r="E60" s="944" t="s">
        <v>1976</v>
      </c>
      <c r="F60" s="944" t="s">
        <v>2054</v>
      </c>
      <c r="G60" s="944" t="s">
        <v>1977</v>
      </c>
      <c r="H60" s="944" t="s">
        <v>1978</v>
      </c>
      <c r="I60" s="944" t="s">
        <v>339</v>
      </c>
      <c r="J60" s="944" t="s">
        <v>252</v>
      </c>
      <c r="K60" s="331"/>
      <c r="L60" s="884"/>
      <c r="M60" s="146"/>
    </row>
    <row r="61" spans="1:17" ht="20.100000000000001" customHeight="1" x14ac:dyDescent="0.2">
      <c r="A61" s="1039"/>
      <c r="B61" s="947" t="s">
        <v>350</v>
      </c>
      <c r="C61" s="948" t="s">
        <v>351</v>
      </c>
      <c r="D61" s="1173"/>
      <c r="E61" s="943" t="s">
        <v>217</v>
      </c>
      <c r="F61" s="943" t="s">
        <v>175</v>
      </c>
      <c r="G61" s="943" t="s">
        <v>197</v>
      </c>
      <c r="H61" s="943" t="s">
        <v>192</v>
      </c>
      <c r="I61" s="943" t="s">
        <v>284</v>
      </c>
      <c r="J61" s="943" t="s">
        <v>254</v>
      </c>
      <c r="K61" s="331"/>
      <c r="L61" s="1058" t="s">
        <v>352</v>
      </c>
      <c r="M61" s="1052" t="s">
        <v>439</v>
      </c>
    </row>
    <row r="62" spans="1:17" ht="20.100000000000001" hidden="1" customHeight="1" x14ac:dyDescent="0.2">
      <c r="A62" s="1039"/>
      <c r="B62" s="984" t="s">
        <v>2049</v>
      </c>
      <c r="C62" s="985" t="s">
        <v>2055</v>
      </c>
      <c r="D62" s="958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08">
        <f>WEEKNUM(L62)</f>
        <v>11</v>
      </c>
    </row>
    <row r="63" spans="1:17" ht="20.100000000000001" hidden="1" customHeight="1" x14ac:dyDescent="0.2">
      <c r="A63" s="1039" t="s">
        <v>2019</v>
      </c>
      <c r="B63" s="984" t="s">
        <v>651</v>
      </c>
      <c r="C63" s="985" t="s">
        <v>2056</v>
      </c>
      <c r="D63" s="958">
        <v>45750</v>
      </c>
      <c r="E63" s="883" t="s">
        <v>384</v>
      </c>
      <c r="F63" s="883" t="s">
        <v>384</v>
      </c>
      <c r="G63" s="761">
        <v>45762</v>
      </c>
      <c r="H63" s="761">
        <f t="shared" ref="H63:H69" si="53">G63+1</f>
        <v>45763</v>
      </c>
      <c r="I63" s="761">
        <f t="shared" ref="I63:I69" si="54">H63+2</f>
        <v>45765</v>
      </c>
      <c r="J63" s="761">
        <f t="shared" ref="J63:J69" si="55">I63+1</f>
        <v>45766</v>
      </c>
      <c r="K63" s="331"/>
      <c r="L63" s="761">
        <f>L62+7</f>
        <v>45736</v>
      </c>
      <c r="M63" s="1008">
        <f>WEEKNUM(L63)</f>
        <v>12</v>
      </c>
    </row>
    <row r="64" spans="1:17" ht="20.100000000000001" hidden="1" customHeight="1" x14ac:dyDescent="0.2">
      <c r="A64" s="1039"/>
      <c r="B64" s="984" t="s">
        <v>2038</v>
      </c>
      <c r="C64" s="985" t="s">
        <v>2057</v>
      </c>
      <c r="D64" s="958">
        <v>45744</v>
      </c>
      <c r="E64" s="761">
        <f t="shared" ref="E64:E69" si="56">D64+6</f>
        <v>45750</v>
      </c>
      <c r="F64" s="883" t="s">
        <v>384</v>
      </c>
      <c r="G64" s="761">
        <v>45753</v>
      </c>
      <c r="H64" s="761">
        <f t="shared" si="53"/>
        <v>45754</v>
      </c>
      <c r="I64" s="761">
        <f t="shared" si="54"/>
        <v>45756</v>
      </c>
      <c r="J64" s="761">
        <f t="shared" si="55"/>
        <v>45757</v>
      </c>
      <c r="K64" s="331"/>
      <c r="L64" s="761">
        <f t="shared" ref="L64:L77" si="57">L63+7</f>
        <v>45743</v>
      </c>
      <c r="M64" s="1008">
        <f t="shared" ref="M64" si="58">WEEKNUM(L64)</f>
        <v>13</v>
      </c>
    </row>
    <row r="65" spans="1:17" ht="20.100000000000001" hidden="1" customHeight="1" x14ac:dyDescent="0.2">
      <c r="A65" s="1039" t="s">
        <v>1855</v>
      </c>
      <c r="B65" s="984" t="s">
        <v>2058</v>
      </c>
      <c r="C65" s="985" t="s">
        <v>2059</v>
      </c>
      <c r="D65" s="958">
        <v>45756</v>
      </c>
      <c r="E65" s="761">
        <f t="shared" si="56"/>
        <v>45762</v>
      </c>
      <c r="F65" s="761">
        <f t="shared" ref="F65:F69" si="59">E65+5</f>
        <v>45767</v>
      </c>
      <c r="G65" s="761">
        <f t="shared" ref="G65:G69" si="60">F65+7</f>
        <v>45774</v>
      </c>
      <c r="H65" s="761">
        <f t="shared" si="53"/>
        <v>45775</v>
      </c>
      <c r="I65" s="761">
        <f t="shared" si="54"/>
        <v>45777</v>
      </c>
      <c r="J65" s="761">
        <f t="shared" si="55"/>
        <v>45778</v>
      </c>
      <c r="K65" s="331"/>
      <c r="L65" s="761">
        <f t="shared" si="57"/>
        <v>45750</v>
      </c>
      <c r="M65" s="1008">
        <f>WEEKNUM(L65)</f>
        <v>14</v>
      </c>
    </row>
    <row r="66" spans="1:17" ht="20.100000000000001" hidden="1" customHeight="1" x14ac:dyDescent="0.2">
      <c r="A66" s="1039"/>
      <c r="B66" s="984" t="s">
        <v>1988</v>
      </c>
      <c r="C66" s="985" t="s">
        <v>2060</v>
      </c>
      <c r="D66" s="958">
        <v>45757</v>
      </c>
      <c r="E66" s="883" t="s">
        <v>384</v>
      </c>
      <c r="F66" s="761">
        <v>45767</v>
      </c>
      <c r="G66" s="761">
        <f t="shared" si="60"/>
        <v>45774</v>
      </c>
      <c r="H66" s="761">
        <f t="shared" si="53"/>
        <v>45775</v>
      </c>
      <c r="I66" s="761">
        <f t="shared" si="54"/>
        <v>45777</v>
      </c>
      <c r="J66" s="761">
        <f t="shared" si="55"/>
        <v>45778</v>
      </c>
      <c r="K66" s="331"/>
      <c r="L66" s="761">
        <f t="shared" si="57"/>
        <v>45757</v>
      </c>
      <c r="M66" s="1008">
        <f>WEEKNUM(L66)</f>
        <v>15</v>
      </c>
    </row>
    <row r="67" spans="1:17" ht="20.100000000000001" hidden="1" customHeight="1" x14ac:dyDescent="0.2">
      <c r="A67" s="1039"/>
      <c r="B67" s="984" t="s">
        <v>2049</v>
      </c>
      <c r="C67" s="985" t="s">
        <v>2061</v>
      </c>
      <c r="D67" s="958">
        <v>45767</v>
      </c>
      <c r="E67" s="761">
        <f t="shared" si="56"/>
        <v>45773</v>
      </c>
      <c r="F67" s="761">
        <f t="shared" si="59"/>
        <v>45778</v>
      </c>
      <c r="G67" s="761">
        <f t="shared" si="60"/>
        <v>45785</v>
      </c>
      <c r="H67" s="761">
        <f t="shared" si="53"/>
        <v>45786</v>
      </c>
      <c r="I67" s="761">
        <f t="shared" si="54"/>
        <v>45788</v>
      </c>
      <c r="J67" s="761">
        <f t="shared" si="55"/>
        <v>45789</v>
      </c>
      <c r="K67" s="331"/>
      <c r="L67" s="761">
        <f t="shared" si="57"/>
        <v>45764</v>
      </c>
      <c r="M67" s="1008">
        <f t="shared" ref="M67" si="61">WEEKNUM(L67)</f>
        <v>16</v>
      </c>
    </row>
    <row r="68" spans="1:17" ht="20.100000000000001" hidden="1" customHeight="1" x14ac:dyDescent="0.2">
      <c r="A68" s="1039"/>
      <c r="B68" s="984" t="s">
        <v>2038</v>
      </c>
      <c r="C68" s="985" t="s">
        <v>2062</v>
      </c>
      <c r="D68" s="958">
        <v>45770</v>
      </c>
      <c r="E68" s="761">
        <f t="shared" si="56"/>
        <v>45776</v>
      </c>
      <c r="F68" s="761">
        <f t="shared" si="59"/>
        <v>45781</v>
      </c>
      <c r="G68" s="761">
        <f t="shared" si="60"/>
        <v>45788</v>
      </c>
      <c r="H68" s="761">
        <f t="shared" si="53"/>
        <v>45789</v>
      </c>
      <c r="I68" s="761">
        <f t="shared" si="54"/>
        <v>45791</v>
      </c>
      <c r="J68" s="761">
        <f t="shared" si="55"/>
        <v>45792</v>
      </c>
      <c r="K68" s="331"/>
      <c r="L68" s="761">
        <f t="shared" si="57"/>
        <v>45771</v>
      </c>
      <c r="M68" s="1008">
        <f>WEEKNUM(L68)</f>
        <v>17</v>
      </c>
    </row>
    <row r="69" spans="1:17" ht="20.100000000000001" hidden="1" customHeight="1" x14ac:dyDescent="0.2">
      <c r="A69" s="1039"/>
      <c r="B69" s="984" t="s">
        <v>651</v>
      </c>
      <c r="C69" s="985" t="s">
        <v>2063</v>
      </c>
      <c r="D69" s="958">
        <v>45779</v>
      </c>
      <c r="E69" s="761">
        <f t="shared" si="56"/>
        <v>45785</v>
      </c>
      <c r="F69" s="761">
        <f t="shared" si="59"/>
        <v>45790</v>
      </c>
      <c r="G69" s="761">
        <f t="shared" si="60"/>
        <v>45797</v>
      </c>
      <c r="H69" s="761">
        <f t="shared" si="53"/>
        <v>45798</v>
      </c>
      <c r="I69" s="761">
        <f t="shared" si="54"/>
        <v>45800</v>
      </c>
      <c r="J69" s="761">
        <f t="shared" si="55"/>
        <v>45801</v>
      </c>
      <c r="K69" s="331"/>
      <c r="L69" s="761">
        <f t="shared" si="57"/>
        <v>45778</v>
      </c>
      <c r="M69" s="1008">
        <f t="shared" ref="M69" si="62">WEEKNUM(L69)</f>
        <v>18</v>
      </c>
    </row>
    <row r="70" spans="1:17" ht="20.100000000000001" hidden="1" customHeight="1" x14ac:dyDescent="0.2">
      <c r="A70" s="1039" t="s">
        <v>1855</v>
      </c>
      <c r="B70" s="984" t="s">
        <v>2058</v>
      </c>
      <c r="C70" s="985" t="s">
        <v>2064</v>
      </c>
      <c r="D70" s="958">
        <v>45790</v>
      </c>
      <c r="E70" s="761">
        <f t="shared" ref="E70:E72" si="63">D70+6</f>
        <v>45796</v>
      </c>
      <c r="F70" s="761">
        <f t="shared" ref="F70:F72" si="64">E70+5</f>
        <v>45801</v>
      </c>
      <c r="G70" s="761">
        <f t="shared" ref="G70:G72" si="65">F70+7</f>
        <v>45808</v>
      </c>
      <c r="H70" s="761">
        <f t="shared" ref="H70:H72" si="66">G70+1</f>
        <v>45809</v>
      </c>
      <c r="I70" s="761">
        <f t="shared" ref="I70:I72" si="67">H70+2</f>
        <v>45811</v>
      </c>
      <c r="J70" s="761">
        <f t="shared" ref="J70:J72" si="68">I70+1</f>
        <v>45812</v>
      </c>
      <c r="K70" s="331"/>
      <c r="L70" s="761">
        <f t="shared" si="57"/>
        <v>45785</v>
      </c>
      <c r="M70" s="1008">
        <f>WEEKNUM(L70)</f>
        <v>19</v>
      </c>
    </row>
    <row r="71" spans="1:17" ht="20.100000000000001" hidden="1" customHeight="1" x14ac:dyDescent="0.2">
      <c r="A71" s="1039"/>
      <c r="B71" s="984" t="s">
        <v>1988</v>
      </c>
      <c r="C71" s="985" t="s">
        <v>2065</v>
      </c>
      <c r="D71" s="958">
        <v>45794</v>
      </c>
      <c r="E71" s="761">
        <f t="shared" si="63"/>
        <v>45800</v>
      </c>
      <c r="F71" s="761">
        <f t="shared" si="64"/>
        <v>45805</v>
      </c>
      <c r="G71" s="761">
        <f t="shared" si="65"/>
        <v>45812</v>
      </c>
      <c r="H71" s="761">
        <f t="shared" si="66"/>
        <v>45813</v>
      </c>
      <c r="I71" s="761">
        <f t="shared" si="67"/>
        <v>45815</v>
      </c>
      <c r="J71" s="761">
        <f t="shared" si="68"/>
        <v>45816</v>
      </c>
      <c r="K71" s="331"/>
      <c r="L71" s="761">
        <f t="shared" si="57"/>
        <v>45792</v>
      </c>
      <c r="M71" s="1008">
        <f>WEEKNUM(L71)</f>
        <v>20</v>
      </c>
    </row>
    <row r="72" spans="1:17" ht="20.100000000000001" customHeight="1" x14ac:dyDescent="0.2">
      <c r="A72" s="1039"/>
      <c r="B72" s="984" t="s">
        <v>2049</v>
      </c>
      <c r="C72" s="985" t="s">
        <v>2066</v>
      </c>
      <c r="D72" s="958">
        <v>45800</v>
      </c>
      <c r="E72" s="761">
        <f t="shared" si="63"/>
        <v>45806</v>
      </c>
      <c r="F72" s="761">
        <f t="shared" si="64"/>
        <v>45811</v>
      </c>
      <c r="G72" s="761">
        <f t="shared" si="65"/>
        <v>45818</v>
      </c>
      <c r="H72" s="761">
        <f t="shared" si="66"/>
        <v>45819</v>
      </c>
      <c r="I72" s="761">
        <f t="shared" si="67"/>
        <v>45821</v>
      </c>
      <c r="J72" s="761">
        <f t="shared" si="68"/>
        <v>45822</v>
      </c>
      <c r="K72" s="331"/>
      <c r="L72" s="761">
        <f t="shared" si="57"/>
        <v>45799</v>
      </c>
      <c r="M72" s="1008">
        <f t="shared" ref="M72" si="69">WEEKNUM(L72)</f>
        <v>21</v>
      </c>
    </row>
    <row r="73" spans="1:17" ht="20.100000000000001" customHeight="1" x14ac:dyDescent="0.2">
      <c r="A73" s="1039"/>
      <c r="B73" s="984" t="s">
        <v>2038</v>
      </c>
      <c r="C73" s="985" t="s">
        <v>2067</v>
      </c>
      <c r="D73" s="958">
        <v>45805</v>
      </c>
      <c r="E73" s="761">
        <f t="shared" ref="E73:E77" si="70">D73+6</f>
        <v>45811</v>
      </c>
      <c r="F73" s="761">
        <f t="shared" ref="F73:F77" si="71">E73+5</f>
        <v>45816</v>
      </c>
      <c r="G73" s="761">
        <f t="shared" ref="G73:G77" si="72">F73+7</f>
        <v>45823</v>
      </c>
      <c r="H73" s="761">
        <f t="shared" ref="H73:H77" si="73">G73+1</f>
        <v>45824</v>
      </c>
      <c r="I73" s="761">
        <f t="shared" ref="I73:I77" si="74">H73+2</f>
        <v>45826</v>
      </c>
      <c r="J73" s="761">
        <f t="shared" ref="J73:J77" si="75">I73+1</f>
        <v>45827</v>
      </c>
      <c r="K73" s="331"/>
      <c r="L73" s="761">
        <f t="shared" si="57"/>
        <v>45806</v>
      </c>
      <c r="M73" s="1008">
        <f t="shared" ref="M73:M74" si="76">WEEKNUM(L73)</f>
        <v>22</v>
      </c>
    </row>
    <row r="74" spans="1:17" ht="20.100000000000001" customHeight="1" x14ac:dyDescent="0.2">
      <c r="A74" s="1039"/>
      <c r="B74" s="984" t="s">
        <v>651</v>
      </c>
      <c r="C74" s="985" t="s">
        <v>2068</v>
      </c>
      <c r="D74" s="958">
        <v>45812</v>
      </c>
      <c r="E74" s="761">
        <f t="shared" si="70"/>
        <v>45818</v>
      </c>
      <c r="F74" s="761">
        <f t="shared" si="71"/>
        <v>45823</v>
      </c>
      <c r="G74" s="761">
        <f t="shared" si="72"/>
        <v>45830</v>
      </c>
      <c r="H74" s="761">
        <f t="shared" si="73"/>
        <v>45831</v>
      </c>
      <c r="I74" s="761">
        <f t="shared" si="74"/>
        <v>45833</v>
      </c>
      <c r="J74" s="761">
        <f t="shared" si="75"/>
        <v>45834</v>
      </c>
      <c r="K74" s="331"/>
      <c r="L74" s="761">
        <f t="shared" si="57"/>
        <v>45813</v>
      </c>
      <c r="M74" s="1008">
        <f t="shared" si="76"/>
        <v>23</v>
      </c>
    </row>
    <row r="75" spans="1:17" ht="20.100000000000001" customHeight="1" x14ac:dyDescent="0.2">
      <c r="A75" s="1039"/>
      <c r="B75" s="984" t="s">
        <v>2058</v>
      </c>
      <c r="C75" s="985" t="s">
        <v>2069</v>
      </c>
      <c r="D75" s="958">
        <v>45819</v>
      </c>
      <c r="E75" s="761">
        <f t="shared" si="70"/>
        <v>45825</v>
      </c>
      <c r="F75" s="761">
        <f t="shared" si="71"/>
        <v>45830</v>
      </c>
      <c r="G75" s="761">
        <f t="shared" si="72"/>
        <v>45837</v>
      </c>
      <c r="H75" s="761">
        <f t="shared" si="73"/>
        <v>45838</v>
      </c>
      <c r="I75" s="761">
        <f t="shared" si="74"/>
        <v>45840</v>
      </c>
      <c r="J75" s="761">
        <f t="shared" si="75"/>
        <v>45841</v>
      </c>
      <c r="K75" s="331"/>
      <c r="L75" s="761">
        <f t="shared" si="57"/>
        <v>45820</v>
      </c>
      <c r="M75" s="1008">
        <f>WEEKNUM(L75)</f>
        <v>24</v>
      </c>
    </row>
    <row r="76" spans="1:17" ht="20.100000000000001" customHeight="1" x14ac:dyDescent="0.2">
      <c r="A76" s="1039"/>
      <c r="B76" s="984" t="s">
        <v>1988</v>
      </c>
      <c r="C76" s="985" t="s">
        <v>2070</v>
      </c>
      <c r="D76" s="958">
        <v>45826</v>
      </c>
      <c r="E76" s="761">
        <f t="shared" si="70"/>
        <v>45832</v>
      </c>
      <c r="F76" s="761">
        <f t="shared" si="71"/>
        <v>45837</v>
      </c>
      <c r="G76" s="761">
        <f t="shared" si="72"/>
        <v>45844</v>
      </c>
      <c r="H76" s="761">
        <f t="shared" si="73"/>
        <v>45845</v>
      </c>
      <c r="I76" s="761">
        <f t="shared" si="74"/>
        <v>45847</v>
      </c>
      <c r="J76" s="761">
        <f t="shared" si="75"/>
        <v>45848</v>
      </c>
      <c r="K76" s="331"/>
      <c r="L76" s="761">
        <f t="shared" si="57"/>
        <v>45827</v>
      </c>
      <c r="M76" s="1008">
        <f>WEEKNUM(L76)</f>
        <v>25</v>
      </c>
    </row>
    <row r="77" spans="1:17" ht="20.100000000000001" customHeight="1" x14ac:dyDescent="0.2">
      <c r="A77" s="1039"/>
      <c r="B77" s="984" t="s">
        <v>2049</v>
      </c>
      <c r="C77" s="985" t="s">
        <v>2071</v>
      </c>
      <c r="D77" s="958">
        <v>45833</v>
      </c>
      <c r="E77" s="761">
        <f t="shared" si="70"/>
        <v>45839</v>
      </c>
      <c r="F77" s="761">
        <f t="shared" si="71"/>
        <v>45844</v>
      </c>
      <c r="G77" s="761">
        <f t="shared" si="72"/>
        <v>45851</v>
      </c>
      <c r="H77" s="761">
        <f t="shared" si="73"/>
        <v>45852</v>
      </c>
      <c r="I77" s="761">
        <f t="shared" si="74"/>
        <v>45854</v>
      </c>
      <c r="J77" s="761">
        <f t="shared" si="75"/>
        <v>45855</v>
      </c>
      <c r="K77" s="331"/>
      <c r="L77" s="761">
        <f t="shared" si="57"/>
        <v>45834</v>
      </c>
      <c r="M77" s="1008">
        <f t="shared" ref="M77" si="77">WEEKNUM(L77)</f>
        <v>26</v>
      </c>
    </row>
    <row r="78" spans="1:17" ht="24.95" customHeight="1" x14ac:dyDescent="0.2">
      <c r="A78" s="1039"/>
      <c r="B78" s="147" t="s">
        <v>511</v>
      </c>
      <c r="C78" s="753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603"/>
      <c r="P78" s="146"/>
      <c r="Q78" s="146"/>
    </row>
    <row r="79" spans="1:17" s="159" customFormat="1" ht="17.25" customHeight="1" x14ac:dyDescent="0.2">
      <c r="A79" s="1039"/>
      <c r="C79" s="145"/>
      <c r="D79" s="145"/>
      <c r="E79" s="145"/>
      <c r="F79" s="145"/>
      <c r="G79" s="145"/>
      <c r="H79" s="145"/>
      <c r="I79" s="145"/>
      <c r="N79" s="147"/>
      <c r="O79" s="145"/>
    </row>
    <row r="80" spans="1:17" s="159" customFormat="1" ht="17.25" customHeight="1" thickBot="1" x14ac:dyDescent="0.25">
      <c r="A80" s="1039"/>
      <c r="B80" s="425"/>
      <c r="C80" s="145"/>
      <c r="D80" s="145"/>
      <c r="E80" s="145"/>
      <c r="F80" s="145"/>
      <c r="G80" s="145"/>
      <c r="H80" s="145"/>
      <c r="I80" s="145"/>
      <c r="N80" s="147"/>
      <c r="O80" s="145"/>
    </row>
    <row r="81" spans="1:15" s="147" customFormat="1" ht="18.75" customHeight="1" x14ac:dyDescent="0.2">
      <c r="B81" s="899"/>
      <c r="C81" s="900"/>
      <c r="D81" s="901"/>
      <c r="E81" s="902"/>
      <c r="F81" s="903"/>
      <c r="G81" s="904"/>
      <c r="H81" s="905"/>
    </row>
    <row r="82" spans="1:15" s="147" customFormat="1" ht="18.75" customHeight="1" x14ac:dyDescent="0.2">
      <c r="B82" s="781" t="s">
        <v>512</v>
      </c>
      <c r="C82" s="145"/>
      <c r="D82" s="147" t="s">
        <v>513</v>
      </c>
      <c r="G82" s="147" t="s">
        <v>514</v>
      </c>
      <c r="H82" s="782"/>
    </row>
    <row r="83" spans="1:15" s="147" customFormat="1" ht="18.75" customHeight="1" x14ac:dyDescent="0.2">
      <c r="B83" s="783" t="s">
        <v>515</v>
      </c>
      <c r="C83" s="1103" t="s">
        <v>516</v>
      </c>
      <c r="D83" s="133" t="s">
        <v>517</v>
      </c>
      <c r="F83" s="1103" t="s">
        <v>518</v>
      </c>
      <c r="G83" s="145" t="s">
        <v>519</v>
      </c>
      <c r="H83" s="1104" t="s">
        <v>520</v>
      </c>
    </row>
    <row r="84" spans="1:15" s="147" customFormat="1" ht="18.75" customHeight="1" x14ac:dyDescent="0.2">
      <c r="B84" s="783" t="s">
        <v>521</v>
      </c>
      <c r="C84" s="1103" t="s">
        <v>522</v>
      </c>
      <c r="D84" s="133" t="s">
        <v>523</v>
      </c>
      <c r="E84" s="148" t="s">
        <v>524</v>
      </c>
      <c r="F84" s="1105" t="s">
        <v>525</v>
      </c>
      <c r="G84" s="145" t="s">
        <v>526</v>
      </c>
      <c r="H84" s="1104" t="s">
        <v>527</v>
      </c>
    </row>
    <row r="85" spans="1:15" s="147" customFormat="1" ht="18" customHeight="1" x14ac:dyDescent="0.2">
      <c r="B85" s="786" t="s">
        <v>528</v>
      </c>
      <c r="C85" s="1106" t="s">
        <v>529</v>
      </c>
      <c r="D85" s="133" t="s">
        <v>530</v>
      </c>
      <c r="E85" s="148" t="s">
        <v>531</v>
      </c>
      <c r="F85" s="1105" t="s">
        <v>532</v>
      </c>
      <c r="G85" s="591" t="s">
        <v>533</v>
      </c>
      <c r="H85" s="1107" t="s">
        <v>534</v>
      </c>
    </row>
    <row r="86" spans="1:15" s="147" customFormat="1" ht="18.75" customHeight="1" x14ac:dyDescent="0.2">
      <c r="B86" s="786" t="s">
        <v>535</v>
      </c>
      <c r="C86" s="1106" t="s">
        <v>536</v>
      </c>
      <c r="D86" s="133" t="s">
        <v>537</v>
      </c>
      <c r="E86" s="148" t="s">
        <v>538</v>
      </c>
      <c r="F86" s="1105" t="s">
        <v>539</v>
      </c>
      <c r="G86" s="591" t="s">
        <v>540</v>
      </c>
      <c r="H86" s="1107" t="s">
        <v>541</v>
      </c>
      <c r="N86" s="149"/>
      <c r="O86" s="149"/>
    </row>
    <row r="87" spans="1:15" s="147" customFormat="1" ht="18.75" customHeight="1" x14ac:dyDescent="0.2">
      <c r="B87" s="786" t="s">
        <v>750</v>
      </c>
      <c r="C87" s="1106" t="s">
        <v>543</v>
      </c>
      <c r="D87" s="133" t="s">
        <v>544</v>
      </c>
      <c r="E87" s="148" t="s">
        <v>545</v>
      </c>
      <c r="F87" s="1105" t="s">
        <v>546</v>
      </c>
      <c r="G87" s="591" t="s">
        <v>547</v>
      </c>
      <c r="H87" s="1107" t="s">
        <v>548</v>
      </c>
      <c r="N87" s="149"/>
      <c r="O87" s="149"/>
    </row>
    <row r="88" spans="1:15" s="147" customFormat="1" ht="18.75" customHeight="1" x14ac:dyDescent="0.2">
      <c r="B88" s="786" t="s">
        <v>549</v>
      </c>
      <c r="C88" s="1106" t="s">
        <v>550</v>
      </c>
      <c r="D88" s="133" t="s">
        <v>551</v>
      </c>
      <c r="E88" s="148" t="s">
        <v>552</v>
      </c>
      <c r="F88" s="1105" t="s">
        <v>553</v>
      </c>
      <c r="G88" s="591" t="s">
        <v>554</v>
      </c>
      <c r="H88" s="1107" t="s">
        <v>555</v>
      </c>
      <c r="N88" s="149"/>
      <c r="O88" s="149"/>
    </row>
    <row r="89" spans="1:15" s="147" customFormat="1" ht="18.75" customHeight="1" x14ac:dyDescent="0.2">
      <c r="B89" s="786" t="s">
        <v>556</v>
      </c>
      <c r="C89" s="1106" t="s">
        <v>557</v>
      </c>
      <c r="D89" s="133" t="s">
        <v>558</v>
      </c>
      <c r="E89" s="148" t="s">
        <v>559</v>
      </c>
      <c r="F89" s="1103" t="s">
        <v>560</v>
      </c>
      <c r="G89" s="591" t="s">
        <v>561</v>
      </c>
      <c r="H89" s="790" t="s">
        <v>562</v>
      </c>
      <c r="N89" s="149"/>
      <c r="O89" s="149"/>
    </row>
    <row r="90" spans="1:15" ht="18.75" customHeight="1" x14ac:dyDescent="0.2">
      <c r="A90" s="1036"/>
      <c r="B90" s="786" t="s">
        <v>563</v>
      </c>
      <c r="C90" s="1106" t="s">
        <v>564</v>
      </c>
      <c r="D90" s="133"/>
      <c r="F90" s="591"/>
      <c r="G90" s="147"/>
      <c r="H90" s="791"/>
      <c r="I90" s="145"/>
      <c r="J90" s="145"/>
      <c r="K90" s="145"/>
    </row>
    <row r="91" spans="1:15" ht="17.25" customHeight="1" thickBot="1" x14ac:dyDescent="0.25">
      <c r="A91" s="1036"/>
      <c r="B91" s="1108"/>
      <c r="C91" s="794"/>
      <c r="D91" s="794"/>
      <c r="E91" s="794"/>
      <c r="F91" s="794"/>
      <c r="G91" s="794"/>
      <c r="H91" s="1109"/>
      <c r="I91" s="145"/>
      <c r="J91" s="145"/>
      <c r="K91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3" r:id="rId10" xr:uid="{7EB8ACDC-127B-4623-BC63-962269ACDF7E}"/>
    <hyperlink ref="C83" r:id="rId11" xr:uid="{D0902594-8023-4CDF-A988-07AA592A8A42}"/>
    <hyperlink ref="H88" r:id="rId12" xr:uid="{BAF9C094-775F-4D5B-AB5F-020C18A1A332}"/>
    <hyperlink ref="H87" r:id="rId13" xr:uid="{F5B825EB-C0A3-49C0-A0C7-C5C7847D1C42}"/>
    <hyperlink ref="C86" r:id="rId14" xr:uid="{13959669-DF32-4057-9863-25DE0C5053D2}"/>
    <hyperlink ref="C84" r:id="rId15" xr:uid="{8989D5CA-737B-4ABF-BEA4-557F5B10E4CB}"/>
    <hyperlink ref="C90" r:id="rId16" xr:uid="{CA4B5B68-7F84-4CE7-B9C4-67ED9394DE33}"/>
    <hyperlink ref="H86" r:id="rId17" xr:uid="{C3A611E8-05C0-4318-8B8B-79B220D6A3FD}"/>
    <hyperlink ref="H89" r:id="rId18" xr:uid="{AF4EC95A-4D95-4BD2-9CF8-84059FCA2BFD}"/>
    <hyperlink ref="F83" r:id="rId19" xr:uid="{B7064F0F-55C9-4537-ADA1-2C0A3AE9611C}"/>
    <hyperlink ref="F88" r:id="rId20" xr:uid="{C700D005-22D0-493B-842D-23E3B7095D00}"/>
    <hyperlink ref="F84" r:id="rId21" xr:uid="{74359B29-54D6-4C8D-9246-85C3C79B30D5}"/>
    <hyperlink ref="F85" r:id="rId22" xr:uid="{8E7648A6-3F3D-48DB-B3F8-64432BE4BB38}"/>
    <hyperlink ref="F86" r:id="rId23" xr:uid="{53A69E84-3FF9-470E-AD11-2585A6736969}"/>
    <hyperlink ref="F87" r:id="rId24" xr:uid="{1D739F2F-A4A5-4545-82E5-3E7ACCF2C367}"/>
    <hyperlink ref="H84" r:id="rId25" xr:uid="{0C981046-321D-4DB4-8377-FD40823A20FC}"/>
    <hyperlink ref="H85" r:id="rId26" xr:uid="{A5475766-E3FD-40E3-857E-BD71D937D048}"/>
    <hyperlink ref="F89" r:id="rId27" xr:uid="{508805CB-5F01-4EA1-9B50-762FA46CA839}"/>
    <hyperlink ref="C85" r:id="rId28" xr:uid="{814751FF-3017-4AE3-823F-E71E7FE66130}"/>
    <hyperlink ref="C87" r:id="rId29" xr:uid="{C3212037-655C-40ED-B4FD-875C4C7AC192}"/>
    <hyperlink ref="C88" r:id="rId30" xr:uid="{FB9F1EA4-C417-4C7B-94B5-C43C0BC78318}"/>
    <hyperlink ref="C89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57"/>
  <sheetViews>
    <sheetView showGridLines="0" zoomScale="145" zoomScaleNormal="145" zoomScaleSheetLayoutView="85" workbookViewId="0">
      <selection activeCell="F237" sqref="F237"/>
    </sheetView>
  </sheetViews>
  <sheetFormatPr defaultColWidth="9.140625" defaultRowHeight="18" customHeight="1" x14ac:dyDescent="0.2"/>
  <cols>
    <col min="1" max="1" width="27.7109375" style="864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2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18" customHeight="1" thickBot="1" x14ac:dyDescent="0.25">
      <c r="A2" s="862"/>
      <c r="B2" s="1180" t="s">
        <v>116</v>
      </c>
      <c r="C2" s="1180"/>
      <c r="D2" s="1180"/>
      <c r="E2" s="1180"/>
      <c r="F2" s="1180"/>
      <c r="G2" s="613"/>
      <c r="H2" s="959" t="s">
        <v>345</v>
      </c>
      <c r="I2" s="418"/>
      <c r="J2" s="418"/>
      <c r="K2" s="418"/>
    </row>
    <row r="3" spans="1:11" s="124" customFormat="1" ht="18" customHeight="1" thickBot="1" x14ac:dyDescent="0.25">
      <c r="A3" s="862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2"/>
      <c r="B4" s="1177" t="s">
        <v>124</v>
      </c>
      <c r="C4" s="1178"/>
      <c r="D4" s="1178"/>
      <c r="E4" s="1178"/>
      <c r="F4" s="1179"/>
      <c r="G4" s="1044"/>
      <c r="H4" s="418"/>
      <c r="I4" s="418"/>
      <c r="J4" s="418"/>
      <c r="K4" s="418"/>
    </row>
    <row r="5" spans="1:11" s="149" customFormat="1" ht="20.25" x14ac:dyDescent="0.2">
      <c r="A5" s="1045"/>
      <c r="B5" s="1046"/>
      <c r="C5" s="1046"/>
      <c r="D5" s="1046"/>
      <c r="E5" s="1046"/>
      <c r="F5" s="1046"/>
      <c r="G5" s="1047"/>
      <c r="H5" s="205"/>
      <c r="I5" s="205"/>
      <c r="J5" s="205"/>
      <c r="K5" s="205"/>
    </row>
    <row r="6" spans="1:11" s="149" customFormat="1" ht="20.100000000000001" hidden="1" customHeight="1" x14ac:dyDescent="0.2">
      <c r="A6" s="1036"/>
      <c r="B6" s="1133" t="s">
        <v>346</v>
      </c>
      <c r="C6" s="1133"/>
      <c r="D6" s="1133"/>
      <c r="E6" s="1133"/>
      <c r="F6" s="1133"/>
      <c r="G6" s="1041"/>
      <c r="H6" s="145"/>
      <c r="I6" s="145"/>
      <c r="J6" s="145"/>
      <c r="K6" s="145"/>
    </row>
    <row r="7" spans="1:11" s="149" customFormat="1" ht="19.5" hidden="1" customHeight="1" x14ac:dyDescent="0.2">
      <c r="A7" s="1036"/>
      <c r="B7" s="1038"/>
      <c r="C7" s="1038"/>
      <c r="D7" s="1038"/>
      <c r="E7" s="1038"/>
      <c r="F7" s="1038"/>
      <c r="G7" s="1038"/>
      <c r="H7" s="145"/>
      <c r="I7" s="145"/>
      <c r="J7" s="145"/>
      <c r="K7" s="145"/>
    </row>
    <row r="8" spans="1:11" s="146" customFormat="1" ht="27.75" hidden="1" customHeight="1" x14ac:dyDescent="0.2">
      <c r="A8" s="862"/>
      <c r="B8" s="1134" t="s">
        <v>124</v>
      </c>
      <c r="C8" s="1135"/>
      <c r="D8" s="1181" t="s">
        <v>348</v>
      </c>
      <c r="E8" s="971" t="s">
        <v>307</v>
      </c>
      <c r="F8" s="972" t="s">
        <v>267</v>
      </c>
      <c r="G8" s="972" t="s">
        <v>230</v>
      </c>
      <c r="I8" s="918"/>
      <c r="K8" s="418"/>
    </row>
    <row r="9" spans="1:11" s="146" customFormat="1" ht="18" hidden="1" customHeight="1" x14ac:dyDescent="0.2">
      <c r="A9" s="862"/>
      <c r="B9" s="971" t="s">
        <v>350</v>
      </c>
      <c r="C9" s="971" t="s">
        <v>351</v>
      </c>
      <c r="D9" s="1182"/>
      <c r="E9" s="973" t="s">
        <v>279</v>
      </c>
      <c r="F9" s="974" t="s">
        <v>217</v>
      </c>
      <c r="G9" s="974" t="s">
        <v>184</v>
      </c>
      <c r="I9" s="1054" t="s">
        <v>352</v>
      </c>
      <c r="J9" s="418"/>
      <c r="K9" s="418"/>
    </row>
    <row r="10" spans="1:11" s="146" customFormat="1" ht="19.5" hidden="1" customHeight="1" x14ac:dyDescent="0.2">
      <c r="A10" s="851" t="s">
        <v>2072</v>
      </c>
      <c r="B10" s="632" t="s">
        <v>1992</v>
      </c>
      <c r="C10" s="633" t="s">
        <v>2073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2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1545</v>
      </c>
      <c r="C11" s="633" t="s">
        <v>2074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2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1541</v>
      </c>
      <c r="C12" s="633" t="s">
        <v>2075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2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2076</v>
      </c>
      <c r="B13" s="632" t="s">
        <v>2077</v>
      </c>
      <c r="C13" s="633" t="s">
        <v>2078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2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2079</v>
      </c>
      <c r="C14" s="633" t="s">
        <v>2080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2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1553</v>
      </c>
      <c r="C15" s="633" t="s">
        <v>2081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2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1992</v>
      </c>
      <c r="C16" s="633" t="s">
        <v>2082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2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1545</v>
      </c>
      <c r="C17" s="633" t="s">
        <v>2083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2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1541</v>
      </c>
      <c r="C18" s="633" t="s">
        <v>2084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2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2085</v>
      </c>
      <c r="B19" s="632" t="s">
        <v>1564</v>
      </c>
      <c r="C19" s="633" t="s">
        <v>2086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2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2087</v>
      </c>
      <c r="B20" s="711" t="s">
        <v>1327</v>
      </c>
      <c r="C20" s="633" t="s">
        <v>2088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7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1553</v>
      </c>
      <c r="C21" s="633" t="s">
        <v>2089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2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1560</v>
      </c>
      <c r="C22" s="633" t="s">
        <v>2090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2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2091</v>
      </c>
      <c r="B23" s="743" t="s">
        <v>1564</v>
      </c>
      <c r="C23" s="633" t="s">
        <v>2092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2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1541</v>
      </c>
      <c r="C24" s="633" t="s">
        <v>2093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2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1545</v>
      </c>
      <c r="C25" s="633" t="s">
        <v>2094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2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2095</v>
      </c>
      <c r="B26" s="743" t="s">
        <v>1549</v>
      </c>
      <c r="C26" s="633" t="s">
        <v>2096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2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1553</v>
      </c>
      <c r="C27" s="633" t="s">
        <v>2097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2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1327</v>
      </c>
      <c r="C28" s="633" t="s">
        <v>2098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7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1560</v>
      </c>
      <c r="C29" s="633" t="s">
        <v>2099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2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1564</v>
      </c>
      <c r="C30" s="633" t="s">
        <v>2100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2">
        <v>45341</v>
      </c>
      <c r="J30" s="613"/>
      <c r="K30" s="418"/>
    </row>
    <row r="31" spans="1:11" s="146" customFormat="1" ht="19.5" hidden="1" customHeight="1" x14ac:dyDescent="0.2">
      <c r="A31" s="851" t="s">
        <v>2101</v>
      </c>
      <c r="B31" s="632" t="s">
        <v>1541</v>
      </c>
      <c r="C31" s="633" t="s">
        <v>2102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2">
        <v>45348</v>
      </c>
      <c r="J31" s="613"/>
      <c r="K31" s="418"/>
    </row>
    <row r="32" spans="1:11" s="146" customFormat="1" ht="19.5" hidden="1" customHeight="1" x14ac:dyDescent="0.2">
      <c r="A32" s="851" t="s">
        <v>2103</v>
      </c>
      <c r="B32" s="915" t="s">
        <v>1545</v>
      </c>
      <c r="C32" s="916" t="s">
        <v>2104</v>
      </c>
      <c r="D32" s="881">
        <v>45364</v>
      </c>
      <c r="E32" s="913">
        <f>D32+1</f>
        <v>45365</v>
      </c>
      <c r="F32" s="914">
        <f t="shared" ref="F32" si="47">D32+6</f>
        <v>45370</v>
      </c>
      <c r="G32" s="881">
        <v>45366</v>
      </c>
      <c r="I32" s="912">
        <v>45355</v>
      </c>
      <c r="J32" s="613"/>
      <c r="K32" s="418"/>
    </row>
    <row r="33" spans="1:11" s="146" customFormat="1" ht="19.5" hidden="1" customHeight="1" x14ac:dyDescent="0.2">
      <c r="A33" s="851"/>
      <c r="B33" s="915" t="s">
        <v>1553</v>
      </c>
      <c r="C33" s="916" t="s">
        <v>2105</v>
      </c>
      <c r="D33" s="881">
        <v>45364</v>
      </c>
      <c r="E33" s="881">
        <f t="shared" ref="E33:E40" si="48">D33+1</f>
        <v>45365</v>
      </c>
      <c r="F33" s="881">
        <f t="shared" ref="F33" si="49">D33+6</f>
        <v>45370</v>
      </c>
      <c r="G33" s="881">
        <f t="shared" ref="G33" si="50">D33+7</f>
        <v>45371</v>
      </c>
      <c r="I33" s="912">
        <v>45362</v>
      </c>
      <c r="J33" s="613"/>
      <c r="K33" s="418"/>
    </row>
    <row r="34" spans="1:11" s="146" customFormat="1" ht="19.5" hidden="1" customHeight="1" x14ac:dyDescent="0.2">
      <c r="A34" s="851" t="s">
        <v>2106</v>
      </c>
      <c r="B34" s="915" t="s">
        <v>1545</v>
      </c>
      <c r="C34" s="916" t="s">
        <v>2107</v>
      </c>
      <c r="D34" s="881">
        <v>45371</v>
      </c>
      <c r="E34" s="881">
        <f t="shared" si="48"/>
        <v>45372</v>
      </c>
      <c r="F34" s="881">
        <f>D34+6</f>
        <v>45377</v>
      </c>
      <c r="G34" s="881">
        <f>D34+7</f>
        <v>45378</v>
      </c>
      <c r="I34" s="912">
        <v>45369</v>
      </c>
      <c r="J34" s="613"/>
      <c r="K34" s="418"/>
    </row>
    <row r="35" spans="1:11" s="146" customFormat="1" ht="19.5" hidden="1" customHeight="1" x14ac:dyDescent="0.2">
      <c r="A35" s="851"/>
      <c r="B35" s="915" t="s">
        <v>1560</v>
      </c>
      <c r="C35" s="916" t="s">
        <v>2108</v>
      </c>
      <c r="D35" s="881">
        <v>45376</v>
      </c>
      <c r="E35" s="881">
        <f t="shared" si="48"/>
        <v>45377</v>
      </c>
      <c r="F35" s="881">
        <f>D35+6</f>
        <v>45382</v>
      </c>
      <c r="G35" s="881">
        <f>D35+7</f>
        <v>45383</v>
      </c>
      <c r="I35" s="912">
        <v>45376</v>
      </c>
      <c r="J35" s="613"/>
      <c r="K35" s="418"/>
    </row>
    <row r="36" spans="1:11" s="146" customFormat="1" ht="19.5" hidden="1" customHeight="1" x14ac:dyDescent="0.2">
      <c r="A36" s="851"/>
      <c r="B36" s="915" t="s">
        <v>1564</v>
      </c>
      <c r="C36" s="916" t="s">
        <v>2109</v>
      </c>
      <c r="D36" s="881">
        <v>45382</v>
      </c>
      <c r="E36" s="881">
        <f t="shared" si="48"/>
        <v>45383</v>
      </c>
      <c r="F36" s="881">
        <f>D36+6</f>
        <v>45388</v>
      </c>
      <c r="G36" s="881">
        <f>D36+7</f>
        <v>45389</v>
      </c>
      <c r="I36" s="912">
        <v>45383</v>
      </c>
      <c r="J36" s="613"/>
      <c r="K36" s="418"/>
    </row>
    <row r="37" spans="1:11" s="146" customFormat="1" ht="19.5" hidden="1" customHeight="1" x14ac:dyDescent="0.2">
      <c r="A37" s="851" t="s">
        <v>2110</v>
      </c>
      <c r="B37" s="976" t="s">
        <v>1541</v>
      </c>
      <c r="C37" s="977" t="s">
        <v>2111</v>
      </c>
      <c r="D37" s="977">
        <v>45398</v>
      </c>
      <c r="E37" s="881">
        <f t="shared" si="48"/>
        <v>45399</v>
      </c>
      <c r="F37" s="1027" t="s">
        <v>384</v>
      </c>
      <c r="G37" s="881">
        <f>D37+7</f>
        <v>45405</v>
      </c>
      <c r="I37" s="881">
        <v>45390</v>
      </c>
      <c r="J37" s="613"/>
      <c r="K37" s="418"/>
    </row>
    <row r="38" spans="1:11" s="146" customFormat="1" ht="19.5" hidden="1" customHeight="1" x14ac:dyDescent="0.2">
      <c r="A38" s="851" t="s">
        <v>1545</v>
      </c>
      <c r="B38" s="976" t="s">
        <v>1573</v>
      </c>
      <c r="C38" s="977" t="s">
        <v>2112</v>
      </c>
      <c r="D38" s="977">
        <v>45397</v>
      </c>
      <c r="E38" s="881">
        <f t="shared" si="48"/>
        <v>45398</v>
      </c>
      <c r="F38" s="881">
        <f>D38+6</f>
        <v>45403</v>
      </c>
      <c r="G38" s="881">
        <f>D38+7</f>
        <v>45404</v>
      </c>
      <c r="I38" s="881">
        <v>45397</v>
      </c>
      <c r="J38" s="613"/>
      <c r="K38" s="418"/>
    </row>
    <row r="39" spans="1:11" s="146" customFormat="1" ht="19.5" hidden="1" customHeight="1" x14ac:dyDescent="0.2">
      <c r="A39" s="851"/>
      <c r="B39" s="1001" t="s">
        <v>1553</v>
      </c>
      <c r="C39" s="982" t="s">
        <v>2113</v>
      </c>
      <c r="D39" s="977">
        <v>45410</v>
      </c>
      <c r="E39" s="881">
        <f t="shared" si="48"/>
        <v>45411</v>
      </c>
      <c r="F39" s="975" t="s">
        <v>384</v>
      </c>
      <c r="G39" s="881">
        <f t="shared" ref="G39:G40" si="51">D39+7</f>
        <v>45417</v>
      </c>
      <c r="I39" s="881">
        <v>45404</v>
      </c>
      <c r="J39" s="613"/>
      <c r="K39" s="418"/>
    </row>
    <row r="40" spans="1:11" s="146" customFormat="1" ht="19.5" hidden="1" customHeight="1" x14ac:dyDescent="0.2">
      <c r="A40" s="851" t="s">
        <v>2106</v>
      </c>
      <c r="B40" s="1001" t="s">
        <v>1545</v>
      </c>
      <c r="C40" s="977" t="s">
        <v>2114</v>
      </c>
      <c r="D40" s="977">
        <v>45412</v>
      </c>
      <c r="E40" s="881">
        <f t="shared" si="48"/>
        <v>45413</v>
      </c>
      <c r="F40" s="881">
        <f t="shared" ref="F40" si="52">D40+6</f>
        <v>45418</v>
      </c>
      <c r="G40" s="881">
        <f t="shared" si="51"/>
        <v>45419</v>
      </c>
      <c r="I40" s="881">
        <v>45411</v>
      </c>
      <c r="J40" s="613"/>
      <c r="K40" s="418"/>
    </row>
    <row r="41" spans="1:11" s="146" customFormat="1" ht="20.100000000000001" hidden="1" customHeight="1" x14ac:dyDescent="0.2">
      <c r="A41" s="851" t="s">
        <v>2115</v>
      </c>
      <c r="B41" s="975" t="s">
        <v>384</v>
      </c>
      <c r="C41" s="982" t="s">
        <v>2116</v>
      </c>
      <c r="D41" s="913">
        <v>45429</v>
      </c>
      <c r="E41" s="913">
        <v>45428</v>
      </c>
      <c r="F41" s="861" t="s">
        <v>384</v>
      </c>
      <c r="G41" s="861" t="s">
        <v>384</v>
      </c>
      <c r="I41" s="881">
        <v>45418</v>
      </c>
      <c r="J41" s="613"/>
      <c r="K41" s="418"/>
    </row>
    <row r="42" spans="1:11" s="146" customFormat="1" ht="20.100000000000001" hidden="1" customHeight="1" x14ac:dyDescent="0.2">
      <c r="A42" s="851"/>
      <c r="B42" s="982" t="s">
        <v>1564</v>
      </c>
      <c r="C42" s="982" t="s">
        <v>2117</v>
      </c>
      <c r="D42" s="977">
        <v>45430</v>
      </c>
      <c r="E42" s="881">
        <f t="shared" ref="E42:E47" si="53">D42+1</f>
        <v>45431</v>
      </c>
      <c r="F42" s="881">
        <f t="shared" ref="F42" si="54">D42+6</f>
        <v>45436</v>
      </c>
      <c r="G42" s="881">
        <f t="shared" ref="G42" si="55">D42+7</f>
        <v>45437</v>
      </c>
      <c r="I42" s="881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1541</v>
      </c>
      <c r="B43" s="975" t="s">
        <v>384</v>
      </c>
      <c r="C43" s="977" t="s">
        <v>2118</v>
      </c>
      <c r="D43" s="913">
        <v>45435</v>
      </c>
      <c r="E43" s="913">
        <f t="shared" si="53"/>
        <v>45436</v>
      </c>
      <c r="F43" s="913">
        <f t="shared" ref="F43:F47" si="56">D43+6</f>
        <v>45441</v>
      </c>
      <c r="G43" s="913">
        <f t="shared" ref="G43:G47" si="57">D43+7</f>
        <v>45442</v>
      </c>
      <c r="I43" s="881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1573</v>
      </c>
      <c r="B44" s="982" t="s">
        <v>1541</v>
      </c>
      <c r="C44" s="977" t="s">
        <v>2119</v>
      </c>
      <c r="D44" s="977">
        <v>45442</v>
      </c>
      <c r="E44" s="881">
        <f t="shared" si="53"/>
        <v>45443</v>
      </c>
      <c r="F44" s="881">
        <f t="shared" si="56"/>
        <v>45448</v>
      </c>
      <c r="G44" s="881">
        <f t="shared" si="57"/>
        <v>45449</v>
      </c>
      <c r="I44" s="881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1553</v>
      </c>
      <c r="B45" s="982" t="s">
        <v>1573</v>
      </c>
      <c r="C45" s="982" t="s">
        <v>2120</v>
      </c>
      <c r="D45" s="977">
        <v>45453</v>
      </c>
      <c r="E45" s="881">
        <f t="shared" si="53"/>
        <v>45454</v>
      </c>
      <c r="F45" s="881">
        <f t="shared" si="56"/>
        <v>45459</v>
      </c>
      <c r="G45" s="881">
        <f t="shared" si="57"/>
        <v>45460</v>
      </c>
      <c r="I45" s="881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2121</v>
      </c>
      <c r="B46" s="982" t="s">
        <v>1553</v>
      </c>
      <c r="C46" s="982" t="s">
        <v>2122</v>
      </c>
      <c r="D46" s="977">
        <v>45456</v>
      </c>
      <c r="E46" s="881">
        <f t="shared" si="53"/>
        <v>45457</v>
      </c>
      <c r="F46" s="881">
        <v>45463</v>
      </c>
      <c r="G46" s="881">
        <v>45461</v>
      </c>
      <c r="I46" s="881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1560</v>
      </c>
      <c r="B47" s="1064" t="s">
        <v>688</v>
      </c>
      <c r="C47" s="982" t="s">
        <v>2123</v>
      </c>
      <c r="D47" s="977">
        <v>45459</v>
      </c>
      <c r="E47" s="881">
        <f t="shared" si="53"/>
        <v>45460</v>
      </c>
      <c r="F47" s="881">
        <f t="shared" si="56"/>
        <v>45465</v>
      </c>
      <c r="G47" s="881">
        <f t="shared" si="57"/>
        <v>45466</v>
      </c>
      <c r="I47" s="881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2124</v>
      </c>
      <c r="B48" s="982" t="s">
        <v>1545</v>
      </c>
      <c r="C48" s="982" t="s">
        <v>2125</v>
      </c>
      <c r="D48" s="977">
        <v>45471</v>
      </c>
      <c r="E48" s="881">
        <f t="shared" ref="E48:E49" si="59">D48+1</f>
        <v>45472</v>
      </c>
      <c r="F48" s="975" t="s">
        <v>384</v>
      </c>
      <c r="G48" s="881">
        <v>45475</v>
      </c>
      <c r="I48" s="881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2126</v>
      </c>
      <c r="B49" s="1069" t="s">
        <v>408</v>
      </c>
      <c r="C49" s="982" t="s">
        <v>2127</v>
      </c>
      <c r="D49" s="913">
        <v>45475</v>
      </c>
      <c r="E49" s="913">
        <f t="shared" si="59"/>
        <v>45476</v>
      </c>
      <c r="F49" s="913">
        <f t="shared" ref="F49:F50" si="60">D49+6</f>
        <v>45481</v>
      </c>
      <c r="G49" s="913">
        <f t="shared" ref="G49:G50" si="61">D49+7</f>
        <v>45482</v>
      </c>
      <c r="I49" s="881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2128</v>
      </c>
      <c r="B50" s="982" t="s">
        <v>2129</v>
      </c>
      <c r="C50" s="982" t="s">
        <v>2130</v>
      </c>
      <c r="D50" s="977">
        <v>45493</v>
      </c>
      <c r="E50" s="975" t="s">
        <v>384</v>
      </c>
      <c r="F50" s="881">
        <f t="shared" si="60"/>
        <v>45499</v>
      </c>
      <c r="G50" s="881">
        <f t="shared" si="61"/>
        <v>45500</v>
      </c>
      <c r="I50" s="881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2" t="s">
        <v>1541</v>
      </c>
      <c r="C51" s="982" t="s">
        <v>2131</v>
      </c>
      <c r="D51" s="977">
        <v>45491</v>
      </c>
      <c r="E51" s="881">
        <f t="shared" ref="E51:E55" si="62">D51+1</f>
        <v>45492</v>
      </c>
      <c r="F51" s="881">
        <f t="shared" ref="F51:F53" si="63">D51+6</f>
        <v>45497</v>
      </c>
      <c r="G51" s="881">
        <f t="shared" ref="G51:G53" si="64">D51+7</f>
        <v>45498</v>
      </c>
      <c r="I51" s="881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2" t="s">
        <v>1573</v>
      </c>
      <c r="C52" s="982" t="s">
        <v>2132</v>
      </c>
      <c r="D52" s="975" t="s">
        <v>384</v>
      </c>
      <c r="E52" s="913" t="e">
        <f t="shared" si="62"/>
        <v>#VALUE!</v>
      </c>
      <c r="F52" s="913" t="e">
        <f t="shared" si="63"/>
        <v>#VALUE!</v>
      </c>
      <c r="G52" s="913" t="e">
        <f t="shared" si="64"/>
        <v>#VALUE!</v>
      </c>
      <c r="I52" s="881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2" t="s">
        <v>1553</v>
      </c>
      <c r="C53" s="982" t="s">
        <v>2133</v>
      </c>
      <c r="D53" s="982">
        <v>45502</v>
      </c>
      <c r="E53" s="881">
        <f t="shared" si="62"/>
        <v>45503</v>
      </c>
      <c r="F53" s="881">
        <f t="shared" si="63"/>
        <v>45508</v>
      </c>
      <c r="G53" s="881">
        <f t="shared" si="64"/>
        <v>45509</v>
      </c>
      <c r="I53" s="881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1545</v>
      </c>
      <c r="B54" s="977" t="s">
        <v>1541</v>
      </c>
      <c r="C54" s="982" t="s">
        <v>2134</v>
      </c>
      <c r="D54" s="977">
        <v>45510</v>
      </c>
      <c r="E54" s="881">
        <f t="shared" si="62"/>
        <v>45511</v>
      </c>
      <c r="F54" s="881">
        <f t="shared" ref="F54" si="65">D54+6</f>
        <v>45516</v>
      </c>
      <c r="G54" s="881">
        <f t="shared" ref="G54" si="66">D54+7</f>
        <v>45517</v>
      </c>
      <c r="I54" s="881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2135</v>
      </c>
      <c r="B55" s="982" t="s">
        <v>1560</v>
      </c>
      <c r="C55" s="982" t="s">
        <v>2136</v>
      </c>
      <c r="D55" s="977">
        <v>45519</v>
      </c>
      <c r="E55" s="881">
        <f t="shared" si="62"/>
        <v>45520</v>
      </c>
      <c r="F55" s="881">
        <f t="shared" ref="F55:F56" si="67">D55+6</f>
        <v>45525</v>
      </c>
      <c r="G55" s="881">
        <f t="shared" ref="G55:G56" si="68">D55+7</f>
        <v>45526</v>
      </c>
      <c r="I55" s="881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77" t="s">
        <v>2137</v>
      </c>
      <c r="C56" s="982" t="s">
        <v>2138</v>
      </c>
      <c r="D56" s="977">
        <v>45528</v>
      </c>
      <c r="E56" s="881">
        <f t="shared" ref="E56" si="69">D56+1</f>
        <v>45529</v>
      </c>
      <c r="F56" s="881">
        <f t="shared" si="67"/>
        <v>45534</v>
      </c>
      <c r="G56" s="881">
        <f t="shared" si="68"/>
        <v>45535</v>
      </c>
      <c r="I56" s="881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77" t="s">
        <v>2139</v>
      </c>
      <c r="C57" s="982" t="s">
        <v>2140</v>
      </c>
      <c r="D57" s="977">
        <v>45535</v>
      </c>
      <c r="E57" s="881">
        <f t="shared" ref="E57:E61" si="70">D57+1</f>
        <v>45536</v>
      </c>
      <c r="F57" s="881">
        <f t="shared" ref="F57:F59" si="71">D57+6</f>
        <v>45541</v>
      </c>
      <c r="G57" s="881">
        <f t="shared" ref="G57:G59" si="72">D57+7</f>
        <v>45542</v>
      </c>
      <c r="I57" s="881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2" t="s">
        <v>1573</v>
      </c>
      <c r="C58" s="982" t="s">
        <v>2141</v>
      </c>
      <c r="D58" s="977">
        <v>45541</v>
      </c>
      <c r="E58" s="881">
        <f t="shared" si="70"/>
        <v>45542</v>
      </c>
      <c r="F58" s="881">
        <f t="shared" si="71"/>
        <v>45547</v>
      </c>
      <c r="G58" s="881">
        <f t="shared" si="72"/>
        <v>45548</v>
      </c>
      <c r="I58" s="881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2" t="s">
        <v>1553</v>
      </c>
      <c r="C59" s="982" t="s">
        <v>2142</v>
      </c>
      <c r="D59" s="977">
        <v>45546</v>
      </c>
      <c r="E59" s="881">
        <f t="shared" si="70"/>
        <v>45547</v>
      </c>
      <c r="F59" s="881">
        <f t="shared" si="71"/>
        <v>45552</v>
      </c>
      <c r="G59" s="881">
        <f t="shared" si="72"/>
        <v>45553</v>
      </c>
      <c r="I59" s="881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1545</v>
      </c>
      <c r="B60" s="977" t="s">
        <v>1541</v>
      </c>
      <c r="C60" s="982" t="s">
        <v>2143</v>
      </c>
      <c r="D60" s="977">
        <v>45552</v>
      </c>
      <c r="E60" s="881">
        <f t="shared" si="70"/>
        <v>45553</v>
      </c>
      <c r="F60" s="881">
        <f t="shared" ref="F60" si="73">D60+6</f>
        <v>45558</v>
      </c>
      <c r="G60" s="881">
        <f t="shared" ref="G60" si="74">D60+7</f>
        <v>45559</v>
      </c>
      <c r="I60" s="881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2144</v>
      </c>
      <c r="B61" s="982" t="s">
        <v>1855</v>
      </c>
      <c r="C61" s="982" t="s">
        <v>2145</v>
      </c>
      <c r="D61" s="982">
        <v>45557</v>
      </c>
      <c r="E61" s="881">
        <f t="shared" si="70"/>
        <v>45558</v>
      </c>
      <c r="F61" s="881">
        <f t="shared" ref="F61" si="75">D61+6</f>
        <v>45563</v>
      </c>
      <c r="G61" s="881">
        <f t="shared" ref="G61" si="76">D61+7</f>
        <v>45564</v>
      </c>
      <c r="I61" s="881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77" t="s">
        <v>1560</v>
      </c>
      <c r="C62" s="982" t="s">
        <v>2146</v>
      </c>
      <c r="D62" s="982">
        <v>45568</v>
      </c>
      <c r="E62" s="881">
        <f t="shared" ref="E62:E63" si="77">D62+1</f>
        <v>45569</v>
      </c>
      <c r="F62" s="881">
        <f t="shared" ref="F62:F63" si="78">D62+6</f>
        <v>45574</v>
      </c>
      <c r="G62" s="881">
        <f t="shared" ref="G62:G63" si="79">D62+7</f>
        <v>45575</v>
      </c>
      <c r="I62" s="881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2" t="s">
        <v>2137</v>
      </c>
      <c r="C63" s="982" t="s">
        <v>2147</v>
      </c>
      <c r="D63" s="982">
        <v>45571</v>
      </c>
      <c r="E63" s="881">
        <f t="shared" si="77"/>
        <v>45572</v>
      </c>
      <c r="F63" s="881">
        <f t="shared" si="78"/>
        <v>45577</v>
      </c>
      <c r="G63" s="881">
        <f t="shared" si="79"/>
        <v>45578</v>
      </c>
      <c r="I63" s="881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2" t="s">
        <v>1573</v>
      </c>
      <c r="C64" s="982" t="s">
        <v>2148</v>
      </c>
      <c r="D64" s="982">
        <v>45580</v>
      </c>
      <c r="E64" s="881">
        <f t="shared" ref="E64:E65" si="80">D64+1</f>
        <v>45581</v>
      </c>
      <c r="F64" s="881">
        <f t="shared" ref="F64:F65" si="81">D64+6</f>
        <v>45586</v>
      </c>
      <c r="G64" s="881">
        <f t="shared" ref="G64:G65" si="82">D64+7</f>
        <v>45587</v>
      </c>
      <c r="I64" s="881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1564</v>
      </c>
      <c r="B65" s="982" t="s">
        <v>2058</v>
      </c>
      <c r="C65" s="982" t="s">
        <v>2149</v>
      </c>
      <c r="D65" s="977">
        <v>45587</v>
      </c>
      <c r="E65" s="881">
        <f t="shared" si="80"/>
        <v>45588</v>
      </c>
      <c r="F65" s="881">
        <f t="shared" si="81"/>
        <v>45593</v>
      </c>
      <c r="G65" s="881">
        <f t="shared" si="82"/>
        <v>45594</v>
      </c>
      <c r="I65" s="881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1541</v>
      </c>
      <c r="B66" s="982" t="s">
        <v>1564</v>
      </c>
      <c r="C66" s="982" t="s">
        <v>2150</v>
      </c>
      <c r="D66" s="977">
        <v>45596</v>
      </c>
      <c r="E66" s="975" t="s">
        <v>384</v>
      </c>
      <c r="F66" s="881">
        <f t="shared" ref="F66:F69" si="83">D66+6</f>
        <v>45602</v>
      </c>
      <c r="G66" s="881">
        <f t="shared" ref="G66:G69" si="84">D66+7</f>
        <v>45603</v>
      </c>
      <c r="I66" s="881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2" t="s">
        <v>1541</v>
      </c>
      <c r="C67" s="982" t="s">
        <v>2151</v>
      </c>
      <c r="D67" s="982">
        <v>45601</v>
      </c>
      <c r="E67" s="881">
        <f t="shared" ref="E67:E69" si="85">D67+1</f>
        <v>45602</v>
      </c>
      <c r="F67" s="881">
        <f t="shared" si="83"/>
        <v>45607</v>
      </c>
      <c r="G67" s="881">
        <f t="shared" si="84"/>
        <v>45608</v>
      </c>
      <c r="I67" s="881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1855</v>
      </c>
      <c r="B68" s="982" t="s">
        <v>2152</v>
      </c>
      <c r="C68" s="982" t="s">
        <v>2153</v>
      </c>
      <c r="D68" s="982">
        <v>45613</v>
      </c>
      <c r="E68" s="975" t="s">
        <v>384</v>
      </c>
      <c r="F68" s="812">
        <v>45615</v>
      </c>
      <c r="G68" s="881">
        <v>45616</v>
      </c>
      <c r="I68" s="881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2" t="s">
        <v>1560</v>
      </c>
      <c r="C69" s="982" t="s">
        <v>2154</v>
      </c>
      <c r="D69" s="977">
        <v>45616</v>
      </c>
      <c r="E69" s="881">
        <f t="shared" si="85"/>
        <v>45617</v>
      </c>
      <c r="F69" s="881">
        <f t="shared" si="83"/>
        <v>45622</v>
      </c>
      <c r="G69" s="881">
        <f t="shared" si="84"/>
        <v>45623</v>
      </c>
      <c r="I69" s="881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1573</v>
      </c>
      <c r="B70" s="982" t="s">
        <v>2155</v>
      </c>
      <c r="C70" s="982" t="s">
        <v>2156</v>
      </c>
      <c r="D70" s="977">
        <v>45627</v>
      </c>
      <c r="E70" s="975" t="s">
        <v>384</v>
      </c>
      <c r="F70" s="881">
        <f t="shared" ref="F70:F73" si="86">D70+6</f>
        <v>45633</v>
      </c>
      <c r="G70" s="881">
        <f t="shared" ref="G70:G75" si="87">D70+7</f>
        <v>45634</v>
      </c>
      <c r="I70" s="881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2" t="s">
        <v>2058</v>
      </c>
      <c r="C71" s="982" t="s">
        <v>2157</v>
      </c>
      <c r="D71" s="977">
        <v>45628</v>
      </c>
      <c r="E71" s="881">
        <f t="shared" ref="E71:E73" si="88">D71+1</f>
        <v>45629</v>
      </c>
      <c r="F71" s="881">
        <f t="shared" si="86"/>
        <v>45634</v>
      </c>
      <c r="G71" s="881">
        <f t="shared" si="87"/>
        <v>45635</v>
      </c>
      <c r="I71" s="881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2" t="s">
        <v>1564</v>
      </c>
      <c r="C72" s="982" t="s">
        <v>2158</v>
      </c>
      <c r="D72" s="982">
        <v>45641</v>
      </c>
      <c r="E72" s="975" t="s">
        <v>384</v>
      </c>
      <c r="F72" s="881">
        <f t="shared" si="86"/>
        <v>45647</v>
      </c>
      <c r="G72" s="881">
        <f t="shared" si="87"/>
        <v>45648</v>
      </c>
      <c r="I72" s="881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2" t="s">
        <v>1541</v>
      </c>
      <c r="C73" s="982" t="s">
        <v>2159</v>
      </c>
      <c r="D73" s="982">
        <v>45645</v>
      </c>
      <c r="E73" s="881">
        <f t="shared" si="88"/>
        <v>45646</v>
      </c>
      <c r="F73" s="881">
        <f t="shared" si="86"/>
        <v>45651</v>
      </c>
      <c r="G73" s="881">
        <f t="shared" si="87"/>
        <v>45652</v>
      </c>
      <c r="I73" s="881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2" t="s">
        <v>2152</v>
      </c>
      <c r="C74" s="982" t="s">
        <v>2160</v>
      </c>
      <c r="D74" s="982">
        <v>45657</v>
      </c>
      <c r="E74" s="975" t="s">
        <v>384</v>
      </c>
      <c r="F74" s="975" t="s">
        <v>384</v>
      </c>
      <c r="G74" s="881">
        <f t="shared" si="87"/>
        <v>45664</v>
      </c>
      <c r="I74" s="881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2" t="s">
        <v>1560</v>
      </c>
      <c r="C75" s="982" t="s">
        <v>2161</v>
      </c>
      <c r="D75" s="977">
        <v>45665</v>
      </c>
      <c r="E75" s="975" t="s">
        <v>384</v>
      </c>
      <c r="F75" s="975" t="s">
        <v>384</v>
      </c>
      <c r="G75" s="881">
        <f t="shared" si="87"/>
        <v>45672</v>
      </c>
      <c r="I75" s="881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1573</v>
      </c>
      <c r="B76" s="982" t="s">
        <v>2155</v>
      </c>
      <c r="C76" s="982" t="s">
        <v>2162</v>
      </c>
      <c r="D76" s="977">
        <v>45669</v>
      </c>
      <c r="E76" s="975" t="s">
        <v>384</v>
      </c>
      <c r="F76" s="881">
        <f t="shared" ref="F76:F79" si="89">D76+6</f>
        <v>45675</v>
      </c>
      <c r="G76" s="881">
        <f t="shared" ref="G76:G80" si="90">D76+7</f>
        <v>45676</v>
      </c>
      <c r="I76" s="881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2" t="s">
        <v>2058</v>
      </c>
      <c r="C77" s="982" t="s">
        <v>2163</v>
      </c>
      <c r="D77" s="977">
        <v>45673</v>
      </c>
      <c r="E77" s="975" t="s">
        <v>384</v>
      </c>
      <c r="F77" s="881">
        <f t="shared" si="89"/>
        <v>45679</v>
      </c>
      <c r="G77" s="881">
        <f t="shared" si="90"/>
        <v>45680</v>
      </c>
      <c r="I77" s="881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1564</v>
      </c>
      <c r="B78" s="982" t="s">
        <v>2152</v>
      </c>
      <c r="C78" s="982" t="s">
        <v>2164</v>
      </c>
      <c r="D78" s="977">
        <v>45682</v>
      </c>
      <c r="E78" s="975" t="s">
        <v>384</v>
      </c>
      <c r="F78" s="881">
        <f t="shared" si="89"/>
        <v>45688</v>
      </c>
      <c r="G78" s="881">
        <f t="shared" si="90"/>
        <v>45689</v>
      </c>
      <c r="I78" s="881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1541</v>
      </c>
      <c r="B79" s="982" t="s">
        <v>1564</v>
      </c>
      <c r="C79" s="982" t="s">
        <v>2165</v>
      </c>
      <c r="D79" s="982">
        <v>45686</v>
      </c>
      <c r="E79" s="975" t="s">
        <v>384</v>
      </c>
      <c r="F79" s="881">
        <f t="shared" si="89"/>
        <v>45692</v>
      </c>
      <c r="G79" s="881">
        <f t="shared" si="90"/>
        <v>45693</v>
      </c>
      <c r="I79" s="881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2" t="s">
        <v>1541</v>
      </c>
      <c r="C80" s="982" t="s">
        <v>2166</v>
      </c>
      <c r="D80" s="982">
        <v>45693</v>
      </c>
      <c r="E80" s="975" t="s">
        <v>384</v>
      </c>
      <c r="F80" s="881">
        <f t="shared" ref="F80" si="91">D80+6</f>
        <v>45699</v>
      </c>
      <c r="G80" s="881">
        <f t="shared" si="90"/>
        <v>45700</v>
      </c>
      <c r="I80" s="881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2167</v>
      </c>
      <c r="B81" s="982" t="s">
        <v>1560</v>
      </c>
      <c r="C81" s="982" t="s">
        <v>2168</v>
      </c>
      <c r="D81" s="977">
        <v>45712</v>
      </c>
      <c r="E81" s="975" t="s">
        <v>384</v>
      </c>
      <c r="F81" s="881">
        <v>45715</v>
      </c>
      <c r="G81" s="881">
        <v>45716</v>
      </c>
      <c r="I81" s="881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2155</v>
      </c>
      <c r="B82" s="982" t="s">
        <v>2155</v>
      </c>
      <c r="C82" s="982" t="s">
        <v>2169</v>
      </c>
      <c r="D82" s="977">
        <v>45705</v>
      </c>
      <c r="E82" s="881">
        <f t="shared" ref="E82:E83" si="92">D82+1</f>
        <v>45706</v>
      </c>
      <c r="F82" s="881">
        <f t="shared" ref="F82" si="93">D82+6</f>
        <v>45711</v>
      </c>
      <c r="G82" s="975" t="s">
        <v>384</v>
      </c>
      <c r="I82" s="881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2" t="s">
        <v>2058</v>
      </c>
      <c r="C83" s="982" t="s">
        <v>2170</v>
      </c>
      <c r="D83" s="977">
        <v>45717</v>
      </c>
      <c r="E83" s="881">
        <f t="shared" si="92"/>
        <v>45718</v>
      </c>
      <c r="F83" s="812">
        <v>45720</v>
      </c>
      <c r="G83" s="881">
        <v>45721</v>
      </c>
      <c r="I83" s="881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39"/>
      <c r="B84" s="147" t="s">
        <v>511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36"/>
      <c r="B86" s="1133" t="s">
        <v>346</v>
      </c>
      <c r="C86" s="1133"/>
      <c r="D86" s="1133"/>
      <c r="E86" s="1133"/>
      <c r="F86" s="1133"/>
      <c r="G86" s="1041"/>
      <c r="H86" s="145"/>
      <c r="I86" s="145"/>
      <c r="J86" s="145"/>
      <c r="K86" s="145"/>
    </row>
    <row r="87" spans="1:17" s="149" customFormat="1" ht="19.5" customHeight="1" x14ac:dyDescent="0.2">
      <c r="A87" s="1036"/>
      <c r="B87" s="1038"/>
      <c r="C87" s="1038"/>
      <c r="D87" s="1038"/>
      <c r="E87" s="1038"/>
      <c r="F87" s="1038"/>
      <c r="G87" s="1038"/>
      <c r="H87" s="145"/>
      <c r="I87" s="145"/>
      <c r="J87" s="145"/>
      <c r="K87" s="145"/>
    </row>
    <row r="88" spans="1:17" s="146" customFormat="1" ht="27.75" customHeight="1" x14ac:dyDescent="0.2">
      <c r="A88" s="862"/>
      <c r="B88" s="1134" t="s">
        <v>124</v>
      </c>
      <c r="C88" s="1135"/>
      <c r="D88" s="1181" t="s">
        <v>348</v>
      </c>
      <c r="E88" s="972" t="s">
        <v>267</v>
      </c>
      <c r="F88" s="972" t="s">
        <v>230</v>
      </c>
      <c r="H88" s="918"/>
      <c r="J88" s="418"/>
    </row>
    <row r="89" spans="1:17" s="146" customFormat="1" ht="18" customHeight="1" x14ac:dyDescent="0.2">
      <c r="A89" s="862"/>
      <c r="B89" s="971" t="s">
        <v>350</v>
      </c>
      <c r="C89" s="971" t="s">
        <v>351</v>
      </c>
      <c r="D89" s="1182"/>
      <c r="E89" s="974" t="s">
        <v>217</v>
      </c>
      <c r="F89" s="974" t="s">
        <v>184</v>
      </c>
      <c r="H89" s="1054" t="s">
        <v>352</v>
      </c>
      <c r="I89" s="418"/>
      <c r="J89" s="418"/>
    </row>
    <row r="90" spans="1:17" s="146" customFormat="1" ht="19.5" hidden="1" customHeight="1" x14ac:dyDescent="0.2">
      <c r="A90" s="851" t="s">
        <v>2072</v>
      </c>
      <c r="B90" s="632" t="s">
        <v>1992</v>
      </c>
      <c r="C90" s="633" t="s">
        <v>2073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2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1545</v>
      </c>
      <c r="C91" s="633" t="s">
        <v>2074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2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1541</v>
      </c>
      <c r="C92" s="633" t="s">
        <v>2075</v>
      </c>
      <c r="D92" s="633">
        <v>45215</v>
      </c>
      <c r="E92" s="633">
        <f t="shared" si="94"/>
        <v>45221</v>
      </c>
      <c r="F92" s="633">
        <f t="shared" si="95"/>
        <v>45222</v>
      </c>
      <c r="H92" s="912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2076</v>
      </c>
      <c r="B93" s="632" t="s">
        <v>2077</v>
      </c>
      <c r="C93" s="633" t="s">
        <v>2078</v>
      </c>
      <c r="D93" s="633">
        <v>45221</v>
      </c>
      <c r="E93" s="633">
        <f t="shared" si="94"/>
        <v>45227</v>
      </c>
      <c r="F93" s="633">
        <f t="shared" si="95"/>
        <v>45228</v>
      </c>
      <c r="H93" s="912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2079</v>
      </c>
      <c r="C94" s="633" t="s">
        <v>2080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2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1553</v>
      </c>
      <c r="C95" s="633" t="s">
        <v>2081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2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1992</v>
      </c>
      <c r="C96" s="633" t="s">
        <v>2082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2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1545</v>
      </c>
      <c r="C97" s="633" t="s">
        <v>2083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2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1541</v>
      </c>
      <c r="C98" s="633" t="s">
        <v>2084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2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2085</v>
      </c>
      <c r="B99" s="632" t="s">
        <v>1564</v>
      </c>
      <c r="C99" s="633" t="s">
        <v>2086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2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2087</v>
      </c>
      <c r="B100" s="711" t="s">
        <v>1327</v>
      </c>
      <c r="C100" s="633" t="s">
        <v>2088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7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1553</v>
      </c>
      <c r="C101" s="633" t="s">
        <v>2089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2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1560</v>
      </c>
      <c r="C102" s="633" t="s">
        <v>2090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2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2091</v>
      </c>
      <c r="B103" s="743" t="s">
        <v>1564</v>
      </c>
      <c r="C103" s="633" t="s">
        <v>2092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2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1541</v>
      </c>
      <c r="C104" s="633" t="s">
        <v>2093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2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1545</v>
      </c>
      <c r="C105" s="633" t="s">
        <v>2094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2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2095</v>
      </c>
      <c r="B106" s="743" t="s">
        <v>1549</v>
      </c>
      <c r="C106" s="633" t="s">
        <v>2096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2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1553</v>
      </c>
      <c r="C107" s="633" t="s">
        <v>2097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2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1327</v>
      </c>
      <c r="C108" s="633" t="s">
        <v>2098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7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1560</v>
      </c>
      <c r="C109" s="633" t="s">
        <v>2099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2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1564</v>
      </c>
      <c r="C110" s="633" t="s">
        <v>2100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2">
        <v>45341</v>
      </c>
      <c r="I110" s="613"/>
      <c r="J110" s="418"/>
    </row>
    <row r="111" spans="1:10" s="146" customFormat="1" ht="19.5" hidden="1" customHeight="1" x14ac:dyDescent="0.2">
      <c r="A111" s="851" t="s">
        <v>2101</v>
      </c>
      <c r="B111" s="632" t="s">
        <v>1541</v>
      </c>
      <c r="C111" s="633" t="s">
        <v>2102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2">
        <v>45348</v>
      </c>
      <c r="I111" s="613"/>
      <c r="J111" s="418"/>
    </row>
    <row r="112" spans="1:10" s="146" customFormat="1" ht="19.5" hidden="1" customHeight="1" x14ac:dyDescent="0.2">
      <c r="A112" s="851" t="s">
        <v>2103</v>
      </c>
      <c r="B112" s="915" t="s">
        <v>1545</v>
      </c>
      <c r="C112" s="916" t="s">
        <v>2104</v>
      </c>
      <c r="D112" s="881">
        <v>45364</v>
      </c>
      <c r="E112" s="914">
        <f t="shared" si="94"/>
        <v>45370</v>
      </c>
      <c r="F112" s="881">
        <v>45366</v>
      </c>
      <c r="H112" s="912">
        <v>45355</v>
      </c>
      <c r="I112" s="613"/>
      <c r="J112" s="418"/>
    </row>
    <row r="113" spans="1:10" s="146" customFormat="1" ht="19.5" hidden="1" customHeight="1" x14ac:dyDescent="0.2">
      <c r="A113" s="851"/>
      <c r="B113" s="915" t="s">
        <v>1553</v>
      </c>
      <c r="C113" s="916" t="s">
        <v>2105</v>
      </c>
      <c r="D113" s="881">
        <v>45364</v>
      </c>
      <c r="E113" s="881">
        <f t="shared" si="94"/>
        <v>45370</v>
      </c>
      <c r="F113" s="881">
        <f t="shared" ref="F113:F120" si="98">D113+7</f>
        <v>45371</v>
      </c>
      <c r="H113" s="912">
        <v>45362</v>
      </c>
      <c r="I113" s="613"/>
      <c r="J113" s="418"/>
    </row>
    <row r="114" spans="1:10" s="146" customFormat="1" ht="19.5" hidden="1" customHeight="1" x14ac:dyDescent="0.2">
      <c r="A114" s="851" t="s">
        <v>2106</v>
      </c>
      <c r="B114" s="915" t="s">
        <v>1545</v>
      </c>
      <c r="C114" s="916" t="s">
        <v>2107</v>
      </c>
      <c r="D114" s="881">
        <v>45371</v>
      </c>
      <c r="E114" s="881">
        <f t="shared" si="94"/>
        <v>45377</v>
      </c>
      <c r="F114" s="881">
        <f t="shared" si="98"/>
        <v>45378</v>
      </c>
      <c r="H114" s="912">
        <v>45369</v>
      </c>
      <c r="I114" s="613"/>
      <c r="J114" s="418"/>
    </row>
    <row r="115" spans="1:10" s="146" customFormat="1" ht="19.5" hidden="1" customHeight="1" x14ac:dyDescent="0.2">
      <c r="A115" s="851"/>
      <c r="B115" s="915" t="s">
        <v>1560</v>
      </c>
      <c r="C115" s="916" t="s">
        <v>2108</v>
      </c>
      <c r="D115" s="881">
        <v>45376</v>
      </c>
      <c r="E115" s="881">
        <f t="shared" si="94"/>
        <v>45382</v>
      </c>
      <c r="F115" s="881">
        <f t="shared" si="98"/>
        <v>45383</v>
      </c>
      <c r="H115" s="912">
        <v>45376</v>
      </c>
      <c r="I115" s="613"/>
      <c r="J115" s="418"/>
    </row>
    <row r="116" spans="1:10" s="146" customFormat="1" ht="19.5" hidden="1" customHeight="1" x14ac:dyDescent="0.2">
      <c r="A116" s="851"/>
      <c r="B116" s="915" t="s">
        <v>1564</v>
      </c>
      <c r="C116" s="916" t="s">
        <v>2109</v>
      </c>
      <c r="D116" s="881">
        <v>45382</v>
      </c>
      <c r="E116" s="881">
        <f t="shared" si="94"/>
        <v>45388</v>
      </c>
      <c r="F116" s="881">
        <f t="shared" si="98"/>
        <v>45389</v>
      </c>
      <c r="H116" s="912">
        <v>45383</v>
      </c>
      <c r="I116" s="613"/>
      <c r="J116" s="418"/>
    </row>
    <row r="117" spans="1:10" s="146" customFormat="1" ht="19.5" hidden="1" customHeight="1" x14ac:dyDescent="0.2">
      <c r="A117" s="851" t="s">
        <v>2110</v>
      </c>
      <c r="B117" s="976" t="s">
        <v>1541</v>
      </c>
      <c r="C117" s="977" t="s">
        <v>2111</v>
      </c>
      <c r="D117" s="977">
        <v>45398</v>
      </c>
      <c r="E117" s="1027" t="s">
        <v>384</v>
      </c>
      <c r="F117" s="881">
        <f t="shared" si="98"/>
        <v>45405</v>
      </c>
      <c r="H117" s="881">
        <v>45390</v>
      </c>
      <c r="I117" s="613"/>
      <c r="J117" s="418"/>
    </row>
    <row r="118" spans="1:10" s="146" customFormat="1" ht="19.5" hidden="1" customHeight="1" x14ac:dyDescent="0.2">
      <c r="A118" s="851" t="s">
        <v>1545</v>
      </c>
      <c r="B118" s="976" t="s">
        <v>1573</v>
      </c>
      <c r="C118" s="977" t="s">
        <v>2112</v>
      </c>
      <c r="D118" s="977">
        <v>45397</v>
      </c>
      <c r="E118" s="881">
        <f>D118+6</f>
        <v>45403</v>
      </c>
      <c r="F118" s="881">
        <f t="shared" si="98"/>
        <v>45404</v>
      </c>
      <c r="H118" s="881">
        <v>45397</v>
      </c>
      <c r="I118" s="613"/>
      <c r="J118" s="418"/>
    </row>
    <row r="119" spans="1:10" s="146" customFormat="1" ht="19.5" hidden="1" customHeight="1" x14ac:dyDescent="0.2">
      <c r="A119" s="851"/>
      <c r="B119" s="1001" t="s">
        <v>1553</v>
      </c>
      <c r="C119" s="982" t="s">
        <v>2113</v>
      </c>
      <c r="D119" s="977">
        <v>45410</v>
      </c>
      <c r="E119" s="975" t="s">
        <v>384</v>
      </c>
      <c r="F119" s="881">
        <f t="shared" si="98"/>
        <v>45417</v>
      </c>
      <c r="H119" s="881">
        <v>45404</v>
      </c>
      <c r="I119" s="613"/>
      <c r="J119" s="418"/>
    </row>
    <row r="120" spans="1:10" s="146" customFormat="1" ht="19.5" hidden="1" customHeight="1" x14ac:dyDescent="0.2">
      <c r="A120" s="851" t="s">
        <v>2106</v>
      </c>
      <c r="B120" s="1001" t="s">
        <v>1545</v>
      </c>
      <c r="C120" s="977" t="s">
        <v>2114</v>
      </c>
      <c r="D120" s="977">
        <v>45412</v>
      </c>
      <c r="E120" s="881">
        <f>D120+6</f>
        <v>45418</v>
      </c>
      <c r="F120" s="881">
        <f t="shared" si="98"/>
        <v>45419</v>
      </c>
      <c r="H120" s="881">
        <v>45411</v>
      </c>
      <c r="I120" s="613"/>
      <c r="J120" s="418"/>
    </row>
    <row r="121" spans="1:10" s="146" customFormat="1" ht="20.100000000000001" hidden="1" customHeight="1" x14ac:dyDescent="0.2">
      <c r="A121" s="851" t="s">
        <v>2115</v>
      </c>
      <c r="B121" s="975" t="s">
        <v>384</v>
      </c>
      <c r="C121" s="982" t="s">
        <v>2116</v>
      </c>
      <c r="D121" s="913">
        <v>45429</v>
      </c>
      <c r="E121" s="861" t="s">
        <v>384</v>
      </c>
      <c r="F121" s="861" t="s">
        <v>384</v>
      </c>
      <c r="H121" s="881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2" t="s">
        <v>1564</v>
      </c>
      <c r="C122" s="982" t="s">
        <v>2117</v>
      </c>
      <c r="D122" s="977">
        <v>45430</v>
      </c>
      <c r="E122" s="881">
        <f>D122+6</f>
        <v>45436</v>
      </c>
      <c r="F122" s="881">
        <f>D122+7</f>
        <v>45437</v>
      </c>
      <c r="H122" s="881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1541</v>
      </c>
      <c r="B123" s="975" t="s">
        <v>384</v>
      </c>
      <c r="C123" s="977" t="s">
        <v>2118</v>
      </c>
      <c r="D123" s="913">
        <v>45435</v>
      </c>
      <c r="E123" s="913">
        <f>D123+6</f>
        <v>45441</v>
      </c>
      <c r="F123" s="913">
        <f>D123+7</f>
        <v>45442</v>
      </c>
      <c r="H123" s="881">
        <f t="shared" ref="H123:H178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1573</v>
      </c>
      <c r="B124" s="982" t="s">
        <v>1541</v>
      </c>
      <c r="C124" s="977" t="s">
        <v>2119</v>
      </c>
      <c r="D124" s="977">
        <v>45442</v>
      </c>
      <c r="E124" s="881">
        <f>D124+6</f>
        <v>45448</v>
      </c>
      <c r="F124" s="881">
        <f>D124+7</f>
        <v>45449</v>
      </c>
      <c r="H124" s="881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1553</v>
      </c>
      <c r="B125" s="982" t="s">
        <v>1573</v>
      </c>
      <c r="C125" s="982" t="s">
        <v>2120</v>
      </c>
      <c r="D125" s="977">
        <v>45453</v>
      </c>
      <c r="E125" s="881">
        <f>D125+6</f>
        <v>45459</v>
      </c>
      <c r="F125" s="881">
        <f>D125+7</f>
        <v>45460</v>
      </c>
      <c r="H125" s="881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2121</v>
      </c>
      <c r="B126" s="982" t="s">
        <v>1553</v>
      </c>
      <c r="C126" s="982" t="s">
        <v>2122</v>
      </c>
      <c r="D126" s="977">
        <v>45456</v>
      </c>
      <c r="E126" s="881">
        <v>45463</v>
      </c>
      <c r="F126" s="881">
        <v>45461</v>
      </c>
      <c r="H126" s="881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1560</v>
      </c>
      <c r="B127" s="1064" t="s">
        <v>688</v>
      </c>
      <c r="C127" s="982" t="s">
        <v>2123</v>
      </c>
      <c r="D127" s="977">
        <v>45459</v>
      </c>
      <c r="E127" s="881">
        <f>D127+6</f>
        <v>45465</v>
      </c>
      <c r="F127" s="881">
        <f>D127+7</f>
        <v>45466</v>
      </c>
      <c r="H127" s="881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2124</v>
      </c>
      <c r="B128" s="982" t="s">
        <v>1545</v>
      </c>
      <c r="C128" s="982" t="s">
        <v>2125</v>
      </c>
      <c r="D128" s="977">
        <v>45471</v>
      </c>
      <c r="E128" s="975" t="s">
        <v>384</v>
      </c>
      <c r="F128" s="881">
        <v>45475</v>
      </c>
      <c r="H128" s="881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2126</v>
      </c>
      <c r="B129" s="1069" t="s">
        <v>408</v>
      </c>
      <c r="C129" s="982" t="s">
        <v>2127</v>
      </c>
      <c r="D129" s="913">
        <v>45475</v>
      </c>
      <c r="E129" s="913">
        <f t="shared" ref="E129:E147" si="100">D129+6</f>
        <v>45481</v>
      </c>
      <c r="F129" s="913">
        <f t="shared" ref="F129:F147" si="101">D129+7</f>
        <v>45482</v>
      </c>
      <c r="H129" s="881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2128</v>
      </c>
      <c r="B130" s="982" t="s">
        <v>2129</v>
      </c>
      <c r="C130" s="982" t="s">
        <v>2130</v>
      </c>
      <c r="D130" s="977">
        <v>45493</v>
      </c>
      <c r="E130" s="881">
        <f t="shared" si="100"/>
        <v>45499</v>
      </c>
      <c r="F130" s="881">
        <f t="shared" si="101"/>
        <v>45500</v>
      </c>
      <c r="H130" s="881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2" t="s">
        <v>1541</v>
      </c>
      <c r="C131" s="982" t="s">
        <v>2131</v>
      </c>
      <c r="D131" s="977">
        <v>45491</v>
      </c>
      <c r="E131" s="881">
        <f t="shared" si="100"/>
        <v>45497</v>
      </c>
      <c r="F131" s="881">
        <f t="shared" si="101"/>
        <v>45498</v>
      </c>
      <c r="H131" s="881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2" t="s">
        <v>1573</v>
      </c>
      <c r="C132" s="982" t="s">
        <v>2132</v>
      </c>
      <c r="D132" s="975" t="s">
        <v>384</v>
      </c>
      <c r="E132" s="913" t="e">
        <f t="shared" si="100"/>
        <v>#VALUE!</v>
      </c>
      <c r="F132" s="913" t="e">
        <f t="shared" si="101"/>
        <v>#VALUE!</v>
      </c>
      <c r="H132" s="881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2" t="s">
        <v>1553</v>
      </c>
      <c r="C133" s="982" t="s">
        <v>2133</v>
      </c>
      <c r="D133" s="982">
        <v>45502</v>
      </c>
      <c r="E133" s="881">
        <f t="shared" si="100"/>
        <v>45508</v>
      </c>
      <c r="F133" s="881">
        <f t="shared" si="101"/>
        <v>45509</v>
      </c>
      <c r="H133" s="881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1545</v>
      </c>
      <c r="B134" s="977" t="s">
        <v>1541</v>
      </c>
      <c r="C134" s="982" t="s">
        <v>2134</v>
      </c>
      <c r="D134" s="977">
        <v>45510</v>
      </c>
      <c r="E134" s="881">
        <f t="shared" si="100"/>
        <v>45516</v>
      </c>
      <c r="F134" s="881">
        <f t="shared" si="101"/>
        <v>45517</v>
      </c>
      <c r="H134" s="881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2135</v>
      </c>
      <c r="B135" s="982" t="s">
        <v>1560</v>
      </c>
      <c r="C135" s="982" t="s">
        <v>2136</v>
      </c>
      <c r="D135" s="977">
        <v>45519</v>
      </c>
      <c r="E135" s="881">
        <f t="shared" si="100"/>
        <v>45525</v>
      </c>
      <c r="F135" s="881">
        <f t="shared" si="101"/>
        <v>45526</v>
      </c>
      <c r="H135" s="881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77" t="s">
        <v>2137</v>
      </c>
      <c r="C136" s="982" t="s">
        <v>2138</v>
      </c>
      <c r="D136" s="977">
        <v>45528</v>
      </c>
      <c r="E136" s="881">
        <f t="shared" si="100"/>
        <v>45534</v>
      </c>
      <c r="F136" s="881">
        <f t="shared" si="101"/>
        <v>45535</v>
      </c>
      <c r="H136" s="881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77" t="s">
        <v>2139</v>
      </c>
      <c r="C137" s="982" t="s">
        <v>2140</v>
      </c>
      <c r="D137" s="977">
        <v>45535</v>
      </c>
      <c r="E137" s="881">
        <f t="shared" si="100"/>
        <v>45541</v>
      </c>
      <c r="F137" s="881">
        <f t="shared" si="101"/>
        <v>45542</v>
      </c>
      <c r="H137" s="881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2" t="s">
        <v>1573</v>
      </c>
      <c r="C138" s="982" t="s">
        <v>2141</v>
      </c>
      <c r="D138" s="977">
        <v>45541</v>
      </c>
      <c r="E138" s="881">
        <f t="shared" si="100"/>
        <v>45547</v>
      </c>
      <c r="F138" s="881">
        <f t="shared" si="101"/>
        <v>45548</v>
      </c>
      <c r="H138" s="881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2" t="s">
        <v>1553</v>
      </c>
      <c r="C139" s="982" t="s">
        <v>2142</v>
      </c>
      <c r="D139" s="977">
        <v>45546</v>
      </c>
      <c r="E139" s="881">
        <f t="shared" si="100"/>
        <v>45552</v>
      </c>
      <c r="F139" s="881">
        <f t="shared" si="101"/>
        <v>45553</v>
      </c>
      <c r="H139" s="881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1545</v>
      </c>
      <c r="B140" s="977" t="s">
        <v>1541</v>
      </c>
      <c r="C140" s="982" t="s">
        <v>2143</v>
      </c>
      <c r="D140" s="977">
        <v>45552</v>
      </c>
      <c r="E140" s="881">
        <f t="shared" si="100"/>
        <v>45558</v>
      </c>
      <c r="F140" s="881">
        <f t="shared" si="101"/>
        <v>45559</v>
      </c>
      <c r="H140" s="881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2144</v>
      </c>
      <c r="B141" s="982" t="s">
        <v>1855</v>
      </c>
      <c r="C141" s="982" t="s">
        <v>2145</v>
      </c>
      <c r="D141" s="982">
        <v>45557</v>
      </c>
      <c r="E141" s="881">
        <f t="shared" si="100"/>
        <v>45563</v>
      </c>
      <c r="F141" s="881">
        <f t="shared" si="101"/>
        <v>45564</v>
      </c>
      <c r="H141" s="881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77" t="s">
        <v>1560</v>
      </c>
      <c r="C142" s="982" t="s">
        <v>2146</v>
      </c>
      <c r="D142" s="982">
        <v>45568</v>
      </c>
      <c r="E142" s="881">
        <f t="shared" si="100"/>
        <v>45574</v>
      </c>
      <c r="F142" s="881">
        <f t="shared" si="101"/>
        <v>45575</v>
      </c>
      <c r="H142" s="881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2" t="s">
        <v>2137</v>
      </c>
      <c r="C143" s="982" t="s">
        <v>2147</v>
      </c>
      <c r="D143" s="982">
        <v>45571</v>
      </c>
      <c r="E143" s="881">
        <f t="shared" si="100"/>
        <v>45577</v>
      </c>
      <c r="F143" s="881">
        <f t="shared" si="101"/>
        <v>45578</v>
      </c>
      <c r="H143" s="881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2" t="s">
        <v>1573</v>
      </c>
      <c r="C144" s="982" t="s">
        <v>2148</v>
      </c>
      <c r="D144" s="982">
        <v>45580</v>
      </c>
      <c r="E144" s="881">
        <f t="shared" si="100"/>
        <v>45586</v>
      </c>
      <c r="F144" s="881">
        <f t="shared" si="101"/>
        <v>45587</v>
      </c>
      <c r="H144" s="881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1564</v>
      </c>
      <c r="B145" s="982" t="s">
        <v>2058</v>
      </c>
      <c r="C145" s="982" t="s">
        <v>2149</v>
      </c>
      <c r="D145" s="977">
        <v>45587</v>
      </c>
      <c r="E145" s="881">
        <f t="shared" si="100"/>
        <v>45593</v>
      </c>
      <c r="F145" s="881">
        <f t="shared" si="101"/>
        <v>45594</v>
      </c>
      <c r="H145" s="881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1541</v>
      </c>
      <c r="B146" s="982" t="s">
        <v>1564</v>
      </c>
      <c r="C146" s="982" t="s">
        <v>2150</v>
      </c>
      <c r="D146" s="977">
        <v>45596</v>
      </c>
      <c r="E146" s="881">
        <f t="shared" si="100"/>
        <v>45602</v>
      </c>
      <c r="F146" s="881">
        <f t="shared" si="101"/>
        <v>45603</v>
      </c>
      <c r="H146" s="881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2" t="s">
        <v>1541</v>
      </c>
      <c r="C147" s="982" t="s">
        <v>2151</v>
      </c>
      <c r="D147" s="982">
        <v>45601</v>
      </c>
      <c r="E147" s="881">
        <f t="shared" si="100"/>
        <v>45607</v>
      </c>
      <c r="F147" s="881">
        <f t="shared" si="101"/>
        <v>45608</v>
      </c>
      <c r="H147" s="881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1855</v>
      </c>
      <c r="B148" s="982" t="s">
        <v>2152</v>
      </c>
      <c r="C148" s="982" t="s">
        <v>2153</v>
      </c>
      <c r="D148" s="982">
        <v>45613</v>
      </c>
      <c r="E148" s="812">
        <v>45615</v>
      </c>
      <c r="F148" s="881">
        <v>45616</v>
      </c>
      <c r="H148" s="881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2" t="s">
        <v>1560</v>
      </c>
      <c r="C149" s="982" t="s">
        <v>2154</v>
      </c>
      <c r="D149" s="977">
        <v>45616</v>
      </c>
      <c r="E149" s="881">
        <f>D149+6</f>
        <v>45622</v>
      </c>
      <c r="F149" s="881">
        <f t="shared" ref="F149:F160" si="102">D149+7</f>
        <v>45623</v>
      </c>
      <c r="H149" s="881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1573</v>
      </c>
      <c r="B150" s="982" t="s">
        <v>2155</v>
      </c>
      <c r="C150" s="982" t="s">
        <v>2156</v>
      </c>
      <c r="D150" s="977">
        <v>45627</v>
      </c>
      <c r="E150" s="881">
        <f>D150+6</f>
        <v>45633</v>
      </c>
      <c r="F150" s="881">
        <f t="shared" si="102"/>
        <v>45634</v>
      </c>
      <c r="H150" s="881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2" t="s">
        <v>2058</v>
      </c>
      <c r="C151" s="982" t="s">
        <v>2157</v>
      </c>
      <c r="D151" s="977">
        <v>45628</v>
      </c>
      <c r="E151" s="881">
        <f>D151+6</f>
        <v>45634</v>
      </c>
      <c r="F151" s="881">
        <f t="shared" si="102"/>
        <v>45635</v>
      </c>
      <c r="H151" s="881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2" t="s">
        <v>1564</v>
      </c>
      <c r="C152" s="982" t="s">
        <v>2158</v>
      </c>
      <c r="D152" s="982">
        <v>45641</v>
      </c>
      <c r="E152" s="881">
        <f>D152+6</f>
        <v>45647</v>
      </c>
      <c r="F152" s="881">
        <f t="shared" si="102"/>
        <v>45648</v>
      </c>
      <c r="H152" s="881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2" t="s">
        <v>1541</v>
      </c>
      <c r="C153" s="982" t="s">
        <v>2159</v>
      </c>
      <c r="D153" s="982">
        <v>45645</v>
      </c>
      <c r="E153" s="881">
        <f>D153+6</f>
        <v>45651</v>
      </c>
      <c r="F153" s="881">
        <f t="shared" si="102"/>
        <v>45652</v>
      </c>
      <c r="H153" s="881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2" t="s">
        <v>2152</v>
      </c>
      <c r="C154" s="982" t="s">
        <v>2160</v>
      </c>
      <c r="D154" s="982">
        <v>45657</v>
      </c>
      <c r="E154" s="975" t="s">
        <v>384</v>
      </c>
      <c r="F154" s="881">
        <f t="shared" si="102"/>
        <v>45664</v>
      </c>
      <c r="H154" s="881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2" t="s">
        <v>1560</v>
      </c>
      <c r="C155" s="982" t="s">
        <v>2161</v>
      </c>
      <c r="D155" s="977">
        <v>45665</v>
      </c>
      <c r="E155" s="975" t="s">
        <v>384</v>
      </c>
      <c r="F155" s="881">
        <f t="shared" si="102"/>
        <v>45672</v>
      </c>
      <c r="H155" s="881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1573</v>
      </c>
      <c r="B156" s="982" t="s">
        <v>2155</v>
      </c>
      <c r="C156" s="982" t="s">
        <v>2162</v>
      </c>
      <c r="D156" s="977">
        <v>45669</v>
      </c>
      <c r="E156" s="881">
        <f t="shared" ref="E156:E160" si="103">D156+6</f>
        <v>45675</v>
      </c>
      <c r="F156" s="881">
        <f t="shared" si="102"/>
        <v>45676</v>
      </c>
      <c r="H156" s="881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2" t="s">
        <v>2058</v>
      </c>
      <c r="C157" s="982" t="s">
        <v>2163</v>
      </c>
      <c r="D157" s="977">
        <v>45673</v>
      </c>
      <c r="E157" s="881">
        <f t="shared" si="103"/>
        <v>45679</v>
      </c>
      <c r="F157" s="881">
        <f t="shared" si="102"/>
        <v>45680</v>
      </c>
      <c r="H157" s="881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1564</v>
      </c>
      <c r="B158" s="982" t="s">
        <v>2152</v>
      </c>
      <c r="C158" s="982" t="s">
        <v>2164</v>
      </c>
      <c r="D158" s="977">
        <v>45682</v>
      </c>
      <c r="E158" s="881">
        <f t="shared" si="103"/>
        <v>45688</v>
      </c>
      <c r="F158" s="881">
        <f t="shared" si="102"/>
        <v>45689</v>
      </c>
      <c r="H158" s="881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1541</v>
      </c>
      <c r="B159" s="982" t="s">
        <v>1564</v>
      </c>
      <c r="C159" s="982" t="s">
        <v>2165</v>
      </c>
      <c r="D159" s="982">
        <v>45686</v>
      </c>
      <c r="E159" s="881">
        <f t="shared" si="103"/>
        <v>45692</v>
      </c>
      <c r="F159" s="881">
        <f t="shared" si="102"/>
        <v>45693</v>
      </c>
      <c r="H159" s="881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2" t="s">
        <v>1541</v>
      </c>
      <c r="C160" s="982" t="s">
        <v>2166</v>
      </c>
      <c r="D160" s="982">
        <v>45693</v>
      </c>
      <c r="E160" s="881">
        <f t="shared" si="103"/>
        <v>45699</v>
      </c>
      <c r="F160" s="881">
        <f t="shared" si="102"/>
        <v>45700</v>
      </c>
      <c r="H160" s="881">
        <f t="shared" si="99"/>
        <v>45691</v>
      </c>
      <c r="I160" s="613"/>
      <c r="J160" s="418"/>
    </row>
    <row r="161" spans="1:11" s="146" customFormat="1" ht="20.100000000000001" hidden="1" customHeight="1" x14ac:dyDescent="0.2">
      <c r="A161" s="851"/>
      <c r="B161" s="982" t="s">
        <v>2152</v>
      </c>
      <c r="C161" s="982" t="s">
        <v>2171</v>
      </c>
      <c r="D161" s="977">
        <v>45721</v>
      </c>
      <c r="E161" s="975" t="s">
        <v>384</v>
      </c>
      <c r="F161" s="975" t="s">
        <v>384</v>
      </c>
      <c r="H161" s="881">
        <v>45719</v>
      </c>
      <c r="I161" s="613"/>
      <c r="J161" s="418"/>
      <c r="K161" s="149"/>
    </row>
    <row r="162" spans="1:11" s="146" customFormat="1" ht="20.100000000000001" hidden="1" customHeight="1" x14ac:dyDescent="0.2">
      <c r="A162" s="851"/>
      <c r="B162" s="982" t="s">
        <v>1564</v>
      </c>
      <c r="C162" s="982" t="s">
        <v>2172</v>
      </c>
      <c r="D162" s="977">
        <v>45726</v>
      </c>
      <c r="E162" s="881">
        <f t="shared" ref="E162:E169" si="104">D162+6</f>
        <v>45732</v>
      </c>
      <c r="F162" s="881">
        <f t="shared" ref="F162:F169" si="105">E162+1</f>
        <v>45733</v>
      </c>
      <c r="H162" s="881">
        <f t="shared" si="99"/>
        <v>45726</v>
      </c>
      <c r="I162" s="613"/>
      <c r="J162" s="418"/>
      <c r="K162" s="149"/>
    </row>
    <row r="163" spans="1:11" s="146" customFormat="1" ht="20.100000000000001" hidden="1" customHeight="1" x14ac:dyDescent="0.2">
      <c r="A163" s="851"/>
      <c r="B163" s="982" t="s">
        <v>1541</v>
      </c>
      <c r="C163" s="982" t="s">
        <v>2173</v>
      </c>
      <c r="D163" s="977">
        <v>45739</v>
      </c>
      <c r="E163" s="881">
        <f t="shared" si="104"/>
        <v>45745</v>
      </c>
      <c r="F163" s="881">
        <f t="shared" si="105"/>
        <v>45746</v>
      </c>
      <c r="H163" s="881">
        <f t="shared" si="99"/>
        <v>45733</v>
      </c>
      <c r="I163" s="613"/>
      <c r="J163" s="418"/>
      <c r="K163" s="149"/>
    </row>
    <row r="164" spans="1:11" s="146" customFormat="1" ht="20.100000000000001" hidden="1" customHeight="1" x14ac:dyDescent="0.2">
      <c r="A164" s="851"/>
      <c r="B164" s="982" t="s">
        <v>2137</v>
      </c>
      <c r="C164" s="982" t="s">
        <v>2174</v>
      </c>
      <c r="D164" s="977">
        <v>45747</v>
      </c>
      <c r="E164" s="883" t="s">
        <v>384</v>
      </c>
      <c r="F164" s="881">
        <v>45750</v>
      </c>
      <c r="H164" s="881">
        <f t="shared" si="99"/>
        <v>45740</v>
      </c>
      <c r="I164" s="613"/>
      <c r="J164" s="418"/>
      <c r="K164" s="149"/>
    </row>
    <row r="165" spans="1:11" s="146" customFormat="1" ht="20.100000000000001" hidden="1" customHeight="1" x14ac:dyDescent="0.2">
      <c r="A165" s="851" t="s">
        <v>1560</v>
      </c>
      <c r="B165" s="982" t="s">
        <v>2152</v>
      </c>
      <c r="C165" s="982" t="s">
        <v>2175</v>
      </c>
      <c r="D165" s="977">
        <v>45753</v>
      </c>
      <c r="E165" s="881">
        <f t="shared" si="104"/>
        <v>45759</v>
      </c>
      <c r="F165" s="881">
        <f t="shared" si="105"/>
        <v>45760</v>
      </c>
      <c r="H165" s="881">
        <f t="shared" si="99"/>
        <v>45747</v>
      </c>
      <c r="I165" s="613"/>
      <c r="J165" s="418"/>
      <c r="K165" s="149"/>
    </row>
    <row r="166" spans="1:11" s="146" customFormat="1" ht="20.100000000000001" hidden="1" customHeight="1" x14ac:dyDescent="0.2">
      <c r="A166" s="851"/>
      <c r="B166" s="982" t="s">
        <v>1560</v>
      </c>
      <c r="C166" s="982" t="s">
        <v>2176</v>
      </c>
      <c r="D166" s="977">
        <v>45759</v>
      </c>
      <c r="E166" s="881">
        <f t="shared" si="104"/>
        <v>45765</v>
      </c>
      <c r="F166" s="881">
        <f t="shared" si="105"/>
        <v>45766</v>
      </c>
      <c r="H166" s="881">
        <f t="shared" si="99"/>
        <v>45754</v>
      </c>
      <c r="I166" s="613"/>
      <c r="J166" s="418"/>
      <c r="K166" s="149"/>
    </row>
    <row r="167" spans="1:11" s="146" customFormat="1" ht="20.100000000000001" hidden="1" customHeight="1" x14ac:dyDescent="0.2">
      <c r="A167" s="851" t="s">
        <v>2058</v>
      </c>
      <c r="B167" s="982" t="s">
        <v>1855</v>
      </c>
      <c r="C167" s="982" t="s">
        <v>2177</v>
      </c>
      <c r="D167" s="977">
        <v>45766</v>
      </c>
      <c r="E167" s="881">
        <f t="shared" si="104"/>
        <v>45772</v>
      </c>
      <c r="F167" s="881">
        <f t="shared" si="105"/>
        <v>45773</v>
      </c>
      <c r="H167" s="881">
        <f t="shared" si="99"/>
        <v>45761</v>
      </c>
      <c r="I167" s="613"/>
      <c r="J167" s="418"/>
      <c r="K167" s="149"/>
    </row>
    <row r="168" spans="1:11" s="146" customFormat="1" ht="20.100000000000001" hidden="1" customHeight="1" x14ac:dyDescent="0.2">
      <c r="A168" s="851"/>
      <c r="B168" s="982" t="s">
        <v>2178</v>
      </c>
      <c r="C168" s="982" t="s">
        <v>2179</v>
      </c>
      <c r="D168" s="977">
        <v>45768</v>
      </c>
      <c r="E168" s="881">
        <f t="shared" si="104"/>
        <v>45774</v>
      </c>
      <c r="F168" s="881">
        <f t="shared" si="105"/>
        <v>45775</v>
      </c>
      <c r="H168" s="881">
        <f t="shared" si="99"/>
        <v>45768</v>
      </c>
      <c r="I168" s="613"/>
      <c r="J168" s="418"/>
      <c r="K168" s="149"/>
    </row>
    <row r="169" spans="1:11" s="146" customFormat="1" ht="20.100000000000001" hidden="1" customHeight="1" x14ac:dyDescent="0.2">
      <c r="A169" s="851" t="s">
        <v>1564</v>
      </c>
      <c r="B169" s="982" t="s">
        <v>2180</v>
      </c>
      <c r="C169" s="982" t="s">
        <v>2181</v>
      </c>
      <c r="D169" s="977">
        <v>45775</v>
      </c>
      <c r="E169" s="881">
        <f t="shared" si="104"/>
        <v>45781</v>
      </c>
      <c r="F169" s="881">
        <f t="shared" si="105"/>
        <v>45782</v>
      </c>
      <c r="H169" s="881">
        <f t="shared" si="99"/>
        <v>45775</v>
      </c>
      <c r="I169" s="613"/>
      <c r="J169" s="418"/>
      <c r="K169" s="149"/>
    </row>
    <row r="170" spans="1:11" s="146" customFormat="1" ht="20.100000000000001" hidden="1" customHeight="1" x14ac:dyDescent="0.2">
      <c r="A170" s="851"/>
      <c r="B170" s="982" t="s">
        <v>1541</v>
      </c>
      <c r="C170" s="982" t="s">
        <v>2182</v>
      </c>
      <c r="D170" s="977">
        <v>45787</v>
      </c>
      <c r="E170" s="881">
        <f t="shared" ref="E170:E173" si="106">D170+6</f>
        <v>45793</v>
      </c>
      <c r="F170" s="881">
        <f t="shared" ref="F170:F173" si="107">E170+1</f>
        <v>45794</v>
      </c>
      <c r="H170" s="881">
        <f t="shared" si="99"/>
        <v>45782</v>
      </c>
      <c r="I170" s="613"/>
      <c r="J170" s="418"/>
      <c r="K170" s="149"/>
    </row>
    <row r="171" spans="1:11" s="146" customFormat="1" ht="20.100000000000001" hidden="1" customHeight="1" x14ac:dyDescent="0.2">
      <c r="A171" s="851"/>
      <c r="B171" s="982" t="s">
        <v>2137</v>
      </c>
      <c r="C171" s="982" t="s">
        <v>2183</v>
      </c>
      <c r="D171" s="977">
        <v>45792</v>
      </c>
      <c r="E171" s="881">
        <f t="shared" si="106"/>
        <v>45798</v>
      </c>
      <c r="F171" s="881">
        <f t="shared" si="107"/>
        <v>45799</v>
      </c>
      <c r="H171" s="881">
        <f t="shared" si="99"/>
        <v>45789</v>
      </c>
      <c r="I171" s="613"/>
      <c r="J171" s="418"/>
      <c r="K171" s="149"/>
    </row>
    <row r="172" spans="1:11" s="146" customFormat="1" ht="20.100000000000001" customHeight="1" x14ac:dyDescent="0.2">
      <c r="A172" s="851"/>
      <c r="B172" s="982" t="s">
        <v>2152</v>
      </c>
      <c r="C172" s="982" t="s">
        <v>2184</v>
      </c>
      <c r="D172" s="977">
        <v>45798</v>
      </c>
      <c r="E172" s="881">
        <f t="shared" si="106"/>
        <v>45804</v>
      </c>
      <c r="F172" s="881">
        <f t="shared" si="107"/>
        <v>45805</v>
      </c>
      <c r="H172" s="881">
        <f t="shared" si="99"/>
        <v>45796</v>
      </c>
      <c r="I172" s="613"/>
      <c r="J172" s="418"/>
      <c r="K172" s="149"/>
    </row>
    <row r="173" spans="1:11" s="146" customFormat="1" ht="20.100000000000001" customHeight="1" x14ac:dyDescent="0.2">
      <c r="A173" s="851"/>
      <c r="B173" s="982" t="s">
        <v>1820</v>
      </c>
      <c r="C173" s="982" t="s">
        <v>2185</v>
      </c>
      <c r="D173" s="977">
        <v>45806</v>
      </c>
      <c r="E173" s="881">
        <f t="shared" si="106"/>
        <v>45812</v>
      </c>
      <c r="F173" s="881">
        <f t="shared" si="107"/>
        <v>45813</v>
      </c>
      <c r="H173" s="881">
        <f t="shared" si="99"/>
        <v>45803</v>
      </c>
      <c r="I173" s="613"/>
      <c r="J173" s="418"/>
      <c r="K173" s="149"/>
    </row>
    <row r="174" spans="1:11" s="146" customFormat="1" ht="20.100000000000001" customHeight="1" x14ac:dyDescent="0.2">
      <c r="A174" s="851"/>
      <c r="B174" s="982" t="s">
        <v>1560</v>
      </c>
      <c r="C174" s="982" t="s">
        <v>2186</v>
      </c>
      <c r="D174" s="977">
        <v>45809</v>
      </c>
      <c r="E174" s="881">
        <f t="shared" ref="E174:E178" si="108">D174+6</f>
        <v>45815</v>
      </c>
      <c r="F174" s="881">
        <f t="shared" ref="F174:F178" si="109">E174+1</f>
        <v>45816</v>
      </c>
      <c r="H174" s="881">
        <f t="shared" si="99"/>
        <v>45810</v>
      </c>
      <c r="I174" s="613"/>
      <c r="J174" s="418"/>
      <c r="K174" s="149"/>
    </row>
    <row r="175" spans="1:11" s="146" customFormat="1" ht="20.100000000000001" customHeight="1" x14ac:dyDescent="0.2">
      <c r="A175" s="851"/>
      <c r="B175" s="982" t="s">
        <v>1855</v>
      </c>
      <c r="C175" s="982" t="s">
        <v>2187</v>
      </c>
      <c r="D175" s="977">
        <v>45816</v>
      </c>
      <c r="E175" s="881">
        <f t="shared" si="108"/>
        <v>45822</v>
      </c>
      <c r="F175" s="881">
        <f t="shared" si="109"/>
        <v>45823</v>
      </c>
      <c r="H175" s="881">
        <f t="shared" si="99"/>
        <v>45817</v>
      </c>
      <c r="I175" s="613"/>
      <c r="J175" s="418"/>
      <c r="K175" s="149"/>
    </row>
    <row r="176" spans="1:11" s="146" customFormat="1" ht="20.100000000000001" customHeight="1" x14ac:dyDescent="0.2">
      <c r="A176" s="851"/>
      <c r="B176" s="982" t="s">
        <v>2178</v>
      </c>
      <c r="C176" s="982" t="s">
        <v>2188</v>
      </c>
      <c r="D176" s="977">
        <v>45823</v>
      </c>
      <c r="E176" s="881">
        <f t="shared" si="108"/>
        <v>45829</v>
      </c>
      <c r="F176" s="881">
        <f t="shared" si="109"/>
        <v>45830</v>
      </c>
      <c r="H176" s="881">
        <f t="shared" si="99"/>
        <v>45824</v>
      </c>
      <c r="I176" s="613"/>
      <c r="J176" s="418"/>
      <c r="K176" s="149"/>
    </row>
    <row r="177" spans="1:17" s="146" customFormat="1" ht="20.100000000000001" customHeight="1" x14ac:dyDescent="0.2">
      <c r="A177" s="851"/>
      <c r="B177" s="982" t="s">
        <v>2180</v>
      </c>
      <c r="C177" s="982" t="s">
        <v>2189</v>
      </c>
      <c r="D177" s="977">
        <v>45830</v>
      </c>
      <c r="E177" s="881">
        <f t="shared" si="108"/>
        <v>45836</v>
      </c>
      <c r="F177" s="881">
        <f t="shared" si="109"/>
        <v>45837</v>
      </c>
      <c r="H177" s="881">
        <f t="shared" si="99"/>
        <v>45831</v>
      </c>
      <c r="I177" s="613"/>
      <c r="J177" s="418"/>
      <c r="K177" s="149"/>
    </row>
    <row r="178" spans="1:17" s="146" customFormat="1" ht="20.100000000000001" customHeight="1" x14ac:dyDescent="0.2">
      <c r="A178" s="851"/>
      <c r="B178" s="982" t="s">
        <v>2137</v>
      </c>
      <c r="C178" s="982" t="s">
        <v>2190</v>
      </c>
      <c r="D178" s="977">
        <v>45837</v>
      </c>
      <c r="E178" s="881">
        <f t="shared" si="108"/>
        <v>45843</v>
      </c>
      <c r="F178" s="881">
        <f t="shared" si="109"/>
        <v>45844</v>
      </c>
      <c r="H178" s="881">
        <f t="shared" si="99"/>
        <v>45838</v>
      </c>
      <c r="I178" s="613"/>
      <c r="J178" s="418"/>
      <c r="K178" s="149"/>
    </row>
    <row r="179" spans="1:17" s="149" customFormat="1" ht="20.100000000000001" customHeight="1" x14ac:dyDescent="0.2">
      <c r="A179" s="1039"/>
      <c r="B179" s="147" t="s">
        <v>511</v>
      </c>
      <c r="C179" s="753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603"/>
      <c r="P179" s="146"/>
      <c r="Q179" s="146"/>
    </row>
    <row r="180" spans="1:17" s="146" customFormat="1" ht="20.100000000000001" hidden="1" customHeight="1" x14ac:dyDescent="0.2">
      <c r="A180" s="1097"/>
      <c r="B180" s="1098"/>
      <c r="C180" s="1098"/>
      <c r="D180" s="1099"/>
      <c r="E180" s="1099"/>
      <c r="F180" s="1100"/>
      <c r="G180" s="1099"/>
      <c r="I180" s="1099"/>
      <c r="J180" s="1101"/>
      <c r="K180" s="205"/>
      <c r="L180" s="149"/>
    </row>
    <row r="181" spans="1:17" s="149" customFormat="1" ht="20.100000000000001" hidden="1" customHeight="1" x14ac:dyDescent="0.2">
      <c r="A181" s="1036"/>
      <c r="B181" s="1133" t="s">
        <v>949</v>
      </c>
      <c r="C181" s="1133"/>
      <c r="D181" s="1133"/>
      <c r="E181" s="1133"/>
      <c r="F181" s="1133"/>
      <c r="G181" s="1041"/>
      <c r="H181" s="145"/>
      <c r="I181" s="145"/>
      <c r="J181" s="145"/>
      <c r="K181" s="145"/>
    </row>
    <row r="182" spans="1:17" s="146" customFormat="1" ht="19.5" hidden="1" customHeight="1" x14ac:dyDescent="0.2">
      <c r="A182" s="851"/>
      <c r="B182" s="723"/>
      <c r="C182" s="718"/>
      <c r="D182" s="718"/>
      <c r="E182" s="718"/>
      <c r="F182" s="718"/>
      <c r="G182" s="718"/>
      <c r="H182" s="614"/>
      <c r="I182" s="634"/>
      <c r="J182" s="613"/>
      <c r="K182" s="418"/>
      <c r="L182" s="149"/>
    </row>
    <row r="183" spans="1:17" s="146" customFormat="1" ht="30" hidden="1" customHeight="1" x14ac:dyDescent="0.2">
      <c r="A183" s="851"/>
      <c r="B183" s="1134" t="s">
        <v>124</v>
      </c>
      <c r="C183" s="1135"/>
      <c r="D183" s="1094" t="s">
        <v>348</v>
      </c>
      <c r="E183" s="971" t="s">
        <v>307</v>
      </c>
      <c r="F183" s="971" t="s">
        <v>169</v>
      </c>
      <c r="G183" s="971" t="s">
        <v>190</v>
      </c>
      <c r="H183" s="971" t="s">
        <v>314</v>
      </c>
      <c r="I183" s="971" t="s">
        <v>226</v>
      </c>
      <c r="J183" s="971" t="s">
        <v>281</v>
      </c>
      <c r="K183" s="195"/>
      <c r="L183" s="955"/>
    </row>
    <row r="184" spans="1:17" s="146" customFormat="1" ht="18" hidden="1" customHeight="1" x14ac:dyDescent="0.2">
      <c r="A184" s="851"/>
      <c r="B184" s="971" t="s">
        <v>350</v>
      </c>
      <c r="C184" s="971" t="s">
        <v>351</v>
      </c>
      <c r="D184" s="1095"/>
      <c r="E184" s="973" t="s">
        <v>279</v>
      </c>
      <c r="F184" s="973" t="s">
        <v>184</v>
      </c>
      <c r="G184" s="973" t="s">
        <v>202</v>
      </c>
      <c r="H184" s="973" t="s">
        <v>176</v>
      </c>
      <c r="I184" s="973" t="s">
        <v>171</v>
      </c>
      <c r="J184" s="973" t="s">
        <v>197</v>
      </c>
      <c r="K184" s="195"/>
      <c r="L184" s="1054" t="s">
        <v>352</v>
      </c>
    </row>
    <row r="185" spans="1:17" s="146" customFormat="1" ht="19.5" hidden="1" customHeight="1" x14ac:dyDescent="0.2">
      <c r="A185" s="851" t="s">
        <v>2191</v>
      </c>
      <c r="B185" s="982" t="s">
        <v>1545</v>
      </c>
      <c r="C185" s="982" t="s">
        <v>2192</v>
      </c>
      <c r="D185" s="977">
        <v>45480</v>
      </c>
      <c r="E185" s="881">
        <f t="shared" ref="E185:E188" si="110">D185+1</f>
        <v>45481</v>
      </c>
      <c r="F185" s="881">
        <f t="shared" ref="F185:F188" si="111">D185+6</f>
        <v>45486</v>
      </c>
      <c r="G185" s="975" t="s">
        <v>384</v>
      </c>
      <c r="H185" s="975" t="s">
        <v>384</v>
      </c>
      <c r="I185" s="975" t="s">
        <v>384</v>
      </c>
      <c r="J185" s="975" t="s">
        <v>384</v>
      </c>
      <c r="K185" s="418"/>
      <c r="L185" s="881" t="e">
        <f>#REF!+7</f>
        <v>#REF!</v>
      </c>
    </row>
    <row r="186" spans="1:17" s="146" customFormat="1" ht="19.5" hidden="1" customHeight="1" x14ac:dyDescent="0.2">
      <c r="A186" s="851" t="s">
        <v>1564</v>
      </c>
      <c r="B186" s="982" t="s">
        <v>2137</v>
      </c>
      <c r="C186" s="982" t="s">
        <v>2193</v>
      </c>
      <c r="D186" s="975" t="s">
        <v>384</v>
      </c>
      <c r="E186" s="913" t="e">
        <f t="shared" si="110"/>
        <v>#VALUE!</v>
      </c>
      <c r="F186" s="913" t="e">
        <f t="shared" si="111"/>
        <v>#VALUE!</v>
      </c>
      <c r="G186" s="913" t="e">
        <f t="shared" ref="G186:G188" si="112">D186+7</f>
        <v>#VALUE!</v>
      </c>
      <c r="H186" s="913" t="e">
        <f t="shared" ref="H186:H189" si="113">D186+13</f>
        <v>#VALUE!</v>
      </c>
      <c r="I186" s="913" t="e">
        <f>D186+1</f>
        <v>#VALUE!</v>
      </c>
      <c r="J186" s="913" t="e">
        <f t="shared" ref="J186:J188" si="114">D186+17</f>
        <v>#VALUE!</v>
      </c>
      <c r="K186" s="418"/>
      <c r="L186" s="881" t="e">
        <f t="shared" ref="L186:L190" si="115">L185+7</f>
        <v>#REF!</v>
      </c>
    </row>
    <row r="187" spans="1:17" s="146" customFormat="1" ht="19.5" hidden="1" customHeight="1" x14ac:dyDescent="0.2">
      <c r="A187" s="851" t="s">
        <v>1541</v>
      </c>
      <c r="B187" s="977" t="s">
        <v>2129</v>
      </c>
      <c r="C187" s="982" t="s">
        <v>2194</v>
      </c>
      <c r="D187" s="977">
        <v>45501</v>
      </c>
      <c r="E187" s="881">
        <f t="shared" si="110"/>
        <v>45502</v>
      </c>
      <c r="F187" s="881">
        <f t="shared" si="111"/>
        <v>45507</v>
      </c>
      <c r="G187" s="881">
        <f t="shared" si="112"/>
        <v>45508</v>
      </c>
      <c r="H187" s="881">
        <f t="shared" si="113"/>
        <v>45514</v>
      </c>
      <c r="I187" s="881">
        <f t="shared" ref="I187:I188" si="116">D187+1</f>
        <v>45502</v>
      </c>
      <c r="J187" s="881">
        <f t="shared" si="114"/>
        <v>45518</v>
      </c>
      <c r="K187" s="418"/>
      <c r="L187" s="881" t="e">
        <f t="shared" si="115"/>
        <v>#REF!</v>
      </c>
    </row>
    <row r="188" spans="1:17" s="146" customFormat="1" ht="19.5" hidden="1" customHeight="1" x14ac:dyDescent="0.2">
      <c r="A188" s="851" t="s">
        <v>2195</v>
      </c>
      <c r="B188" s="1064" t="s">
        <v>408</v>
      </c>
      <c r="C188" s="982" t="s">
        <v>2196</v>
      </c>
      <c r="D188" s="913">
        <v>45507</v>
      </c>
      <c r="E188" s="913">
        <f t="shared" si="110"/>
        <v>45508</v>
      </c>
      <c r="F188" s="913">
        <f t="shared" si="111"/>
        <v>45513</v>
      </c>
      <c r="G188" s="913">
        <f t="shared" si="112"/>
        <v>45514</v>
      </c>
      <c r="H188" s="913">
        <f t="shared" si="113"/>
        <v>45520</v>
      </c>
      <c r="I188" s="913">
        <f t="shared" si="116"/>
        <v>45508</v>
      </c>
      <c r="J188" s="913">
        <f t="shared" si="114"/>
        <v>45524</v>
      </c>
      <c r="K188" s="418"/>
      <c r="L188" s="881" t="e">
        <f t="shared" si="115"/>
        <v>#REF!</v>
      </c>
    </row>
    <row r="189" spans="1:17" s="149" customFormat="1" ht="21" hidden="1" customHeight="1" x14ac:dyDescent="0.2">
      <c r="A189" s="852"/>
      <c r="B189" s="982" t="s">
        <v>1573</v>
      </c>
      <c r="C189" s="977" t="s">
        <v>2197</v>
      </c>
      <c r="D189" s="977">
        <v>45507</v>
      </c>
      <c r="E189" s="919">
        <f>D189+1</f>
        <v>45508</v>
      </c>
      <c r="F189" s="919">
        <f t="shared" ref="F189" si="117">D189+8</f>
        <v>45515</v>
      </c>
      <c r="G189" s="919">
        <f t="shared" ref="G189" si="118">D189+11</f>
        <v>45518</v>
      </c>
      <c r="H189" s="919">
        <f t="shared" si="113"/>
        <v>45520</v>
      </c>
      <c r="I189" s="919">
        <f t="shared" ref="I189" si="119">D189+15</f>
        <v>45522</v>
      </c>
      <c r="J189" s="919">
        <f>D189+17</f>
        <v>45524</v>
      </c>
      <c r="K189" s="193"/>
      <c r="L189" s="881" t="e">
        <f>L188+7</f>
        <v>#REF!</v>
      </c>
    </row>
    <row r="190" spans="1:17" s="146" customFormat="1" ht="19.5" hidden="1" customHeight="1" x14ac:dyDescent="0.2">
      <c r="A190" s="851"/>
      <c r="B190" s="982" t="s">
        <v>1553</v>
      </c>
      <c r="C190" s="982" t="s">
        <v>2198</v>
      </c>
      <c r="D190" s="977">
        <v>45513</v>
      </c>
      <c r="E190" s="881">
        <f t="shared" ref="E190" si="120">D190+1</f>
        <v>45514</v>
      </c>
      <c r="F190" s="881">
        <f>D190+8</f>
        <v>45521</v>
      </c>
      <c r="G190" s="881">
        <f t="shared" ref="G190" si="121">D190+7</f>
        <v>45520</v>
      </c>
      <c r="H190" s="881">
        <f t="shared" ref="H190:H192" si="122">D190+13</f>
        <v>45526</v>
      </c>
      <c r="I190" s="881">
        <f t="shared" ref="I190" si="123">D190+1</f>
        <v>45514</v>
      </c>
      <c r="J190" s="881">
        <f t="shared" ref="J190" si="124">D190+17</f>
        <v>45530</v>
      </c>
      <c r="K190" s="418"/>
      <c r="L190" s="881" t="e">
        <f t="shared" si="115"/>
        <v>#REF!</v>
      </c>
    </row>
    <row r="191" spans="1:17" s="149" customFormat="1" ht="21" hidden="1" customHeight="1" x14ac:dyDescent="0.2">
      <c r="A191" s="852" t="s">
        <v>1545</v>
      </c>
      <c r="B191" s="977" t="s">
        <v>1541</v>
      </c>
      <c r="C191" s="982" t="s">
        <v>2199</v>
      </c>
      <c r="D191" s="977">
        <v>45519</v>
      </c>
      <c r="E191" s="919">
        <f>D191+1</f>
        <v>45520</v>
      </c>
      <c r="F191" s="881">
        <f t="shared" ref="F191:F197" si="125">D191+8</f>
        <v>45527</v>
      </c>
      <c r="G191" s="919">
        <f t="shared" ref="G191:G192" si="126">D191+11</f>
        <v>45530</v>
      </c>
      <c r="H191" s="919">
        <f t="shared" si="122"/>
        <v>45532</v>
      </c>
      <c r="I191" s="919">
        <f t="shared" ref="I191:I192" si="127">D191+15</f>
        <v>45534</v>
      </c>
      <c r="J191" s="919">
        <f>D191+17</f>
        <v>45536</v>
      </c>
      <c r="K191" s="193"/>
      <c r="L191" s="881" t="e">
        <f>L190+7</f>
        <v>#REF!</v>
      </c>
    </row>
    <row r="192" spans="1:17" s="149" customFormat="1" ht="21" hidden="1" customHeight="1" x14ac:dyDescent="0.2">
      <c r="A192" s="852"/>
      <c r="B192" s="982" t="s">
        <v>1560</v>
      </c>
      <c r="C192" s="982" t="s">
        <v>2200</v>
      </c>
      <c r="D192" s="977">
        <v>45533</v>
      </c>
      <c r="E192" s="919">
        <f>D192+1</f>
        <v>45534</v>
      </c>
      <c r="F192" s="881">
        <f t="shared" si="125"/>
        <v>45541</v>
      </c>
      <c r="G192" s="919">
        <f t="shared" si="126"/>
        <v>45544</v>
      </c>
      <c r="H192" s="919">
        <f t="shared" si="122"/>
        <v>45546</v>
      </c>
      <c r="I192" s="919">
        <f t="shared" si="127"/>
        <v>45548</v>
      </c>
      <c r="J192" s="919">
        <f>D192+17</f>
        <v>45550</v>
      </c>
      <c r="K192" s="193"/>
      <c r="L192" s="881" t="e">
        <f>L191+7</f>
        <v>#REF!</v>
      </c>
    </row>
    <row r="193" spans="1:12" s="146" customFormat="1" ht="19.5" hidden="1" customHeight="1" x14ac:dyDescent="0.2">
      <c r="A193" s="851"/>
      <c r="B193" s="982" t="s">
        <v>2137</v>
      </c>
      <c r="C193" s="982" t="s">
        <v>2201</v>
      </c>
      <c r="D193" s="977">
        <v>45540</v>
      </c>
      <c r="E193" s="881">
        <f t="shared" ref="E193" si="128">D193+1</f>
        <v>45541</v>
      </c>
      <c r="F193" s="881">
        <f t="shared" si="125"/>
        <v>45548</v>
      </c>
      <c r="G193" s="881">
        <f t="shared" ref="G193" si="129">D193+7</f>
        <v>45547</v>
      </c>
      <c r="H193" s="881">
        <f t="shared" ref="H193" si="130">D193+13</f>
        <v>45553</v>
      </c>
      <c r="I193" s="881">
        <f t="shared" ref="I193" si="131">D193+1</f>
        <v>45541</v>
      </c>
      <c r="J193" s="881">
        <f t="shared" ref="J193" si="132">D193+17</f>
        <v>45557</v>
      </c>
      <c r="K193" s="418"/>
      <c r="L193" s="881" t="e">
        <f t="shared" ref="L193:L194" si="133">L192+7</f>
        <v>#REF!</v>
      </c>
    </row>
    <row r="194" spans="1:12" s="146" customFormat="1" ht="19.5" hidden="1" customHeight="1" x14ac:dyDescent="0.2">
      <c r="A194" s="851"/>
      <c r="B194" s="977" t="s">
        <v>2139</v>
      </c>
      <c r="C194" s="982" t="s">
        <v>2202</v>
      </c>
      <c r="D194" s="977">
        <v>45546</v>
      </c>
      <c r="E194" s="881">
        <f t="shared" ref="E194" si="134">D194+1</f>
        <v>45547</v>
      </c>
      <c r="F194" s="881">
        <f t="shared" si="125"/>
        <v>45554</v>
      </c>
      <c r="G194" s="1069" t="s">
        <v>384</v>
      </c>
      <c r="H194" s="1069" t="s">
        <v>384</v>
      </c>
      <c r="I194" s="1069" t="s">
        <v>384</v>
      </c>
      <c r="J194" s="1069" t="s">
        <v>384</v>
      </c>
      <c r="K194" s="418"/>
      <c r="L194" s="881" t="e">
        <f t="shared" si="133"/>
        <v>#REF!</v>
      </c>
    </row>
    <row r="195" spans="1:12" s="149" customFormat="1" ht="21" hidden="1" customHeight="1" x14ac:dyDescent="0.2">
      <c r="A195" s="852"/>
      <c r="B195" s="982" t="s">
        <v>1573</v>
      </c>
      <c r="C195" s="977" t="s">
        <v>2203</v>
      </c>
      <c r="D195" s="977">
        <v>45551</v>
      </c>
      <c r="E195" s="919">
        <f>D195+1</f>
        <v>45552</v>
      </c>
      <c r="F195" s="881">
        <f t="shared" si="125"/>
        <v>45559</v>
      </c>
      <c r="G195" s="919">
        <f t="shared" ref="G195:G196" si="135">D195+11</f>
        <v>45562</v>
      </c>
      <c r="H195" s="919">
        <f t="shared" ref="H195:H197" si="136">D195+13</f>
        <v>45564</v>
      </c>
      <c r="I195" s="919">
        <f t="shared" ref="I195:I196" si="137">D195+15</f>
        <v>45566</v>
      </c>
      <c r="J195" s="919">
        <f>D195+17</f>
        <v>45568</v>
      </c>
      <c r="K195" s="193"/>
      <c r="L195" s="881" t="e">
        <f>L194+7</f>
        <v>#REF!</v>
      </c>
    </row>
    <row r="196" spans="1:12" s="146" customFormat="1" ht="19.5" hidden="1" customHeight="1" x14ac:dyDescent="0.2">
      <c r="A196" s="851" t="s">
        <v>1553</v>
      </c>
      <c r="B196" s="982" t="s">
        <v>1564</v>
      </c>
      <c r="C196" s="982" t="s">
        <v>2204</v>
      </c>
      <c r="D196" s="977">
        <v>45559</v>
      </c>
      <c r="E196" s="881">
        <f t="shared" ref="E196" si="138">D196+1</f>
        <v>45560</v>
      </c>
      <c r="F196" s="881">
        <f t="shared" si="125"/>
        <v>45567</v>
      </c>
      <c r="G196" s="919">
        <f t="shared" si="135"/>
        <v>45570</v>
      </c>
      <c r="H196" s="881">
        <f t="shared" si="136"/>
        <v>45572</v>
      </c>
      <c r="I196" s="919">
        <f t="shared" si="137"/>
        <v>45574</v>
      </c>
      <c r="J196" s="881">
        <f t="shared" ref="J196" si="139">D196+17</f>
        <v>45576</v>
      </c>
      <c r="K196" s="418"/>
      <c r="L196" s="881" t="e">
        <f t="shared" ref="L196" si="140">L195+7</f>
        <v>#REF!</v>
      </c>
    </row>
    <row r="197" spans="1:12" s="149" customFormat="1" ht="21" hidden="1" customHeight="1" x14ac:dyDescent="0.2">
      <c r="A197" s="852"/>
      <c r="B197" s="982" t="s">
        <v>1541</v>
      </c>
      <c r="C197" s="1064" t="s">
        <v>2205</v>
      </c>
      <c r="D197" s="977">
        <v>45569</v>
      </c>
      <c r="E197" s="883" t="s">
        <v>384</v>
      </c>
      <c r="F197" s="881">
        <f t="shared" si="125"/>
        <v>45577</v>
      </c>
      <c r="G197" s="919">
        <f t="shared" ref="G197" si="141">D197+11</f>
        <v>45580</v>
      </c>
      <c r="H197" s="919">
        <f t="shared" si="136"/>
        <v>45582</v>
      </c>
      <c r="I197" s="919">
        <f t="shared" ref="I197" si="142">D197+15</f>
        <v>45584</v>
      </c>
      <c r="J197" s="919">
        <f>D197+17</f>
        <v>45586</v>
      </c>
      <c r="K197" s="193"/>
      <c r="L197" s="881" t="e">
        <f>L196+7</f>
        <v>#REF!</v>
      </c>
    </row>
    <row r="198" spans="1:12" s="149" customFormat="1" ht="21" hidden="1" customHeight="1" x14ac:dyDescent="0.2">
      <c r="A198" s="852" t="s">
        <v>1855</v>
      </c>
      <c r="B198" s="982" t="s">
        <v>2152</v>
      </c>
      <c r="C198" s="982" t="s">
        <v>2206</v>
      </c>
      <c r="D198" s="977">
        <v>45577</v>
      </c>
      <c r="E198" s="919">
        <f>D198+1</f>
        <v>45578</v>
      </c>
      <c r="F198" s="881">
        <f t="shared" ref="F198:F202" si="143">D198+8</f>
        <v>45585</v>
      </c>
      <c r="G198" s="919">
        <f t="shared" ref="G198:G199" si="144">D198+11</f>
        <v>45588</v>
      </c>
      <c r="H198" s="919">
        <f t="shared" ref="H198:H202" si="145">D198+13</f>
        <v>45590</v>
      </c>
      <c r="I198" s="919">
        <f t="shared" ref="I198:I199" si="146">D198+15</f>
        <v>45592</v>
      </c>
      <c r="J198" s="919">
        <f>D198+17</f>
        <v>45594</v>
      </c>
      <c r="K198" s="193"/>
      <c r="L198" s="881" t="e">
        <f>L197+7</f>
        <v>#REF!</v>
      </c>
    </row>
    <row r="199" spans="1:12" s="149" customFormat="1" ht="21" hidden="1" customHeight="1" x14ac:dyDescent="0.2">
      <c r="A199" s="852"/>
      <c r="B199" s="982" t="s">
        <v>1560</v>
      </c>
      <c r="C199" s="982" t="s">
        <v>2207</v>
      </c>
      <c r="D199" s="977">
        <v>45578</v>
      </c>
      <c r="E199" s="919">
        <f>D199+1</f>
        <v>45579</v>
      </c>
      <c r="F199" s="881">
        <f t="shared" si="143"/>
        <v>45586</v>
      </c>
      <c r="G199" s="919">
        <f t="shared" si="144"/>
        <v>45589</v>
      </c>
      <c r="H199" s="919">
        <f t="shared" si="145"/>
        <v>45591</v>
      </c>
      <c r="I199" s="919">
        <f t="shared" si="146"/>
        <v>45593</v>
      </c>
      <c r="J199" s="919">
        <f>D199+17</f>
        <v>45595</v>
      </c>
      <c r="K199" s="193"/>
      <c r="L199" s="881" t="e">
        <f>L198+7</f>
        <v>#REF!</v>
      </c>
    </row>
    <row r="200" spans="1:12" s="146" customFormat="1" ht="19.5" hidden="1" customHeight="1" x14ac:dyDescent="0.2">
      <c r="A200" s="851"/>
      <c r="B200" s="982" t="s">
        <v>2137</v>
      </c>
      <c r="C200" s="982" t="s">
        <v>2208</v>
      </c>
      <c r="D200" s="977">
        <v>45583</v>
      </c>
      <c r="E200" s="881">
        <f t="shared" ref="E200" si="147">D200+1</f>
        <v>45584</v>
      </c>
      <c r="F200" s="1174" t="s">
        <v>384</v>
      </c>
      <c r="G200" s="1175"/>
      <c r="H200" s="1175"/>
      <c r="I200" s="1175"/>
      <c r="J200" s="1176"/>
      <c r="K200" s="418"/>
      <c r="L200" s="881" t="e">
        <f t="shared" ref="L200" si="148">L199+7</f>
        <v>#REF!</v>
      </c>
    </row>
    <row r="201" spans="1:12" s="149" customFormat="1" ht="21" hidden="1" customHeight="1" x14ac:dyDescent="0.2">
      <c r="A201" s="852" t="s">
        <v>1573</v>
      </c>
      <c r="B201" s="1064" t="s">
        <v>408</v>
      </c>
      <c r="C201" s="982" t="s">
        <v>2209</v>
      </c>
      <c r="D201" s="913"/>
      <c r="E201" s="913"/>
      <c r="F201" s="913"/>
      <c r="G201" s="913"/>
      <c r="H201" s="913"/>
      <c r="I201" s="913"/>
      <c r="J201" s="913"/>
      <c r="K201" s="193"/>
      <c r="L201" s="881" t="e">
        <f t="shared" ref="L201:L221" si="149">L200+7</f>
        <v>#REF!</v>
      </c>
    </row>
    <row r="202" spans="1:12" s="149" customFormat="1" ht="21" hidden="1" customHeight="1" x14ac:dyDescent="0.2">
      <c r="A202" s="852"/>
      <c r="B202" s="982" t="s">
        <v>2058</v>
      </c>
      <c r="C202" s="982" t="s">
        <v>2210</v>
      </c>
      <c r="D202" s="977">
        <v>45595</v>
      </c>
      <c r="E202" s="919">
        <f t="shared" ref="E202:E207" si="150">D202+1</f>
        <v>45596</v>
      </c>
      <c r="F202" s="881">
        <f t="shared" si="143"/>
        <v>45603</v>
      </c>
      <c r="G202" s="919">
        <f t="shared" ref="G202:G206" si="151">D202+11</f>
        <v>45606</v>
      </c>
      <c r="H202" s="919">
        <f t="shared" si="145"/>
        <v>45608</v>
      </c>
      <c r="I202" s="919">
        <f t="shared" ref="I202:I206" si="152">D202+15</f>
        <v>45610</v>
      </c>
      <c r="J202" s="919">
        <f t="shared" ref="J202:J206" si="153">D202+17</f>
        <v>45612</v>
      </c>
      <c r="K202" s="193"/>
      <c r="L202" s="881" t="e">
        <f t="shared" si="149"/>
        <v>#REF!</v>
      </c>
    </row>
    <row r="203" spans="1:12" s="149" customFormat="1" ht="21" hidden="1" customHeight="1" x14ac:dyDescent="0.2">
      <c r="A203" s="852"/>
      <c r="B203" s="982" t="s">
        <v>1564</v>
      </c>
      <c r="C203" s="982" t="s">
        <v>2211</v>
      </c>
      <c r="D203" s="977">
        <v>45606</v>
      </c>
      <c r="E203" s="919">
        <f t="shared" si="150"/>
        <v>45607</v>
      </c>
      <c r="F203" s="881">
        <f t="shared" ref="F203:F208" si="154">D203+8</f>
        <v>45614</v>
      </c>
      <c r="G203" s="919">
        <f t="shared" si="151"/>
        <v>45617</v>
      </c>
      <c r="H203" s="919">
        <f t="shared" ref="H203:H208" si="155">D203+13</f>
        <v>45619</v>
      </c>
      <c r="I203" s="919">
        <f t="shared" si="152"/>
        <v>45621</v>
      </c>
      <c r="J203" s="919">
        <f t="shared" si="153"/>
        <v>45623</v>
      </c>
      <c r="K203" s="193"/>
      <c r="L203" s="881" t="e">
        <f t="shared" si="149"/>
        <v>#REF!</v>
      </c>
    </row>
    <row r="204" spans="1:12" s="149" customFormat="1" ht="21" hidden="1" customHeight="1" x14ac:dyDescent="0.2">
      <c r="A204" s="852"/>
      <c r="B204" s="982" t="s">
        <v>1541</v>
      </c>
      <c r="C204" s="982" t="s">
        <v>2212</v>
      </c>
      <c r="D204" s="977">
        <v>45609</v>
      </c>
      <c r="E204" s="919">
        <f t="shared" si="150"/>
        <v>45610</v>
      </c>
      <c r="F204" s="881">
        <f t="shared" si="154"/>
        <v>45617</v>
      </c>
      <c r="G204" s="919">
        <f t="shared" si="151"/>
        <v>45620</v>
      </c>
      <c r="H204" s="919">
        <f t="shared" si="155"/>
        <v>45622</v>
      </c>
      <c r="I204" s="919">
        <f t="shared" si="152"/>
        <v>45624</v>
      </c>
      <c r="J204" s="919">
        <f t="shared" si="153"/>
        <v>45626</v>
      </c>
      <c r="K204" s="193"/>
      <c r="L204" s="881" t="e">
        <f t="shared" si="149"/>
        <v>#REF!</v>
      </c>
    </row>
    <row r="205" spans="1:12" s="149" customFormat="1" ht="21" hidden="1" customHeight="1" x14ac:dyDescent="0.2">
      <c r="A205" s="852" t="s">
        <v>1855</v>
      </c>
      <c r="B205" s="982" t="s">
        <v>2152</v>
      </c>
      <c r="C205" s="982" t="s">
        <v>2213</v>
      </c>
      <c r="D205" s="977">
        <v>45623</v>
      </c>
      <c r="E205" s="919">
        <f t="shared" si="150"/>
        <v>45624</v>
      </c>
      <c r="F205" s="881">
        <f t="shared" si="154"/>
        <v>45631</v>
      </c>
      <c r="G205" s="919">
        <f t="shared" si="151"/>
        <v>45634</v>
      </c>
      <c r="H205" s="919">
        <f t="shared" si="155"/>
        <v>45636</v>
      </c>
      <c r="I205" s="919">
        <f t="shared" si="152"/>
        <v>45638</v>
      </c>
      <c r="J205" s="919">
        <f t="shared" si="153"/>
        <v>45640</v>
      </c>
      <c r="K205" s="193"/>
      <c r="L205" s="881" t="e">
        <f t="shared" si="149"/>
        <v>#REF!</v>
      </c>
    </row>
    <row r="206" spans="1:12" s="149" customFormat="1" ht="21" hidden="1" customHeight="1" x14ac:dyDescent="0.2">
      <c r="A206" s="852"/>
      <c r="B206" s="982" t="s">
        <v>1560</v>
      </c>
      <c r="C206" s="982" t="s">
        <v>2214</v>
      </c>
      <c r="D206" s="977">
        <v>45626</v>
      </c>
      <c r="E206" s="919">
        <f t="shared" si="150"/>
        <v>45627</v>
      </c>
      <c r="F206" s="881">
        <f t="shared" si="154"/>
        <v>45634</v>
      </c>
      <c r="G206" s="919">
        <f t="shared" si="151"/>
        <v>45637</v>
      </c>
      <c r="H206" s="919">
        <f t="shared" si="155"/>
        <v>45639</v>
      </c>
      <c r="I206" s="919">
        <f t="shared" si="152"/>
        <v>45641</v>
      </c>
      <c r="J206" s="919">
        <f t="shared" si="153"/>
        <v>45643</v>
      </c>
      <c r="K206" s="193"/>
      <c r="L206" s="881" t="e">
        <f t="shared" si="149"/>
        <v>#REF!</v>
      </c>
    </row>
    <row r="207" spans="1:12" s="149" customFormat="1" ht="21" hidden="1" customHeight="1" x14ac:dyDescent="0.2">
      <c r="A207" s="852"/>
      <c r="B207" s="982" t="s">
        <v>2155</v>
      </c>
      <c r="C207" s="982" t="s">
        <v>2215</v>
      </c>
      <c r="D207" s="977">
        <v>45633</v>
      </c>
      <c r="E207" s="919">
        <f t="shared" si="150"/>
        <v>45634</v>
      </c>
      <c r="F207" s="881">
        <f t="shared" si="154"/>
        <v>45641</v>
      </c>
      <c r="G207" s="919">
        <f t="shared" ref="G207:G212" si="156">D207+11</f>
        <v>45644</v>
      </c>
      <c r="H207" s="919">
        <f t="shared" si="155"/>
        <v>45646</v>
      </c>
      <c r="I207" s="919">
        <f t="shared" ref="I207:I212" si="157">D207+15</f>
        <v>45648</v>
      </c>
      <c r="J207" s="919">
        <f t="shared" ref="J207:J212" si="158">D207+17</f>
        <v>45650</v>
      </c>
      <c r="K207" s="193"/>
      <c r="L207" s="881" t="e">
        <f t="shared" si="149"/>
        <v>#REF!</v>
      </c>
    </row>
    <row r="208" spans="1:12" s="149" customFormat="1" ht="21" hidden="1" customHeight="1" x14ac:dyDescent="0.2">
      <c r="A208" s="852"/>
      <c r="B208" s="982" t="s">
        <v>2058</v>
      </c>
      <c r="C208" s="982" t="s">
        <v>2216</v>
      </c>
      <c r="D208" s="977">
        <v>45638</v>
      </c>
      <c r="E208" s="919">
        <f t="shared" ref="E208:E212" si="159">D208+1</f>
        <v>45639</v>
      </c>
      <c r="F208" s="881">
        <f t="shared" si="154"/>
        <v>45646</v>
      </c>
      <c r="G208" s="919">
        <f t="shared" si="156"/>
        <v>45649</v>
      </c>
      <c r="H208" s="919">
        <f t="shared" si="155"/>
        <v>45651</v>
      </c>
      <c r="I208" s="919">
        <f t="shared" si="157"/>
        <v>45653</v>
      </c>
      <c r="J208" s="919">
        <f t="shared" si="158"/>
        <v>45655</v>
      </c>
      <c r="K208" s="193"/>
      <c r="L208" s="881" t="e">
        <f t="shared" si="149"/>
        <v>#REF!</v>
      </c>
    </row>
    <row r="209" spans="1:17" s="149" customFormat="1" ht="21" hidden="1" customHeight="1" x14ac:dyDescent="0.2">
      <c r="A209" s="852"/>
      <c r="B209" s="982" t="s">
        <v>1564</v>
      </c>
      <c r="C209" s="982" t="s">
        <v>2217</v>
      </c>
      <c r="D209" s="977">
        <v>45651</v>
      </c>
      <c r="E209" s="919">
        <f t="shared" si="159"/>
        <v>45652</v>
      </c>
      <c r="F209" s="881">
        <f t="shared" ref="F209:F214" si="160">D209+8</f>
        <v>45659</v>
      </c>
      <c r="G209" s="919">
        <f t="shared" si="156"/>
        <v>45662</v>
      </c>
      <c r="H209" s="919">
        <f t="shared" ref="H209:H214" si="161">D209+13</f>
        <v>45664</v>
      </c>
      <c r="I209" s="919">
        <f t="shared" si="157"/>
        <v>45666</v>
      </c>
      <c r="J209" s="919">
        <f t="shared" si="158"/>
        <v>45668</v>
      </c>
      <c r="K209" s="193"/>
      <c r="L209" s="881" t="e">
        <f t="shared" si="149"/>
        <v>#REF!</v>
      </c>
    </row>
    <row r="210" spans="1:17" s="149" customFormat="1" ht="21" hidden="1" customHeight="1" x14ac:dyDescent="0.2">
      <c r="A210" s="852"/>
      <c r="B210" s="982" t="s">
        <v>1541</v>
      </c>
      <c r="C210" s="982" t="s">
        <v>2218</v>
      </c>
      <c r="D210" s="977">
        <v>45658</v>
      </c>
      <c r="E210" s="919">
        <f t="shared" si="159"/>
        <v>45659</v>
      </c>
      <c r="F210" s="881">
        <f t="shared" si="160"/>
        <v>45666</v>
      </c>
      <c r="G210" s="919">
        <f t="shared" si="156"/>
        <v>45669</v>
      </c>
      <c r="H210" s="919">
        <f t="shared" si="161"/>
        <v>45671</v>
      </c>
      <c r="I210" s="919">
        <f t="shared" si="157"/>
        <v>45673</v>
      </c>
      <c r="J210" s="919">
        <f t="shared" si="158"/>
        <v>45675</v>
      </c>
      <c r="K210" s="193"/>
      <c r="L210" s="881" t="e">
        <f t="shared" si="149"/>
        <v>#REF!</v>
      </c>
    </row>
    <row r="211" spans="1:17" s="149" customFormat="1" ht="21" hidden="1" customHeight="1" x14ac:dyDescent="0.2">
      <c r="A211" s="852"/>
      <c r="B211" s="982" t="s">
        <v>2152</v>
      </c>
      <c r="C211" s="982" t="s">
        <v>2219</v>
      </c>
      <c r="D211" s="977">
        <v>45668</v>
      </c>
      <c r="E211" s="919">
        <f t="shared" si="159"/>
        <v>45669</v>
      </c>
      <c r="F211" s="975" t="s">
        <v>384</v>
      </c>
      <c r="G211" s="975" t="s">
        <v>384</v>
      </c>
      <c r="H211" s="975" t="s">
        <v>384</v>
      </c>
      <c r="I211" s="975" t="s">
        <v>384</v>
      </c>
      <c r="J211" s="975" t="s">
        <v>384</v>
      </c>
      <c r="K211" s="193"/>
      <c r="L211" s="881">
        <v>45669</v>
      </c>
    </row>
    <row r="212" spans="1:17" s="149" customFormat="1" ht="21" hidden="1" customHeight="1" x14ac:dyDescent="0.2">
      <c r="A212" s="852"/>
      <c r="B212" s="982" t="s">
        <v>1560</v>
      </c>
      <c r="C212" s="982" t="s">
        <v>2220</v>
      </c>
      <c r="D212" s="977">
        <v>45673</v>
      </c>
      <c r="E212" s="919">
        <f t="shared" si="159"/>
        <v>45674</v>
      </c>
      <c r="F212" s="881">
        <f t="shared" si="160"/>
        <v>45681</v>
      </c>
      <c r="G212" s="919">
        <f t="shared" si="156"/>
        <v>45684</v>
      </c>
      <c r="H212" s="919">
        <f t="shared" si="161"/>
        <v>45686</v>
      </c>
      <c r="I212" s="919">
        <f t="shared" si="157"/>
        <v>45688</v>
      </c>
      <c r="J212" s="919">
        <f t="shared" si="158"/>
        <v>45690</v>
      </c>
      <c r="K212" s="193"/>
      <c r="L212" s="881">
        <v>45666</v>
      </c>
    </row>
    <row r="213" spans="1:17" s="149" customFormat="1" ht="21" hidden="1" customHeight="1" x14ac:dyDescent="0.2">
      <c r="A213" s="852"/>
      <c r="B213" s="982" t="s">
        <v>2155</v>
      </c>
      <c r="C213" s="982" t="s">
        <v>2221</v>
      </c>
      <c r="D213" s="977">
        <v>45679</v>
      </c>
      <c r="E213" s="919">
        <f t="shared" ref="E213:E218" si="162">D213+1</f>
        <v>45680</v>
      </c>
      <c r="F213" s="881">
        <f t="shared" si="160"/>
        <v>45687</v>
      </c>
      <c r="G213" s="975" t="s">
        <v>384</v>
      </c>
      <c r="H213" s="975" t="s">
        <v>384</v>
      </c>
      <c r="I213" s="975" t="s">
        <v>384</v>
      </c>
      <c r="J213" s="975" t="s">
        <v>384</v>
      </c>
      <c r="K213" s="193"/>
      <c r="L213" s="881">
        <f t="shared" si="149"/>
        <v>45673</v>
      </c>
    </row>
    <row r="214" spans="1:17" s="149" customFormat="1" ht="21" hidden="1" customHeight="1" x14ac:dyDescent="0.2">
      <c r="A214" s="852"/>
      <c r="B214" s="982" t="s">
        <v>2058</v>
      </c>
      <c r="C214" s="982" t="s">
        <v>2222</v>
      </c>
      <c r="D214" s="977">
        <v>45682</v>
      </c>
      <c r="E214" s="919">
        <f t="shared" si="162"/>
        <v>45683</v>
      </c>
      <c r="F214" s="881">
        <f t="shared" si="160"/>
        <v>45690</v>
      </c>
      <c r="G214" s="919">
        <f t="shared" ref="G214:G216" si="163">D214+11</f>
        <v>45693</v>
      </c>
      <c r="H214" s="919">
        <f t="shared" si="161"/>
        <v>45695</v>
      </c>
      <c r="I214" s="919">
        <f t="shared" ref="I214:I216" si="164">D214+15</f>
        <v>45697</v>
      </c>
      <c r="J214" s="919">
        <f t="shared" ref="J214:J216" si="165">D214+17</f>
        <v>45699</v>
      </c>
      <c r="K214" s="193"/>
      <c r="L214" s="881">
        <f t="shared" si="149"/>
        <v>45680</v>
      </c>
    </row>
    <row r="215" spans="1:17" s="149" customFormat="1" ht="21" hidden="1" customHeight="1" x14ac:dyDescent="0.2">
      <c r="A215" s="852" t="s">
        <v>1564</v>
      </c>
      <c r="B215" s="982" t="s">
        <v>2152</v>
      </c>
      <c r="C215" s="982" t="s">
        <v>2223</v>
      </c>
      <c r="D215" s="977">
        <v>45690</v>
      </c>
      <c r="E215" s="919">
        <f t="shared" si="162"/>
        <v>45691</v>
      </c>
      <c r="F215" s="881">
        <f t="shared" ref="F215:F216" si="166">D215+8</f>
        <v>45698</v>
      </c>
      <c r="G215" s="975" t="s">
        <v>384</v>
      </c>
      <c r="H215" s="975" t="s">
        <v>384</v>
      </c>
      <c r="I215" s="975" t="s">
        <v>384</v>
      </c>
      <c r="J215" s="975" t="s">
        <v>384</v>
      </c>
      <c r="K215" s="193"/>
      <c r="L215" s="881">
        <f t="shared" si="149"/>
        <v>45687</v>
      </c>
    </row>
    <row r="216" spans="1:17" s="149" customFormat="1" ht="21" hidden="1" customHeight="1" x14ac:dyDescent="0.2">
      <c r="A216" s="852"/>
      <c r="B216" s="982" t="s">
        <v>1564</v>
      </c>
      <c r="C216" s="982" t="s">
        <v>2224</v>
      </c>
      <c r="D216" s="977">
        <v>45327</v>
      </c>
      <c r="E216" s="919">
        <f t="shared" si="162"/>
        <v>45328</v>
      </c>
      <c r="F216" s="881">
        <f t="shared" si="166"/>
        <v>45335</v>
      </c>
      <c r="G216" s="919">
        <f t="shared" si="163"/>
        <v>45338</v>
      </c>
      <c r="H216" s="919">
        <f t="shared" ref="H216" si="167">D216+13</f>
        <v>45340</v>
      </c>
      <c r="I216" s="919">
        <f t="shared" si="164"/>
        <v>45342</v>
      </c>
      <c r="J216" s="919">
        <f t="shared" si="165"/>
        <v>45344</v>
      </c>
      <c r="K216" s="193"/>
      <c r="L216" s="881">
        <f t="shared" si="149"/>
        <v>45694</v>
      </c>
    </row>
    <row r="217" spans="1:17" s="146" customFormat="1" ht="18" hidden="1" customHeight="1" x14ac:dyDescent="0.2">
      <c r="A217" s="851"/>
      <c r="B217" s="971" t="s">
        <v>350</v>
      </c>
      <c r="C217" s="971" t="s">
        <v>351</v>
      </c>
      <c r="D217" s="1095"/>
      <c r="E217" s="973"/>
      <c r="F217" s="973"/>
      <c r="G217" s="973"/>
      <c r="H217" s="973"/>
      <c r="I217" s="973"/>
      <c r="J217" s="973"/>
      <c r="K217" s="195"/>
      <c r="L217" s="1054" t="s">
        <v>352</v>
      </c>
    </row>
    <row r="218" spans="1:17" s="149" customFormat="1" ht="21" hidden="1" customHeight="1" x14ac:dyDescent="0.2">
      <c r="A218" s="852"/>
      <c r="B218" s="982" t="s">
        <v>1541</v>
      </c>
      <c r="C218" s="982" t="s">
        <v>2225</v>
      </c>
      <c r="D218" s="977">
        <v>45701</v>
      </c>
      <c r="E218" s="919">
        <f t="shared" si="162"/>
        <v>45702</v>
      </c>
      <c r="F218" s="881">
        <f>E218+6</f>
        <v>45708</v>
      </c>
      <c r="G218" s="919">
        <f>F218+5</f>
        <v>45713</v>
      </c>
      <c r="H218" s="919">
        <f>G218+2</f>
        <v>45715</v>
      </c>
      <c r="I218" s="919">
        <f>H218+2</f>
        <v>45717</v>
      </c>
      <c r="J218" s="919">
        <f>I218+2</f>
        <v>45719</v>
      </c>
      <c r="K218" s="193"/>
      <c r="L218" s="881">
        <f>L216+7</f>
        <v>45701</v>
      </c>
    </row>
    <row r="219" spans="1:17" s="149" customFormat="1" ht="21" hidden="1" customHeight="1" x14ac:dyDescent="0.2">
      <c r="A219" s="852" t="s">
        <v>1560</v>
      </c>
      <c r="B219" s="982" t="s">
        <v>2155</v>
      </c>
      <c r="C219" s="982" t="s">
        <v>2226</v>
      </c>
      <c r="D219" s="977">
        <v>45715</v>
      </c>
      <c r="E219" s="919">
        <f t="shared" ref="E219:E221" si="168">D219+1</f>
        <v>45716</v>
      </c>
      <c r="F219" s="881">
        <f>E219+6</f>
        <v>45722</v>
      </c>
      <c r="G219" s="975" t="s">
        <v>384</v>
      </c>
      <c r="H219" s="975" t="s">
        <v>384</v>
      </c>
      <c r="I219" s="975" t="s">
        <v>384</v>
      </c>
      <c r="J219" s="975" t="s">
        <v>384</v>
      </c>
      <c r="K219" s="193"/>
      <c r="L219" s="881">
        <f t="shared" si="149"/>
        <v>45708</v>
      </c>
    </row>
    <row r="220" spans="1:17" s="149" customFormat="1" ht="21" hidden="1" customHeight="1" x14ac:dyDescent="0.2">
      <c r="A220" s="852"/>
      <c r="B220" s="982" t="s">
        <v>1560</v>
      </c>
      <c r="C220" s="982" t="s">
        <v>2227</v>
      </c>
      <c r="D220" s="977">
        <v>45722</v>
      </c>
      <c r="E220" s="919">
        <f t="shared" si="168"/>
        <v>45723</v>
      </c>
      <c r="F220" s="881">
        <f t="shared" ref="F220" si="169">E220+6</f>
        <v>45729</v>
      </c>
      <c r="G220" s="919">
        <f t="shared" ref="G220" si="170">F220+5</f>
        <v>45734</v>
      </c>
      <c r="H220" s="919">
        <f t="shared" ref="H220:J220" si="171">G220+2</f>
        <v>45736</v>
      </c>
      <c r="I220" s="919">
        <f t="shared" si="171"/>
        <v>45738</v>
      </c>
      <c r="J220" s="919">
        <f t="shared" si="171"/>
        <v>45740</v>
      </c>
      <c r="K220" s="193"/>
      <c r="L220" s="881">
        <f t="shared" si="149"/>
        <v>45715</v>
      </c>
    </row>
    <row r="221" spans="1:17" s="149" customFormat="1" ht="21" hidden="1" customHeight="1" x14ac:dyDescent="0.2">
      <c r="A221" s="852"/>
      <c r="B221" s="982" t="s">
        <v>2058</v>
      </c>
      <c r="C221" s="982" t="s">
        <v>2228</v>
      </c>
      <c r="D221" s="977">
        <v>45732</v>
      </c>
      <c r="E221" s="919">
        <f t="shared" si="168"/>
        <v>45733</v>
      </c>
      <c r="F221" s="812">
        <f>E221+6</f>
        <v>45739</v>
      </c>
      <c r="G221" s="883" t="s">
        <v>384</v>
      </c>
      <c r="H221" s="883" t="s">
        <v>384</v>
      </c>
      <c r="I221" s="883" t="s">
        <v>384</v>
      </c>
      <c r="J221" s="883" t="s">
        <v>384</v>
      </c>
      <c r="K221" s="193"/>
      <c r="L221" s="881">
        <f t="shared" si="149"/>
        <v>45722</v>
      </c>
    </row>
    <row r="222" spans="1:17" s="149" customFormat="1" ht="21" hidden="1" customHeight="1" x14ac:dyDescent="0.2">
      <c r="A222" s="1039"/>
      <c r="B222" s="147" t="s">
        <v>511</v>
      </c>
      <c r="C222" s="75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603"/>
      <c r="P222" s="146"/>
      <c r="Q222" s="146"/>
    </row>
    <row r="223" spans="1:17" s="149" customFormat="1" ht="18" customHeight="1" x14ac:dyDescent="0.2">
      <c r="A223" s="862"/>
      <c r="B223" s="610"/>
      <c r="C223" s="608"/>
      <c r="D223" s="608"/>
      <c r="E223" s="608"/>
      <c r="F223" s="608"/>
      <c r="G223" s="608"/>
      <c r="H223" s="608"/>
      <c r="I223" s="609"/>
      <c r="J223" s="608"/>
      <c r="K223" s="609"/>
    </row>
    <row r="224" spans="1:17" s="149" customFormat="1" ht="20.100000000000001" customHeight="1" x14ac:dyDescent="0.2">
      <c r="A224" s="1036"/>
      <c r="B224" s="1133" t="s">
        <v>949</v>
      </c>
      <c r="C224" s="1133"/>
      <c r="D224" s="1133"/>
      <c r="E224" s="1133"/>
      <c r="F224" s="1133"/>
      <c r="G224" s="1133"/>
      <c r="H224" s="1133"/>
      <c r="I224" s="1133"/>
      <c r="J224" s="1133"/>
      <c r="K224" s="1133"/>
      <c r="L224" s="1133"/>
    </row>
    <row r="225" spans="1:14" s="146" customFormat="1" ht="19.5" customHeight="1" x14ac:dyDescent="0.2">
      <c r="A225" s="851"/>
      <c r="B225" s="723"/>
      <c r="C225" s="718"/>
      <c r="D225" s="718"/>
      <c r="E225" s="718"/>
      <c r="F225" s="718"/>
      <c r="G225" s="718"/>
      <c r="H225" s="614"/>
      <c r="I225" s="634"/>
      <c r="J225" s="613"/>
      <c r="K225" s="418"/>
      <c r="L225" s="149"/>
    </row>
    <row r="226" spans="1:14" s="146" customFormat="1" ht="30" customHeight="1" x14ac:dyDescent="0.2">
      <c r="A226" s="851"/>
      <c r="B226" s="1134" t="s">
        <v>124</v>
      </c>
      <c r="C226" s="1135"/>
      <c r="D226" s="1094" t="s">
        <v>348</v>
      </c>
      <c r="E226" s="971" t="s">
        <v>307</v>
      </c>
      <c r="F226" s="971" t="s">
        <v>325</v>
      </c>
      <c r="G226" s="971" t="s">
        <v>169</v>
      </c>
      <c r="H226" s="971" t="s">
        <v>190</v>
      </c>
      <c r="I226" s="971" t="s">
        <v>314</v>
      </c>
      <c r="J226" s="971" t="s">
        <v>226</v>
      </c>
      <c r="K226" s="971" t="s">
        <v>281</v>
      </c>
      <c r="L226" s="971" t="s">
        <v>185</v>
      </c>
      <c r="M226" s="195"/>
      <c r="N226" s="955"/>
    </row>
    <row r="227" spans="1:14" s="146" customFormat="1" ht="18" customHeight="1" x14ac:dyDescent="0.2">
      <c r="A227" s="851"/>
      <c r="B227" s="971" t="s">
        <v>350</v>
      </c>
      <c r="C227" s="971" t="s">
        <v>351</v>
      </c>
      <c r="D227" s="1095"/>
      <c r="E227" s="973" t="s">
        <v>168</v>
      </c>
      <c r="F227" s="973" t="s">
        <v>259</v>
      </c>
      <c r="G227" s="973" t="s">
        <v>176</v>
      </c>
      <c r="H227" s="973" t="s">
        <v>192</v>
      </c>
      <c r="I227" s="973" t="s">
        <v>284</v>
      </c>
      <c r="J227" s="973" t="s">
        <v>228</v>
      </c>
      <c r="K227" s="973" t="s">
        <v>285</v>
      </c>
      <c r="L227" s="973" t="s">
        <v>187</v>
      </c>
      <c r="M227" s="195"/>
      <c r="N227" s="1054" t="s">
        <v>352</v>
      </c>
    </row>
    <row r="228" spans="1:14" s="149" customFormat="1" ht="21" hidden="1" customHeight="1" x14ac:dyDescent="0.2">
      <c r="A228" s="852"/>
      <c r="B228" s="982" t="s">
        <v>2178</v>
      </c>
      <c r="C228" s="982" t="s">
        <v>2229</v>
      </c>
      <c r="D228" s="982">
        <v>45732</v>
      </c>
      <c r="E228" s="812">
        <f>D228+2</f>
        <v>45734</v>
      </c>
      <c r="F228" s="812">
        <f>E228+3</f>
        <v>45737</v>
      </c>
      <c r="G228" s="812">
        <f>F228+9</f>
        <v>45746</v>
      </c>
      <c r="H228" s="919">
        <f>G228+5</f>
        <v>45751</v>
      </c>
      <c r="I228" s="919">
        <f>H228+2</f>
        <v>45753</v>
      </c>
      <c r="J228" s="919">
        <f>I228+2</f>
        <v>45755</v>
      </c>
      <c r="K228" s="919">
        <f>J228+2</f>
        <v>45757</v>
      </c>
      <c r="L228" s="919">
        <f>K228+4</f>
        <v>45761</v>
      </c>
      <c r="M228" s="193"/>
      <c r="N228" s="881">
        <v>45729</v>
      </c>
    </row>
    <row r="229" spans="1:14" s="149" customFormat="1" ht="21" hidden="1" customHeight="1" x14ac:dyDescent="0.2">
      <c r="A229" s="852" t="s">
        <v>1560</v>
      </c>
      <c r="B229" s="982" t="s">
        <v>1564</v>
      </c>
      <c r="C229" s="982" t="s">
        <v>2230</v>
      </c>
      <c r="D229" s="977">
        <v>45737</v>
      </c>
      <c r="E229" s="919">
        <f t="shared" ref="E229:E234" si="172">D229+2</f>
        <v>45739</v>
      </c>
      <c r="F229" s="883" t="s">
        <v>384</v>
      </c>
      <c r="G229" s="919">
        <v>45748</v>
      </c>
      <c r="H229" s="883" t="s">
        <v>384</v>
      </c>
      <c r="I229" s="883" t="s">
        <v>384</v>
      </c>
      <c r="J229" s="883" t="s">
        <v>384</v>
      </c>
      <c r="K229" s="883" t="s">
        <v>384</v>
      </c>
      <c r="L229" s="883" t="s">
        <v>384</v>
      </c>
      <c r="M229" s="193"/>
      <c r="N229" s="881">
        <f>N228+7</f>
        <v>45736</v>
      </c>
    </row>
    <row r="230" spans="1:14" s="149" customFormat="1" ht="21" hidden="1" customHeight="1" x14ac:dyDescent="0.2">
      <c r="A230" s="852"/>
      <c r="B230" s="982" t="s">
        <v>1541</v>
      </c>
      <c r="C230" s="982" t="s">
        <v>2231</v>
      </c>
      <c r="D230" s="977">
        <v>45751</v>
      </c>
      <c r="E230" s="919">
        <f t="shared" si="172"/>
        <v>45753</v>
      </c>
      <c r="F230" s="881">
        <f t="shared" ref="F230:F234" si="173">E230+3</f>
        <v>45756</v>
      </c>
      <c r="G230" s="919">
        <f t="shared" ref="G230:G234" si="174">F230+9</f>
        <v>45765</v>
      </c>
      <c r="H230" s="883" t="s">
        <v>384</v>
      </c>
      <c r="I230" s="883" t="s">
        <v>384</v>
      </c>
      <c r="J230" s="883" t="s">
        <v>384</v>
      </c>
      <c r="K230" s="883" t="s">
        <v>384</v>
      </c>
      <c r="L230" s="883" t="s">
        <v>384</v>
      </c>
      <c r="M230" s="193"/>
      <c r="N230" s="881">
        <f t="shared" ref="N230:N242" si="175">N229+7</f>
        <v>45743</v>
      </c>
    </row>
    <row r="231" spans="1:14" s="149" customFormat="1" ht="21" hidden="1" customHeight="1" x14ac:dyDescent="0.2">
      <c r="A231" s="852"/>
      <c r="B231" s="982" t="s">
        <v>2137</v>
      </c>
      <c r="C231" s="982" t="s">
        <v>2232</v>
      </c>
      <c r="D231" s="977">
        <v>45757</v>
      </c>
      <c r="E231" s="919">
        <f t="shared" si="172"/>
        <v>45759</v>
      </c>
      <c r="F231" s="881">
        <f t="shared" si="173"/>
        <v>45762</v>
      </c>
      <c r="G231" s="919">
        <f t="shared" si="174"/>
        <v>45771</v>
      </c>
      <c r="H231" s="919">
        <f t="shared" ref="H231:H234" si="176">G231+5</f>
        <v>45776</v>
      </c>
      <c r="I231" s="919">
        <f t="shared" ref="I231:K234" si="177">H231+2</f>
        <v>45778</v>
      </c>
      <c r="J231" s="919">
        <f t="shared" si="177"/>
        <v>45780</v>
      </c>
      <c r="K231" s="919">
        <f t="shared" si="177"/>
        <v>45782</v>
      </c>
      <c r="L231" s="919">
        <f t="shared" ref="L231:L234" si="178">K231+4</f>
        <v>45786</v>
      </c>
      <c r="M231" s="193"/>
      <c r="N231" s="881">
        <f t="shared" si="175"/>
        <v>45750</v>
      </c>
    </row>
    <row r="232" spans="1:14" s="149" customFormat="1" ht="21" hidden="1" customHeight="1" x14ac:dyDescent="0.2">
      <c r="A232" s="852"/>
      <c r="B232" s="982" t="s">
        <v>2152</v>
      </c>
      <c r="C232" s="982" t="s">
        <v>2233</v>
      </c>
      <c r="D232" s="977">
        <v>45764</v>
      </c>
      <c r="E232" s="883" t="s">
        <v>384</v>
      </c>
      <c r="F232" s="881">
        <v>45763</v>
      </c>
      <c r="G232" s="919">
        <f t="shared" si="174"/>
        <v>45772</v>
      </c>
      <c r="H232" s="919">
        <f t="shared" si="176"/>
        <v>45777</v>
      </c>
      <c r="I232" s="919">
        <f t="shared" si="177"/>
        <v>45779</v>
      </c>
      <c r="J232" s="919">
        <f t="shared" si="177"/>
        <v>45781</v>
      </c>
      <c r="K232" s="919">
        <f t="shared" si="177"/>
        <v>45783</v>
      </c>
      <c r="L232" s="919">
        <f t="shared" si="178"/>
        <v>45787</v>
      </c>
      <c r="M232" s="193"/>
      <c r="N232" s="881">
        <v>45756</v>
      </c>
    </row>
    <row r="233" spans="1:14" s="149" customFormat="1" ht="21" hidden="1" customHeight="1" x14ac:dyDescent="0.2">
      <c r="A233" s="852"/>
      <c r="B233" s="982" t="s">
        <v>1560</v>
      </c>
      <c r="C233" s="982" t="s">
        <v>2234</v>
      </c>
      <c r="D233" s="977">
        <v>45774</v>
      </c>
      <c r="E233" s="919">
        <f t="shared" si="172"/>
        <v>45776</v>
      </c>
      <c r="F233" s="881">
        <f t="shared" si="173"/>
        <v>45779</v>
      </c>
      <c r="G233" s="919">
        <f t="shared" si="174"/>
        <v>45788</v>
      </c>
      <c r="H233" s="919">
        <f t="shared" ref="H233" si="179">G233+5</f>
        <v>45793</v>
      </c>
      <c r="I233" s="919">
        <f t="shared" ref="I233" si="180">H233+2</f>
        <v>45795</v>
      </c>
      <c r="J233" s="919">
        <f t="shared" ref="J233" si="181">I233+2</f>
        <v>45797</v>
      </c>
      <c r="K233" s="919">
        <f t="shared" ref="K233" si="182">J233+2</f>
        <v>45799</v>
      </c>
      <c r="L233" s="919">
        <f t="shared" ref="L233" si="183">K233+4</f>
        <v>45803</v>
      </c>
      <c r="M233" s="193"/>
      <c r="N233" s="881">
        <f t="shared" si="175"/>
        <v>45763</v>
      </c>
    </row>
    <row r="234" spans="1:14" s="149" customFormat="1" ht="21" hidden="1" customHeight="1" x14ac:dyDescent="0.2">
      <c r="A234" s="852" t="s">
        <v>2235</v>
      </c>
      <c r="B234" s="982" t="s">
        <v>1855</v>
      </c>
      <c r="C234" s="1117" t="s">
        <v>2236</v>
      </c>
      <c r="D234" s="977">
        <v>45784</v>
      </c>
      <c r="E234" s="919">
        <f t="shared" si="172"/>
        <v>45786</v>
      </c>
      <c r="F234" s="881">
        <f t="shared" si="173"/>
        <v>45789</v>
      </c>
      <c r="G234" s="919">
        <f t="shared" si="174"/>
        <v>45798</v>
      </c>
      <c r="H234" s="919">
        <f t="shared" si="176"/>
        <v>45803</v>
      </c>
      <c r="I234" s="919">
        <f t="shared" si="177"/>
        <v>45805</v>
      </c>
      <c r="J234" s="919">
        <f t="shared" si="177"/>
        <v>45807</v>
      </c>
      <c r="K234" s="919">
        <f t="shared" si="177"/>
        <v>45809</v>
      </c>
      <c r="L234" s="919">
        <f t="shared" si="178"/>
        <v>45813</v>
      </c>
      <c r="M234" s="193"/>
      <c r="N234" s="881">
        <f t="shared" si="175"/>
        <v>45770</v>
      </c>
    </row>
    <row r="235" spans="1:14" s="149" customFormat="1" ht="21" hidden="1" customHeight="1" x14ac:dyDescent="0.2">
      <c r="A235" s="852"/>
      <c r="B235" s="982" t="s">
        <v>2178</v>
      </c>
      <c r="C235" s="1117" t="s">
        <v>2237</v>
      </c>
      <c r="D235" s="977">
        <v>45789</v>
      </c>
      <c r="E235" s="919">
        <f>D235+2</f>
        <v>45791</v>
      </c>
      <c r="F235" s="881">
        <f>E235+3</f>
        <v>45794</v>
      </c>
      <c r="G235" s="919">
        <f>F235+9</f>
        <v>45803</v>
      </c>
      <c r="H235" s="919">
        <f>G235+5</f>
        <v>45808</v>
      </c>
      <c r="I235" s="919">
        <f t="shared" ref="I235:K236" si="184">H235+2</f>
        <v>45810</v>
      </c>
      <c r="J235" s="919">
        <f t="shared" si="184"/>
        <v>45812</v>
      </c>
      <c r="K235" s="919">
        <f t="shared" si="184"/>
        <v>45814</v>
      </c>
      <c r="L235" s="919">
        <f>K235+4</f>
        <v>45818</v>
      </c>
      <c r="M235" s="193"/>
      <c r="N235" s="881">
        <f t="shared" si="175"/>
        <v>45777</v>
      </c>
    </row>
    <row r="236" spans="1:14" s="149" customFormat="1" ht="21" customHeight="1" x14ac:dyDescent="0.2">
      <c r="A236" s="852" t="s">
        <v>1560</v>
      </c>
      <c r="B236" s="982" t="s">
        <v>2180</v>
      </c>
      <c r="C236" s="1117" t="s">
        <v>2238</v>
      </c>
      <c r="D236" s="977">
        <v>45800</v>
      </c>
      <c r="E236" s="975" t="s">
        <v>384</v>
      </c>
      <c r="F236" s="975" t="s">
        <v>384</v>
      </c>
      <c r="G236" s="975" t="s">
        <v>384</v>
      </c>
      <c r="H236" s="919">
        <v>45817</v>
      </c>
      <c r="I236" s="919">
        <f t="shared" si="184"/>
        <v>45819</v>
      </c>
      <c r="J236" s="919">
        <f t="shared" si="184"/>
        <v>45821</v>
      </c>
      <c r="K236" s="919">
        <f t="shared" si="184"/>
        <v>45823</v>
      </c>
      <c r="L236" s="919">
        <f>K236+4</f>
        <v>45827</v>
      </c>
      <c r="M236" s="193"/>
      <c r="N236" s="881">
        <f>N235+7</f>
        <v>45784</v>
      </c>
    </row>
    <row r="237" spans="1:14" s="149" customFormat="1" ht="21" customHeight="1" x14ac:dyDescent="0.2">
      <c r="A237" s="852"/>
      <c r="B237" s="982" t="s">
        <v>1541</v>
      </c>
      <c r="C237" s="982" t="s">
        <v>2239</v>
      </c>
      <c r="D237" s="977">
        <v>45799</v>
      </c>
      <c r="E237" s="919">
        <f t="shared" ref="E237:E241" si="185">D237+2</f>
        <v>45801</v>
      </c>
      <c r="F237" s="881">
        <f t="shared" ref="F237:F241" si="186">E237+3</f>
        <v>45804</v>
      </c>
      <c r="G237" s="919">
        <f t="shared" ref="G237:G241" si="187">F237+9</f>
        <v>45813</v>
      </c>
      <c r="H237" s="919">
        <f>G237+5</f>
        <v>45818</v>
      </c>
      <c r="I237" s="919">
        <f t="shared" ref="I237" si="188">H237+2</f>
        <v>45820</v>
      </c>
      <c r="J237" s="919">
        <f t="shared" ref="J237" si="189">I237+2</f>
        <v>45822</v>
      </c>
      <c r="K237" s="919">
        <f t="shared" ref="K237" si="190">J237+2</f>
        <v>45824</v>
      </c>
      <c r="L237" s="919">
        <f>K237+4</f>
        <v>45828</v>
      </c>
      <c r="M237" s="193"/>
      <c r="N237" s="881">
        <f t="shared" si="175"/>
        <v>45791</v>
      </c>
    </row>
    <row r="238" spans="1:14" s="149" customFormat="1" ht="21" customHeight="1" x14ac:dyDescent="0.2">
      <c r="A238" s="852"/>
      <c r="B238" s="982" t="s">
        <v>2137</v>
      </c>
      <c r="C238" s="982" t="s">
        <v>2240</v>
      </c>
      <c r="D238" s="977">
        <v>45803</v>
      </c>
      <c r="E238" s="919">
        <f t="shared" si="185"/>
        <v>45805</v>
      </c>
      <c r="F238" s="881">
        <f t="shared" si="186"/>
        <v>45808</v>
      </c>
      <c r="G238" s="919">
        <f t="shared" si="187"/>
        <v>45817</v>
      </c>
      <c r="H238" s="919">
        <f t="shared" ref="H238:H239" si="191">G238+5</f>
        <v>45822</v>
      </c>
      <c r="I238" s="919">
        <f t="shared" ref="I238:I239" si="192">H238+2</f>
        <v>45824</v>
      </c>
      <c r="J238" s="919">
        <f t="shared" ref="J238:J239" si="193">I238+2</f>
        <v>45826</v>
      </c>
      <c r="K238" s="919">
        <f t="shared" ref="K238:K239" si="194">J238+2</f>
        <v>45828</v>
      </c>
      <c r="L238" s="919">
        <f t="shared" ref="L238:L239" si="195">K238+4</f>
        <v>45832</v>
      </c>
      <c r="M238" s="193"/>
      <c r="N238" s="881">
        <f t="shared" si="175"/>
        <v>45798</v>
      </c>
    </row>
    <row r="239" spans="1:14" s="149" customFormat="1" ht="21" customHeight="1" x14ac:dyDescent="0.2">
      <c r="A239" s="852"/>
      <c r="B239" s="982" t="s">
        <v>2152</v>
      </c>
      <c r="C239" s="982" t="s">
        <v>2241</v>
      </c>
      <c r="D239" s="977">
        <v>45805</v>
      </c>
      <c r="E239" s="919">
        <f t="shared" si="185"/>
        <v>45807</v>
      </c>
      <c r="F239" s="881">
        <f t="shared" si="186"/>
        <v>45810</v>
      </c>
      <c r="G239" s="919">
        <f t="shared" si="187"/>
        <v>45819</v>
      </c>
      <c r="H239" s="919">
        <f t="shared" si="191"/>
        <v>45824</v>
      </c>
      <c r="I239" s="919">
        <f t="shared" si="192"/>
        <v>45826</v>
      </c>
      <c r="J239" s="919">
        <f t="shared" si="193"/>
        <v>45828</v>
      </c>
      <c r="K239" s="919">
        <f t="shared" si="194"/>
        <v>45830</v>
      </c>
      <c r="L239" s="919">
        <f t="shared" si="195"/>
        <v>45834</v>
      </c>
      <c r="M239" s="193"/>
      <c r="N239" s="881">
        <f t="shared" si="175"/>
        <v>45805</v>
      </c>
    </row>
    <row r="240" spans="1:14" s="149" customFormat="1" ht="21" customHeight="1" x14ac:dyDescent="0.2">
      <c r="A240" s="852"/>
      <c r="B240" s="982" t="s">
        <v>1820</v>
      </c>
      <c r="C240" s="982" t="s">
        <v>2242</v>
      </c>
      <c r="D240" s="977">
        <v>45812</v>
      </c>
      <c r="E240" s="919">
        <f t="shared" si="185"/>
        <v>45814</v>
      </c>
      <c r="F240" s="881">
        <f t="shared" si="186"/>
        <v>45817</v>
      </c>
      <c r="G240" s="919">
        <f t="shared" si="187"/>
        <v>45826</v>
      </c>
      <c r="H240" s="919">
        <f t="shared" ref="H240" si="196">G240+5</f>
        <v>45831</v>
      </c>
      <c r="I240" s="919">
        <f t="shared" ref="I240" si="197">H240+2</f>
        <v>45833</v>
      </c>
      <c r="J240" s="919">
        <f t="shared" ref="J240" si="198">I240+2</f>
        <v>45835</v>
      </c>
      <c r="K240" s="919">
        <f t="shared" ref="K240" si="199">J240+2</f>
        <v>45837</v>
      </c>
      <c r="L240" s="919">
        <f t="shared" ref="L240" si="200">K240+4</f>
        <v>45841</v>
      </c>
      <c r="M240" s="193"/>
      <c r="N240" s="881">
        <f t="shared" si="175"/>
        <v>45812</v>
      </c>
    </row>
    <row r="241" spans="1:17" s="149" customFormat="1" ht="21" customHeight="1" x14ac:dyDescent="0.2">
      <c r="A241" s="852"/>
      <c r="B241" s="982" t="s">
        <v>1560</v>
      </c>
      <c r="C241" s="982" t="s">
        <v>2243</v>
      </c>
      <c r="D241" s="977">
        <v>45819</v>
      </c>
      <c r="E241" s="919">
        <f t="shared" si="185"/>
        <v>45821</v>
      </c>
      <c r="F241" s="881">
        <f t="shared" si="186"/>
        <v>45824</v>
      </c>
      <c r="G241" s="919">
        <f t="shared" si="187"/>
        <v>45833</v>
      </c>
      <c r="H241" s="919">
        <f t="shared" ref="H241" si="201">G241+5</f>
        <v>45838</v>
      </c>
      <c r="I241" s="919">
        <f t="shared" ref="I241:I243" si="202">H241+2</f>
        <v>45840</v>
      </c>
      <c r="J241" s="919">
        <f t="shared" ref="J241:J243" si="203">I241+2</f>
        <v>45842</v>
      </c>
      <c r="K241" s="919">
        <f t="shared" ref="K241:K243" si="204">J241+2</f>
        <v>45844</v>
      </c>
      <c r="L241" s="919">
        <f t="shared" ref="L241" si="205">K241+4</f>
        <v>45848</v>
      </c>
      <c r="M241" s="193"/>
      <c r="N241" s="881">
        <f t="shared" si="175"/>
        <v>45819</v>
      </c>
    </row>
    <row r="242" spans="1:17" s="149" customFormat="1" ht="21" customHeight="1" x14ac:dyDescent="0.2">
      <c r="A242" s="852"/>
      <c r="B242" s="982" t="s">
        <v>1855</v>
      </c>
      <c r="C242" s="982" t="s">
        <v>2244</v>
      </c>
      <c r="D242" s="977">
        <v>45826</v>
      </c>
      <c r="E242" s="919">
        <f>D242+2</f>
        <v>45828</v>
      </c>
      <c r="F242" s="881">
        <f>E242+3</f>
        <v>45831</v>
      </c>
      <c r="G242" s="919">
        <f>F242+9</f>
        <v>45840</v>
      </c>
      <c r="H242" s="919">
        <f>G242+5</f>
        <v>45845</v>
      </c>
      <c r="I242" s="919">
        <f t="shared" si="202"/>
        <v>45847</v>
      </c>
      <c r="J242" s="919">
        <f t="shared" si="203"/>
        <v>45849</v>
      </c>
      <c r="K242" s="919">
        <f t="shared" si="204"/>
        <v>45851</v>
      </c>
      <c r="L242" s="919">
        <f>K242+4</f>
        <v>45855</v>
      </c>
      <c r="M242" s="193"/>
      <c r="N242" s="881">
        <f t="shared" si="175"/>
        <v>45826</v>
      </c>
    </row>
    <row r="243" spans="1:17" s="149" customFormat="1" ht="21" customHeight="1" x14ac:dyDescent="0.2">
      <c r="A243" s="852"/>
      <c r="B243" s="982" t="s">
        <v>2178</v>
      </c>
      <c r="C243" s="982" t="s">
        <v>2245</v>
      </c>
      <c r="D243" s="977">
        <v>45833</v>
      </c>
      <c r="E243" s="919">
        <f t="shared" ref="E243" si="206">D243+2</f>
        <v>45835</v>
      </c>
      <c r="F243" s="881">
        <f>E243+3</f>
        <v>45838</v>
      </c>
      <c r="G243" s="919">
        <v>45748</v>
      </c>
      <c r="H243" s="919">
        <f>G243+5</f>
        <v>45753</v>
      </c>
      <c r="I243" s="919">
        <f t="shared" si="202"/>
        <v>45755</v>
      </c>
      <c r="J243" s="919">
        <f t="shared" si="203"/>
        <v>45757</v>
      </c>
      <c r="K243" s="919">
        <f t="shared" si="204"/>
        <v>45759</v>
      </c>
      <c r="L243" s="919">
        <f>K243+4</f>
        <v>45763</v>
      </c>
      <c r="M243" s="193"/>
      <c r="N243" s="881">
        <f>N242+7</f>
        <v>45833</v>
      </c>
    </row>
    <row r="244" spans="1:17" s="149" customFormat="1" ht="21" customHeight="1" x14ac:dyDescent="0.2">
      <c r="A244" s="1039"/>
      <c r="B244" s="147" t="s">
        <v>511</v>
      </c>
      <c r="C244" s="753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603"/>
      <c r="P244" s="146"/>
      <c r="Q244" s="146"/>
    </row>
    <row r="245" spans="1:17" ht="18" customHeight="1" x14ac:dyDescent="0.2">
      <c r="A245" s="862"/>
      <c r="B245" s="680"/>
      <c r="C245" s="681"/>
      <c r="D245" s="681"/>
      <c r="E245" s="681"/>
      <c r="F245" s="680"/>
      <c r="G245" s="680"/>
      <c r="H245" s="680"/>
      <c r="I245" s="680"/>
      <c r="J245" s="680"/>
      <c r="K245" s="680"/>
    </row>
    <row r="246" spans="1:17" s="159" customFormat="1" ht="18" customHeight="1" thickBot="1" x14ac:dyDescent="0.25">
      <c r="A246" s="862"/>
      <c r="B246" s="682"/>
      <c r="C246" s="680"/>
      <c r="D246" s="680"/>
      <c r="E246" s="680"/>
      <c r="F246" s="680"/>
      <c r="G246" s="680"/>
      <c r="H246" s="680"/>
      <c r="I246" s="680"/>
      <c r="J246" s="680"/>
      <c r="K246" s="680"/>
    </row>
    <row r="247" spans="1:17" s="147" customFormat="1" ht="18.75" customHeight="1" x14ac:dyDescent="0.2">
      <c r="B247" s="899"/>
      <c r="C247" s="900"/>
      <c r="D247" s="901"/>
      <c r="E247" s="902"/>
      <c r="F247" s="903"/>
      <c r="G247" s="904"/>
      <c r="H247" s="905"/>
    </row>
    <row r="248" spans="1:17" s="147" customFormat="1" ht="18.75" customHeight="1" x14ac:dyDescent="0.2">
      <c r="B248" s="781" t="s">
        <v>512</v>
      </c>
      <c r="C248" s="145"/>
      <c r="D248" s="147" t="s">
        <v>513</v>
      </c>
      <c r="G248" s="147" t="s">
        <v>514</v>
      </c>
      <c r="H248" s="782"/>
    </row>
    <row r="249" spans="1:17" s="147" customFormat="1" ht="18.75" customHeight="1" x14ac:dyDescent="0.2">
      <c r="B249" s="783" t="s">
        <v>515</v>
      </c>
      <c r="C249" s="1103" t="s">
        <v>516</v>
      </c>
      <c r="D249" s="133" t="s">
        <v>517</v>
      </c>
      <c r="F249" s="1103" t="s">
        <v>518</v>
      </c>
      <c r="G249" s="145" t="s">
        <v>519</v>
      </c>
      <c r="H249" s="1104" t="s">
        <v>520</v>
      </c>
    </row>
    <row r="250" spans="1:17" s="147" customFormat="1" ht="18.75" customHeight="1" x14ac:dyDescent="0.2">
      <c r="B250" s="783" t="s">
        <v>521</v>
      </c>
      <c r="C250" s="1103" t="s">
        <v>522</v>
      </c>
      <c r="D250" s="133" t="s">
        <v>523</v>
      </c>
      <c r="E250" s="148" t="s">
        <v>524</v>
      </c>
      <c r="F250" s="1105" t="s">
        <v>525</v>
      </c>
      <c r="G250" s="145" t="s">
        <v>526</v>
      </c>
      <c r="H250" s="1104" t="s">
        <v>527</v>
      </c>
    </row>
    <row r="251" spans="1:17" s="147" customFormat="1" ht="18.75" customHeight="1" x14ac:dyDescent="0.2">
      <c r="B251" s="786" t="s">
        <v>528</v>
      </c>
      <c r="C251" s="1106" t="s">
        <v>529</v>
      </c>
      <c r="D251" s="133" t="s">
        <v>530</v>
      </c>
      <c r="E251" s="148" t="s">
        <v>531</v>
      </c>
      <c r="F251" s="1105" t="s">
        <v>532</v>
      </c>
      <c r="G251" s="591" t="s">
        <v>533</v>
      </c>
      <c r="H251" s="1107" t="s">
        <v>534</v>
      </c>
    </row>
    <row r="252" spans="1:17" s="147" customFormat="1" ht="18.75" customHeight="1" x14ac:dyDescent="0.2">
      <c r="B252" s="786" t="s">
        <v>535</v>
      </c>
      <c r="C252" s="1106" t="s">
        <v>536</v>
      </c>
      <c r="D252" s="133" t="s">
        <v>537</v>
      </c>
      <c r="E252" s="148" t="s">
        <v>538</v>
      </c>
      <c r="F252" s="1105" t="s">
        <v>539</v>
      </c>
      <c r="G252" s="591" t="s">
        <v>540</v>
      </c>
      <c r="H252" s="1107" t="s">
        <v>541</v>
      </c>
      <c r="N252" s="149"/>
      <c r="O252" s="149"/>
    </row>
    <row r="253" spans="1:17" s="147" customFormat="1" ht="18.75" customHeight="1" x14ac:dyDescent="0.2">
      <c r="B253" s="786" t="s">
        <v>750</v>
      </c>
      <c r="C253" s="1106" t="s">
        <v>543</v>
      </c>
      <c r="D253" s="133" t="s">
        <v>544</v>
      </c>
      <c r="E253" s="148" t="s">
        <v>545</v>
      </c>
      <c r="F253" s="1105" t="s">
        <v>546</v>
      </c>
      <c r="G253" s="591" t="s">
        <v>547</v>
      </c>
      <c r="H253" s="1107" t="s">
        <v>548</v>
      </c>
      <c r="N253" s="149"/>
      <c r="O253" s="149"/>
    </row>
    <row r="254" spans="1:17" s="147" customFormat="1" ht="18.75" customHeight="1" x14ac:dyDescent="0.2">
      <c r="B254" s="786" t="s">
        <v>549</v>
      </c>
      <c r="C254" s="1106" t="s">
        <v>550</v>
      </c>
      <c r="D254" s="133" t="s">
        <v>551</v>
      </c>
      <c r="E254" s="148" t="s">
        <v>552</v>
      </c>
      <c r="F254" s="1105" t="s">
        <v>553</v>
      </c>
      <c r="G254" s="591" t="s">
        <v>554</v>
      </c>
      <c r="H254" s="1107" t="s">
        <v>555</v>
      </c>
      <c r="N254" s="149"/>
      <c r="O254" s="149"/>
    </row>
    <row r="255" spans="1:17" s="147" customFormat="1" ht="18.75" customHeight="1" x14ac:dyDescent="0.2">
      <c r="B255" s="786" t="s">
        <v>556</v>
      </c>
      <c r="C255" s="1106" t="s">
        <v>557</v>
      </c>
      <c r="D255" s="133" t="s">
        <v>558</v>
      </c>
      <c r="E255" s="148" t="s">
        <v>559</v>
      </c>
      <c r="F255" s="1103" t="s">
        <v>560</v>
      </c>
      <c r="G255" s="591" t="s">
        <v>561</v>
      </c>
      <c r="H255" s="790" t="s">
        <v>562</v>
      </c>
      <c r="N255" s="149"/>
      <c r="O255" s="149"/>
    </row>
    <row r="256" spans="1:17" s="149" customFormat="1" ht="18.75" customHeight="1" x14ac:dyDescent="0.2">
      <c r="A256" s="1036"/>
      <c r="B256" s="786" t="s">
        <v>563</v>
      </c>
      <c r="C256" s="1106" t="s">
        <v>564</v>
      </c>
      <c r="D256" s="133"/>
      <c r="E256" s="145"/>
      <c r="F256" s="591"/>
      <c r="G256" s="147"/>
      <c r="H256" s="791"/>
      <c r="I256" s="145"/>
      <c r="J256" s="145"/>
      <c r="K256" s="145"/>
    </row>
    <row r="257" spans="1:11" s="149" customFormat="1" ht="18.75" customHeight="1" thickBot="1" x14ac:dyDescent="0.25">
      <c r="A257" s="1036"/>
      <c r="B257" s="1108"/>
      <c r="C257" s="794"/>
      <c r="D257" s="794"/>
      <c r="E257" s="794"/>
      <c r="F257" s="794"/>
      <c r="G257" s="794"/>
      <c r="H257" s="1109"/>
      <c r="I257" s="145"/>
      <c r="J257" s="145"/>
      <c r="K257" s="145"/>
    </row>
  </sheetData>
  <mergeCells count="13">
    <mergeCell ref="B226:C226"/>
    <mergeCell ref="F200:J200"/>
    <mergeCell ref="B4:F4"/>
    <mergeCell ref="B2:F2"/>
    <mergeCell ref="B6:F6"/>
    <mergeCell ref="B181:F181"/>
    <mergeCell ref="D8:D9"/>
    <mergeCell ref="B183:C183"/>
    <mergeCell ref="B8:C8"/>
    <mergeCell ref="B86:F86"/>
    <mergeCell ref="B88:C88"/>
    <mergeCell ref="D88:D89"/>
    <mergeCell ref="B224:L224"/>
  </mergeCells>
  <hyperlinks>
    <hyperlink ref="H2" location="HOME!Print_Area" display="HOME" xr:uid="{24308EB9-B39E-4E6A-AFA5-1E2121918959}"/>
    <hyperlink ref="H249" r:id="rId1" xr:uid="{1F9ED3E2-F923-4F1D-820F-D0C7B9B14530}"/>
    <hyperlink ref="C249" r:id="rId2" xr:uid="{EF303714-9D5C-4AB5-8E9A-89F524E41208}"/>
    <hyperlink ref="H254" r:id="rId3" xr:uid="{007BCC2C-220B-46AF-A835-DD7C8E7675DD}"/>
    <hyperlink ref="H253" r:id="rId4" xr:uid="{3B38FEA9-C890-4131-955D-71D619E60F2E}"/>
    <hyperlink ref="C252" r:id="rId5" xr:uid="{3B708EFC-5FCC-47C2-8AC5-3A303E93D6C4}"/>
    <hyperlink ref="C250" r:id="rId6" xr:uid="{25302719-A385-45F4-8A3B-4965DCACFAEB}"/>
    <hyperlink ref="C256" r:id="rId7" xr:uid="{D16E5946-FF49-483F-B1B1-7EFFFC891CD5}"/>
    <hyperlink ref="H252" r:id="rId8" xr:uid="{25918F3D-EDC1-4904-9152-BE74B029427B}"/>
    <hyperlink ref="H255" r:id="rId9" xr:uid="{BE08FB32-145A-4DA4-83FB-893781FCEC66}"/>
    <hyperlink ref="F249" r:id="rId10" xr:uid="{B53514D9-D199-42D7-9407-85CE3162162E}"/>
    <hyperlink ref="F254" r:id="rId11" xr:uid="{5E506F23-8499-4C3E-A4A8-B422EED4F27F}"/>
    <hyperlink ref="F250" r:id="rId12" xr:uid="{205FC96D-F0E8-4E88-9CDF-5535C71017F8}"/>
    <hyperlink ref="F251" r:id="rId13" xr:uid="{148F8735-E742-4933-8C49-6814FF4634FB}"/>
    <hyperlink ref="F252" r:id="rId14" xr:uid="{AB0CCC38-372C-424A-A6E9-5B733782F8AE}"/>
    <hyperlink ref="F253" r:id="rId15" xr:uid="{B55CAFCD-D6B2-4236-9361-D48CD70AF3F3}"/>
    <hyperlink ref="H250" r:id="rId16" xr:uid="{AC1C404E-AEF8-4106-9506-952804BBD6D7}"/>
    <hyperlink ref="H251" r:id="rId17" xr:uid="{FEFC445D-7FF3-4A4A-BF33-AAC953EB26BB}"/>
    <hyperlink ref="F255" r:id="rId18" xr:uid="{0B347891-83A6-4634-BDAF-A357B19378B6}"/>
    <hyperlink ref="C251" r:id="rId19" xr:uid="{35515786-AD0E-45FF-9503-F08DBD015326}"/>
    <hyperlink ref="C253" r:id="rId20" xr:uid="{7989876F-8DF8-4434-808C-8C5BDD61DBE2}"/>
    <hyperlink ref="C254" r:id="rId21" xr:uid="{F391A017-B7B9-413F-929A-FD3B5D1C9AB5}"/>
    <hyperlink ref="C255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89:I189 G190:I190 G195:I195" formula="1"/>
    <ignoredError sqref="E186:F186 G186:J186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34"/>
  <sheetViews>
    <sheetView showGridLines="0" topLeftCell="A3" zoomScale="145" zoomScaleNormal="145" zoomScaleSheetLayoutView="75" workbookViewId="0">
      <selection activeCell="C299" sqref="C299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21.8554687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2" ht="15" thickBot="1" x14ac:dyDescent="0.25"/>
    <row r="2" spans="1:12" ht="27" customHeight="1" thickBot="1" x14ac:dyDescent="0.25">
      <c r="B2" s="1128" t="s">
        <v>116</v>
      </c>
      <c r="C2" s="1128"/>
      <c r="D2" s="1128"/>
      <c r="E2" s="1128"/>
      <c r="F2" s="1128"/>
      <c r="G2" s="959" t="s">
        <v>345</v>
      </c>
      <c r="H2" s="121"/>
    </row>
    <row r="3" spans="1:12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2" s="149" customFormat="1" ht="26.25" customHeight="1" thickBot="1" x14ac:dyDescent="0.25">
      <c r="A4" s="872"/>
      <c r="B4" s="1129" t="s">
        <v>125</v>
      </c>
      <c r="C4" s="1130"/>
      <c r="D4" s="1130"/>
      <c r="E4" s="1130"/>
      <c r="F4" s="1131"/>
      <c r="G4" s="147"/>
      <c r="H4" s="215"/>
    </row>
    <row r="5" spans="1:12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2" s="149" customFormat="1" ht="18" customHeight="1" x14ac:dyDescent="0.2">
      <c r="A6" s="862"/>
      <c r="B6" s="610"/>
      <c r="C6" s="608"/>
      <c r="D6" s="608"/>
      <c r="E6" s="608"/>
      <c r="F6" s="608"/>
      <c r="G6" s="608"/>
      <c r="H6" s="608"/>
      <c r="I6" s="609"/>
      <c r="J6" s="608"/>
      <c r="K6" s="609"/>
    </row>
    <row r="7" spans="1:12" s="149" customFormat="1" ht="20.100000000000001" customHeight="1" x14ac:dyDescent="0.2">
      <c r="A7" s="1036"/>
      <c r="B7" s="1133" t="s">
        <v>346</v>
      </c>
      <c r="C7" s="1133"/>
      <c r="D7" s="1133"/>
      <c r="E7" s="1133"/>
      <c r="F7" s="1041"/>
      <c r="G7" s="1041"/>
      <c r="H7" s="1041"/>
      <c r="I7" s="1041"/>
      <c r="J7" s="1041"/>
      <c r="K7" s="1041"/>
      <c r="L7" s="1041"/>
    </row>
    <row r="8" spans="1:12" s="146" customFormat="1" ht="19.5" customHeight="1" x14ac:dyDescent="0.2">
      <c r="A8" s="851"/>
      <c r="B8" s="723"/>
      <c r="C8" s="718"/>
      <c r="D8" s="718"/>
      <c r="E8" s="718"/>
      <c r="F8" s="718"/>
      <c r="G8" s="718"/>
      <c r="H8" s="614"/>
      <c r="I8" s="634"/>
      <c r="J8" s="613"/>
      <c r="K8" s="418"/>
      <c r="L8" s="149"/>
    </row>
    <row r="9" spans="1:12" s="14" customFormat="1" ht="28.15" customHeight="1" x14ac:dyDescent="0.2">
      <c r="A9" s="809"/>
      <c r="B9" s="1134" t="s">
        <v>2246</v>
      </c>
      <c r="C9" s="1135"/>
      <c r="D9" s="1136" t="s">
        <v>348</v>
      </c>
      <c r="E9" s="944" t="s">
        <v>2247</v>
      </c>
      <c r="H9" s="884"/>
    </row>
    <row r="10" spans="1:12" s="14" customFormat="1" ht="28.15" customHeight="1" x14ac:dyDescent="0.2">
      <c r="A10" s="809"/>
      <c r="B10" s="947" t="s">
        <v>350</v>
      </c>
      <c r="C10" s="947" t="s">
        <v>351</v>
      </c>
      <c r="D10" s="1137"/>
      <c r="E10" s="952" t="s">
        <v>279</v>
      </c>
      <c r="H10" s="1054" t="s">
        <v>352</v>
      </c>
      <c r="I10" s="988" t="s">
        <v>353</v>
      </c>
    </row>
    <row r="11" spans="1:12" s="14" customFormat="1" ht="27" hidden="1" customHeight="1" x14ac:dyDescent="0.2">
      <c r="A11" s="809"/>
      <c r="B11" s="965" t="s">
        <v>1655</v>
      </c>
      <c r="C11" s="958" t="s">
        <v>2248</v>
      </c>
      <c r="D11" s="956">
        <v>45389</v>
      </c>
      <c r="E11" s="805">
        <f t="shared" ref="E11:E16" si="0">D11+7</f>
        <v>45396</v>
      </c>
      <c r="F11" s="761"/>
      <c r="H11" s="761" t="e">
        <f>#REF!+7</f>
        <v>#REF!</v>
      </c>
    </row>
    <row r="12" spans="1:12" s="14" customFormat="1" ht="27" hidden="1" customHeight="1" x14ac:dyDescent="0.2">
      <c r="A12" s="845" t="s">
        <v>1632</v>
      </c>
      <c r="B12" s="883" t="s">
        <v>408</v>
      </c>
      <c r="C12" s="942" t="s">
        <v>2249</v>
      </c>
      <c r="D12" s="856">
        <v>45394</v>
      </c>
      <c r="E12" s="856">
        <f t="shared" si="0"/>
        <v>45401</v>
      </c>
      <c r="F12" s="761"/>
      <c r="H12" s="761" t="e">
        <f t="shared" ref="H12:H75" si="1">H11+7</f>
        <v>#REF!</v>
      </c>
    </row>
    <row r="13" spans="1:12" s="14" customFormat="1" ht="27" hidden="1" customHeight="1" x14ac:dyDescent="0.2">
      <c r="A13" s="845" t="s">
        <v>1798</v>
      </c>
      <c r="B13" s="965" t="s">
        <v>1632</v>
      </c>
      <c r="C13" s="958" t="s">
        <v>2250</v>
      </c>
      <c r="D13" s="956">
        <v>45400</v>
      </c>
      <c r="E13" s="805">
        <f t="shared" si="0"/>
        <v>45407</v>
      </c>
      <c r="F13" s="761"/>
      <c r="H13" s="761" t="e">
        <f t="shared" si="1"/>
        <v>#REF!</v>
      </c>
    </row>
    <row r="14" spans="1:12" s="14" customFormat="1" ht="27" hidden="1" customHeight="1" x14ac:dyDescent="0.2">
      <c r="A14" s="877" t="s">
        <v>1863</v>
      </c>
      <c r="B14" s="965" t="s">
        <v>1798</v>
      </c>
      <c r="C14" s="958" t="s">
        <v>2251</v>
      </c>
      <c r="D14" s="956">
        <v>45405</v>
      </c>
      <c r="E14" s="805">
        <f t="shared" si="0"/>
        <v>45412</v>
      </c>
      <c r="F14" s="761"/>
      <c r="H14" s="761" t="e">
        <f t="shared" si="1"/>
        <v>#REF!</v>
      </c>
    </row>
    <row r="15" spans="1:12" s="14" customFormat="1" ht="27" hidden="1" customHeight="1" x14ac:dyDescent="0.2">
      <c r="A15" s="877" t="s">
        <v>2252</v>
      </c>
      <c r="B15" s="965" t="s">
        <v>1863</v>
      </c>
      <c r="C15" s="958" t="s">
        <v>2253</v>
      </c>
      <c r="D15" s="956">
        <v>45413</v>
      </c>
      <c r="E15" s="805">
        <f t="shared" si="0"/>
        <v>45420</v>
      </c>
      <c r="F15" s="761"/>
      <c r="H15" s="761" t="e">
        <f t="shared" si="1"/>
        <v>#REF!</v>
      </c>
    </row>
    <row r="16" spans="1:12" s="14" customFormat="1" ht="20.100000000000001" hidden="1" customHeight="1" x14ac:dyDescent="0.2">
      <c r="A16" s="877" t="s">
        <v>1655</v>
      </c>
      <c r="B16" s="965" t="s">
        <v>2252</v>
      </c>
      <c r="C16" s="958" t="s">
        <v>2254</v>
      </c>
      <c r="D16" s="956">
        <v>45421</v>
      </c>
      <c r="E16" s="805">
        <f t="shared" si="0"/>
        <v>45428</v>
      </c>
      <c r="F16" s="761"/>
      <c r="H16" s="761" t="e">
        <f t="shared" si="1"/>
        <v>#REF!</v>
      </c>
    </row>
    <row r="17" spans="1:10" s="14" customFormat="1" ht="20.100000000000001" hidden="1" customHeight="1" x14ac:dyDescent="0.2">
      <c r="A17" s="877" t="s">
        <v>2255</v>
      </c>
      <c r="B17" s="958" t="s">
        <v>1655</v>
      </c>
      <c r="C17" s="958" t="s">
        <v>2256</v>
      </c>
      <c r="D17" s="956">
        <v>45434</v>
      </c>
      <c r="E17" s="805">
        <v>45433</v>
      </c>
      <c r="F17" s="761"/>
      <c r="H17" s="761" t="e">
        <f t="shared" si="1"/>
        <v>#REF!</v>
      </c>
    </row>
    <row r="18" spans="1:10" s="14" customFormat="1" ht="20.100000000000001" hidden="1" customHeight="1" x14ac:dyDescent="0.2">
      <c r="A18" s="845" t="s">
        <v>2257</v>
      </c>
      <c r="B18" s="958" t="s">
        <v>2258</v>
      </c>
      <c r="C18" s="958" t="s">
        <v>2259</v>
      </c>
      <c r="D18" s="956">
        <v>45443</v>
      </c>
      <c r="E18" s="805">
        <f>D18+7</f>
        <v>45450</v>
      </c>
      <c r="F18" s="761"/>
      <c r="H18" s="761" t="e">
        <f t="shared" si="1"/>
        <v>#REF!</v>
      </c>
    </row>
    <row r="19" spans="1:10" s="14" customFormat="1" ht="20.100000000000001" hidden="1" customHeight="1" x14ac:dyDescent="0.2">
      <c r="A19" s="845" t="s">
        <v>2260</v>
      </c>
      <c r="B19" s="958" t="s">
        <v>1798</v>
      </c>
      <c r="C19" s="958" t="s">
        <v>2261</v>
      </c>
      <c r="D19" s="956">
        <v>45453</v>
      </c>
      <c r="E19" s="805">
        <f>D19+7</f>
        <v>45460</v>
      </c>
      <c r="F19" s="761"/>
      <c r="H19" s="761" t="e">
        <f t="shared" si="1"/>
        <v>#REF!</v>
      </c>
    </row>
    <row r="20" spans="1:10" s="14" customFormat="1" ht="20.100000000000001" hidden="1" customHeight="1" x14ac:dyDescent="0.2">
      <c r="A20" s="877" t="s">
        <v>1863</v>
      </c>
      <c r="B20" s="883" t="s">
        <v>408</v>
      </c>
      <c r="C20" s="958" t="s">
        <v>2262</v>
      </c>
      <c r="D20" s="856">
        <v>45443</v>
      </c>
      <c r="E20" s="856">
        <f>D20+7</f>
        <v>45450</v>
      </c>
      <c r="F20" s="761"/>
      <c r="H20" s="761" t="e">
        <f t="shared" si="1"/>
        <v>#REF!</v>
      </c>
    </row>
    <row r="21" spans="1:10" s="14" customFormat="1" ht="20.100000000000001" hidden="1" customHeight="1" x14ac:dyDescent="0.2">
      <c r="A21" s="877" t="s">
        <v>2263</v>
      </c>
      <c r="B21" s="958" t="s">
        <v>1863</v>
      </c>
      <c r="C21" s="958" t="s">
        <v>2264</v>
      </c>
      <c r="D21" s="956">
        <v>45458</v>
      </c>
      <c r="E21" s="805">
        <f>D21+7</f>
        <v>45465</v>
      </c>
      <c r="F21" s="761"/>
      <c r="H21" s="761" t="e">
        <f t="shared" si="1"/>
        <v>#REF!</v>
      </c>
    </row>
    <row r="22" spans="1:10" s="14" customFormat="1" ht="20.100000000000001" hidden="1" customHeight="1" x14ac:dyDescent="0.2">
      <c r="A22" s="877" t="s">
        <v>2265</v>
      </c>
      <c r="B22" s="958" t="s">
        <v>2180</v>
      </c>
      <c r="C22" s="958" t="s">
        <v>2266</v>
      </c>
      <c r="D22" s="956">
        <v>45468</v>
      </c>
      <c r="E22" s="805">
        <v>45469</v>
      </c>
      <c r="F22" s="761"/>
      <c r="H22" s="761" t="e">
        <f t="shared" si="1"/>
        <v>#REF!</v>
      </c>
    </row>
    <row r="23" spans="1:10" s="14" customFormat="1" ht="20.100000000000001" hidden="1" customHeight="1" x14ac:dyDescent="0.2">
      <c r="A23" s="845" t="s">
        <v>2255</v>
      </c>
      <c r="B23" s="958" t="s">
        <v>1655</v>
      </c>
      <c r="C23" s="958" t="s">
        <v>2267</v>
      </c>
      <c r="D23" s="956">
        <v>45476</v>
      </c>
      <c r="E23" s="805">
        <f>D23+7</f>
        <v>45483</v>
      </c>
      <c r="F23" s="761"/>
      <c r="H23" s="761" t="e">
        <f t="shared" si="1"/>
        <v>#REF!</v>
      </c>
    </row>
    <row r="24" spans="1:10" s="14" customFormat="1" ht="20.100000000000001" hidden="1" customHeight="1" x14ac:dyDescent="0.2">
      <c r="A24" s="877" t="s">
        <v>2268</v>
      </c>
      <c r="B24" s="958" t="s">
        <v>2258</v>
      </c>
      <c r="C24" s="958" t="s">
        <v>2269</v>
      </c>
      <c r="D24" s="883" t="s">
        <v>384</v>
      </c>
      <c r="E24" s="803">
        <v>45473</v>
      </c>
      <c r="F24" s="761"/>
      <c r="H24" s="761" t="e">
        <f t="shared" si="1"/>
        <v>#REF!</v>
      </c>
    </row>
    <row r="25" spans="1:10" s="14" customFormat="1" ht="20.100000000000001" hidden="1" customHeight="1" x14ac:dyDescent="0.2">
      <c r="A25" s="877" t="s">
        <v>2270</v>
      </c>
      <c r="B25" s="958" t="s">
        <v>1798</v>
      </c>
      <c r="C25" s="958" t="s">
        <v>2271</v>
      </c>
      <c r="D25" s="883" t="s">
        <v>384</v>
      </c>
      <c r="E25" s="856">
        <v>45488</v>
      </c>
      <c r="F25" s="761"/>
      <c r="H25" s="761" t="e">
        <f t="shared" si="1"/>
        <v>#REF!</v>
      </c>
    </row>
    <row r="26" spans="1:10" s="14" customFormat="1" ht="20.100000000000001" hidden="1" customHeight="1" x14ac:dyDescent="0.2">
      <c r="A26" s="845" t="s">
        <v>2272</v>
      </c>
      <c r="B26" s="958" t="s">
        <v>1863</v>
      </c>
      <c r="C26" s="958" t="s">
        <v>2273</v>
      </c>
      <c r="D26" s="956">
        <v>45500</v>
      </c>
      <c r="E26" s="805">
        <v>45497</v>
      </c>
      <c r="F26" s="761"/>
      <c r="H26" s="761" t="e">
        <f t="shared" si="1"/>
        <v>#REF!</v>
      </c>
    </row>
    <row r="27" spans="1:10" s="14" customFormat="1" ht="20.100000000000001" hidden="1" customHeight="1" x14ac:dyDescent="0.2">
      <c r="A27" s="845" t="s">
        <v>2272</v>
      </c>
      <c r="B27" s="958" t="s">
        <v>2180</v>
      </c>
      <c r="C27" s="958" t="s">
        <v>2274</v>
      </c>
      <c r="D27" s="883" t="s">
        <v>384</v>
      </c>
      <c r="E27" s="802" t="s">
        <v>384</v>
      </c>
      <c r="F27" s="761"/>
      <c r="H27" s="761" t="e">
        <f t="shared" si="1"/>
        <v>#REF!</v>
      </c>
    </row>
    <row r="28" spans="1:10" s="14" customFormat="1" ht="20.100000000000001" hidden="1" customHeight="1" x14ac:dyDescent="0.2">
      <c r="A28" s="845" t="s">
        <v>2272</v>
      </c>
      <c r="B28" s="958" t="s">
        <v>1655</v>
      </c>
      <c r="C28" s="958" t="s">
        <v>2275</v>
      </c>
      <c r="D28" s="956">
        <v>45514</v>
      </c>
      <c r="E28" s="805">
        <f t="shared" ref="E28:E33" si="2">D28+7</f>
        <v>45521</v>
      </c>
      <c r="F28" s="761"/>
      <c r="H28" s="761" t="e">
        <f t="shared" si="1"/>
        <v>#REF!</v>
      </c>
    </row>
    <row r="29" spans="1:10" s="14" customFormat="1" ht="20.100000000000001" hidden="1" customHeight="1" x14ac:dyDescent="0.2">
      <c r="A29" s="845" t="s">
        <v>2272</v>
      </c>
      <c r="B29" s="958" t="s">
        <v>2258</v>
      </c>
      <c r="C29" s="958" t="s">
        <v>2276</v>
      </c>
      <c r="D29" s="956">
        <v>45523</v>
      </c>
      <c r="E29" s="805">
        <f t="shared" si="2"/>
        <v>45530</v>
      </c>
      <c r="F29" s="761"/>
      <c r="H29" s="761" t="e">
        <f t="shared" si="1"/>
        <v>#REF!</v>
      </c>
    </row>
    <row r="30" spans="1:10" s="14" customFormat="1" ht="20.100000000000001" hidden="1" customHeight="1" x14ac:dyDescent="0.2">
      <c r="A30" s="845" t="s">
        <v>2272</v>
      </c>
      <c r="B30" s="958" t="s">
        <v>1798</v>
      </c>
      <c r="C30" s="958" t="s">
        <v>2277</v>
      </c>
      <c r="D30" s="956">
        <v>45523</v>
      </c>
      <c r="E30" s="805">
        <f t="shared" si="2"/>
        <v>45530</v>
      </c>
      <c r="F30" s="761"/>
      <c r="H30" s="761" t="e">
        <f t="shared" si="1"/>
        <v>#REF!</v>
      </c>
    </row>
    <row r="31" spans="1:10" s="14" customFormat="1" ht="20.100000000000001" hidden="1" customHeight="1" x14ac:dyDescent="0.2">
      <c r="A31" s="877" t="s">
        <v>1863</v>
      </c>
      <c r="B31" s="958" t="s">
        <v>1855</v>
      </c>
      <c r="C31" s="958" t="s">
        <v>2278</v>
      </c>
      <c r="D31" s="883" t="s">
        <v>384</v>
      </c>
      <c r="E31" s="856" t="e">
        <f t="shared" si="2"/>
        <v>#VALUE!</v>
      </c>
      <c r="F31" s="761"/>
      <c r="H31" s="761" t="e">
        <f t="shared" si="1"/>
        <v>#REF!</v>
      </c>
    </row>
    <row r="32" spans="1:10" s="14" customFormat="1" ht="20.100000000000001" hidden="1" customHeight="1" x14ac:dyDescent="0.2">
      <c r="A32" s="877" t="s">
        <v>2272</v>
      </c>
      <c r="B32" s="958" t="s">
        <v>2180</v>
      </c>
      <c r="C32" s="958" t="s">
        <v>2279</v>
      </c>
      <c r="D32" s="956">
        <v>45533</v>
      </c>
      <c r="E32" s="805">
        <f t="shared" si="2"/>
        <v>45540</v>
      </c>
      <c r="F32" s="761"/>
      <c r="H32" s="761" t="e">
        <f t="shared" si="1"/>
        <v>#REF!</v>
      </c>
      <c r="I32" s="410"/>
      <c r="J32" s="155"/>
    </row>
    <row r="33" spans="1:10" s="14" customFormat="1" ht="20.100000000000001" hidden="1" customHeight="1" x14ac:dyDescent="0.2">
      <c r="A33" s="877"/>
      <c r="B33" s="958" t="s">
        <v>1655</v>
      </c>
      <c r="C33" s="958" t="s">
        <v>2280</v>
      </c>
      <c r="D33" s="956">
        <v>45538</v>
      </c>
      <c r="E33" s="805">
        <f t="shared" si="2"/>
        <v>45545</v>
      </c>
      <c r="H33" s="761" t="e">
        <f t="shared" si="1"/>
        <v>#REF!</v>
      </c>
      <c r="I33" s="410"/>
      <c r="J33" s="155"/>
    </row>
    <row r="34" spans="1:10" s="14" customFormat="1" ht="20.100000000000001" hidden="1" customHeight="1" x14ac:dyDescent="0.2">
      <c r="A34" s="877" t="s">
        <v>2272</v>
      </c>
      <c r="B34" s="958" t="s">
        <v>2258</v>
      </c>
      <c r="C34" s="958" t="s">
        <v>2281</v>
      </c>
      <c r="D34" s="958">
        <v>45559</v>
      </c>
      <c r="E34" s="805">
        <v>45555</v>
      </c>
      <c r="H34" s="761" t="e">
        <f t="shared" si="1"/>
        <v>#REF!</v>
      </c>
      <c r="I34" s="410"/>
      <c r="J34" s="155"/>
    </row>
    <row r="35" spans="1:10" s="14" customFormat="1" ht="20.100000000000001" hidden="1" customHeight="1" x14ac:dyDescent="0.2">
      <c r="A35" s="845" t="s">
        <v>1798</v>
      </c>
      <c r="B35" s="1029" t="s">
        <v>408</v>
      </c>
      <c r="C35" s="958" t="s">
        <v>2282</v>
      </c>
      <c r="D35" s="856">
        <v>45551</v>
      </c>
      <c r="E35" s="856">
        <f>D35+7</f>
        <v>45558</v>
      </c>
      <c r="H35" s="761" t="e">
        <f t="shared" si="1"/>
        <v>#REF!</v>
      </c>
      <c r="I35" s="410"/>
      <c r="J35" s="155"/>
    </row>
    <row r="36" spans="1:10" s="14" customFormat="1" ht="20.100000000000001" hidden="1" customHeight="1" x14ac:dyDescent="0.2">
      <c r="A36" s="877" t="s">
        <v>2283</v>
      </c>
      <c r="B36" s="958" t="s">
        <v>2180</v>
      </c>
      <c r="C36" s="958" t="s">
        <v>2284</v>
      </c>
      <c r="D36" s="956">
        <v>45559</v>
      </c>
      <c r="E36" s="805">
        <f>D36+7</f>
        <v>45566</v>
      </c>
      <c r="H36" s="761">
        <v>45558</v>
      </c>
      <c r="I36" s="410"/>
      <c r="J36" s="155"/>
    </row>
    <row r="37" spans="1:10" s="14" customFormat="1" ht="20.100000000000001" hidden="1" customHeight="1" x14ac:dyDescent="0.2">
      <c r="A37" s="877"/>
      <c r="B37" s="958" t="s">
        <v>1798</v>
      </c>
      <c r="C37" s="958" t="s">
        <v>2285</v>
      </c>
      <c r="D37" s="956">
        <v>45580</v>
      </c>
      <c r="E37" s="805">
        <v>45609</v>
      </c>
      <c r="H37" s="761">
        <f t="shared" si="1"/>
        <v>45565</v>
      </c>
      <c r="I37" s="410"/>
      <c r="J37" s="155"/>
    </row>
    <row r="38" spans="1:10" s="14" customFormat="1" ht="20.100000000000001" hidden="1" customHeight="1" x14ac:dyDescent="0.2">
      <c r="A38" s="877" t="s">
        <v>1655</v>
      </c>
      <c r="B38" s="958" t="s">
        <v>2286</v>
      </c>
      <c r="C38" s="958" t="s">
        <v>2287</v>
      </c>
      <c r="D38" s="883" t="s">
        <v>384</v>
      </c>
      <c r="E38" s="856" t="e">
        <f t="shared" ref="E38:E43" si="3">D38+7</f>
        <v>#VALUE!</v>
      </c>
      <c r="H38" s="761">
        <f t="shared" si="1"/>
        <v>45572</v>
      </c>
      <c r="I38" s="410"/>
      <c r="J38" s="155"/>
    </row>
    <row r="39" spans="1:10" s="14" customFormat="1" ht="20.100000000000001" hidden="1" customHeight="1" x14ac:dyDescent="0.2">
      <c r="A39" s="877" t="s">
        <v>2288</v>
      </c>
      <c r="B39" s="958" t="s">
        <v>651</v>
      </c>
      <c r="C39" s="958" t="s">
        <v>2289</v>
      </c>
      <c r="D39" s="958">
        <v>45586</v>
      </c>
      <c r="E39" s="805">
        <f t="shared" si="3"/>
        <v>45593</v>
      </c>
      <c r="H39" s="761">
        <f t="shared" si="1"/>
        <v>45579</v>
      </c>
      <c r="I39" s="410"/>
      <c r="J39" s="155"/>
    </row>
    <row r="40" spans="1:10" s="14" customFormat="1" ht="20.100000000000001" hidden="1" customHeight="1" x14ac:dyDescent="0.2">
      <c r="A40" s="845" t="s">
        <v>2290</v>
      </c>
      <c r="B40" s="958" t="s">
        <v>653</v>
      </c>
      <c r="C40" s="958" t="s">
        <v>2291</v>
      </c>
      <c r="D40" s="956">
        <v>45592</v>
      </c>
      <c r="E40" s="805">
        <f t="shared" si="3"/>
        <v>45599</v>
      </c>
      <c r="H40" s="761">
        <f t="shared" si="1"/>
        <v>45586</v>
      </c>
      <c r="I40" s="410"/>
      <c r="J40" s="155"/>
    </row>
    <row r="41" spans="1:10" s="14" customFormat="1" ht="20.100000000000001" hidden="1" customHeight="1" x14ac:dyDescent="0.2">
      <c r="A41" s="845" t="s">
        <v>2258</v>
      </c>
      <c r="B41" s="958" t="s">
        <v>2292</v>
      </c>
      <c r="C41" s="958" t="s">
        <v>2293</v>
      </c>
      <c r="D41" s="956">
        <v>45592</v>
      </c>
      <c r="E41" s="805">
        <f t="shared" si="3"/>
        <v>45599</v>
      </c>
      <c r="H41" s="761">
        <f t="shared" si="1"/>
        <v>45593</v>
      </c>
      <c r="I41" s="410"/>
      <c r="J41" s="155"/>
    </row>
    <row r="42" spans="1:10" s="14" customFormat="1" ht="20.100000000000001" hidden="1" customHeight="1" x14ac:dyDescent="0.2">
      <c r="A42" s="877"/>
      <c r="B42" s="958" t="s">
        <v>2180</v>
      </c>
      <c r="C42" s="958" t="s">
        <v>2294</v>
      </c>
      <c r="D42" s="956">
        <v>45602</v>
      </c>
      <c r="E42" s="805">
        <f t="shared" si="3"/>
        <v>45609</v>
      </c>
      <c r="H42" s="761">
        <f t="shared" si="1"/>
        <v>45600</v>
      </c>
      <c r="I42" s="410"/>
      <c r="J42" s="155"/>
    </row>
    <row r="43" spans="1:10" s="14" customFormat="1" ht="20.100000000000001" hidden="1" customHeight="1" x14ac:dyDescent="0.2">
      <c r="A43" s="877" t="s">
        <v>2292</v>
      </c>
      <c r="B43" s="1029" t="s">
        <v>408</v>
      </c>
      <c r="C43" s="958" t="s">
        <v>2295</v>
      </c>
      <c r="D43" s="856">
        <v>45606</v>
      </c>
      <c r="E43" s="856">
        <f t="shared" si="3"/>
        <v>45613</v>
      </c>
      <c r="H43" s="761">
        <f t="shared" si="1"/>
        <v>45607</v>
      </c>
      <c r="I43" s="410"/>
      <c r="J43" s="155"/>
    </row>
    <row r="44" spans="1:10" s="14" customFormat="1" ht="20.100000000000001" hidden="1" customHeight="1" x14ac:dyDescent="0.2">
      <c r="A44" s="877" t="s">
        <v>2272</v>
      </c>
      <c r="B44" s="958" t="s">
        <v>2286</v>
      </c>
      <c r="C44" s="958" t="s">
        <v>2296</v>
      </c>
      <c r="D44" s="956">
        <v>45620</v>
      </c>
      <c r="E44" s="805">
        <v>45624</v>
      </c>
      <c r="H44" s="761">
        <f t="shared" si="1"/>
        <v>45614</v>
      </c>
      <c r="I44" s="410"/>
      <c r="J44" s="155"/>
    </row>
    <row r="45" spans="1:10" s="14" customFormat="1" ht="20.100000000000001" hidden="1" customHeight="1" x14ac:dyDescent="0.2">
      <c r="A45" s="877" t="s">
        <v>2297</v>
      </c>
      <c r="B45" s="958" t="s">
        <v>651</v>
      </c>
      <c r="C45" s="958" t="s">
        <v>2298</v>
      </c>
      <c r="D45" s="958">
        <v>45634</v>
      </c>
      <c r="E45" s="805">
        <v>45636</v>
      </c>
      <c r="H45" s="761">
        <f t="shared" si="1"/>
        <v>45621</v>
      </c>
      <c r="I45" s="410"/>
      <c r="J45" s="155"/>
    </row>
    <row r="46" spans="1:10" s="14" customFormat="1" ht="20.100000000000001" hidden="1" customHeight="1" x14ac:dyDescent="0.2">
      <c r="A46" s="877"/>
      <c r="B46" s="958" t="s">
        <v>653</v>
      </c>
      <c r="C46" s="958" t="s">
        <v>2299</v>
      </c>
      <c r="D46" s="956">
        <v>45637</v>
      </c>
      <c r="E46" s="805">
        <f t="shared" ref="E46:E55" si="4">D46+2</f>
        <v>45639</v>
      </c>
      <c r="H46" s="761">
        <f t="shared" si="1"/>
        <v>45628</v>
      </c>
      <c r="I46" s="410"/>
      <c r="J46" s="155"/>
    </row>
    <row r="47" spans="1:10" s="14" customFormat="1" ht="20.100000000000001" hidden="1" customHeight="1" x14ac:dyDescent="0.2">
      <c r="A47" s="877"/>
      <c r="B47" s="958" t="s">
        <v>2300</v>
      </c>
      <c r="C47" s="958" t="s">
        <v>2301</v>
      </c>
      <c r="D47" s="956">
        <v>45644</v>
      </c>
      <c r="E47" s="805">
        <f t="shared" si="4"/>
        <v>45646</v>
      </c>
      <c r="H47" s="761">
        <f t="shared" si="1"/>
        <v>45635</v>
      </c>
      <c r="I47" s="410"/>
      <c r="J47" s="155"/>
    </row>
    <row r="48" spans="1:10" s="14" customFormat="1" ht="20.100000000000001" hidden="1" customHeight="1" x14ac:dyDescent="0.2">
      <c r="A48" s="877"/>
      <c r="B48" s="958" t="s">
        <v>2180</v>
      </c>
      <c r="C48" s="958" t="s">
        <v>2302</v>
      </c>
      <c r="D48" s="958">
        <v>45648</v>
      </c>
      <c r="E48" s="805">
        <f t="shared" si="4"/>
        <v>45650</v>
      </c>
      <c r="H48" s="761">
        <f t="shared" si="1"/>
        <v>45642</v>
      </c>
      <c r="I48" s="410"/>
      <c r="J48" s="155"/>
    </row>
    <row r="49" spans="1:10" s="14" customFormat="1" ht="20.100000000000001" hidden="1" customHeight="1" x14ac:dyDescent="0.2">
      <c r="A49" s="877" t="s">
        <v>2303</v>
      </c>
      <c r="B49" s="958" t="s">
        <v>2286</v>
      </c>
      <c r="C49" s="958" t="s">
        <v>2304</v>
      </c>
      <c r="D49" s="958">
        <v>45654</v>
      </c>
      <c r="E49" s="805">
        <f t="shared" si="4"/>
        <v>45656</v>
      </c>
      <c r="H49" s="761">
        <f t="shared" si="1"/>
        <v>45649</v>
      </c>
      <c r="I49" s="410"/>
      <c r="J49" s="155"/>
    </row>
    <row r="50" spans="1:10" s="14" customFormat="1" ht="20.100000000000001" hidden="1" customHeight="1" x14ac:dyDescent="0.2">
      <c r="A50" s="877" t="s">
        <v>2286</v>
      </c>
      <c r="B50" s="958" t="s">
        <v>1798</v>
      </c>
      <c r="C50" s="958" t="s">
        <v>2305</v>
      </c>
      <c r="D50" s="958">
        <v>45293</v>
      </c>
      <c r="E50" s="805">
        <f t="shared" si="4"/>
        <v>45295</v>
      </c>
      <c r="H50" s="761">
        <f t="shared" si="1"/>
        <v>45656</v>
      </c>
      <c r="I50" s="410"/>
      <c r="J50" s="155"/>
    </row>
    <row r="51" spans="1:10" s="14" customFormat="1" ht="20.100000000000001" hidden="1" customHeight="1" x14ac:dyDescent="0.2">
      <c r="A51" s="877" t="s">
        <v>651</v>
      </c>
      <c r="B51" s="958" t="s">
        <v>653</v>
      </c>
      <c r="C51" s="958" t="s">
        <v>2306</v>
      </c>
      <c r="D51" s="958">
        <v>45673</v>
      </c>
      <c r="E51" s="805">
        <f t="shared" si="4"/>
        <v>45675</v>
      </c>
      <c r="H51" s="761">
        <v>45301</v>
      </c>
      <c r="I51" s="332">
        <f>WEEKNUM(H51)</f>
        <v>2</v>
      </c>
      <c r="J51" s="155"/>
    </row>
    <row r="52" spans="1:10" s="14" customFormat="1" ht="20.100000000000001" hidden="1" customHeight="1" x14ac:dyDescent="0.2">
      <c r="A52" s="877" t="s">
        <v>653</v>
      </c>
      <c r="B52" s="958" t="s">
        <v>651</v>
      </c>
      <c r="C52" s="958" t="s">
        <v>2307</v>
      </c>
      <c r="D52" s="956">
        <v>45678</v>
      </c>
      <c r="E52" s="805">
        <f t="shared" si="4"/>
        <v>45680</v>
      </c>
      <c r="H52" s="761">
        <f>H51+7</f>
        <v>45308</v>
      </c>
      <c r="I52" s="332">
        <f t="shared" ref="I52:I58" si="5">WEEKNUM(H52)</f>
        <v>3</v>
      </c>
      <c r="J52" s="155"/>
    </row>
    <row r="53" spans="1:10" s="14" customFormat="1" ht="20.100000000000001" hidden="1" customHeight="1" x14ac:dyDescent="0.2">
      <c r="A53" s="877"/>
      <c r="B53" s="958" t="s">
        <v>2300</v>
      </c>
      <c r="C53" s="958" t="s">
        <v>2308</v>
      </c>
      <c r="D53" s="883" t="s">
        <v>384</v>
      </c>
      <c r="E53" s="856"/>
      <c r="H53" s="761">
        <f t="shared" si="1"/>
        <v>45315</v>
      </c>
      <c r="I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58" t="s">
        <v>2180</v>
      </c>
      <c r="C54" s="958" t="s">
        <v>2309</v>
      </c>
      <c r="D54" s="958">
        <v>45321</v>
      </c>
      <c r="E54" s="805">
        <f t="shared" si="4"/>
        <v>45323</v>
      </c>
      <c r="H54" s="761">
        <f t="shared" si="1"/>
        <v>45322</v>
      </c>
      <c r="I54" s="332">
        <f t="shared" si="5"/>
        <v>5</v>
      </c>
      <c r="J54" s="155"/>
    </row>
    <row r="55" spans="1:10" s="14" customFormat="1" ht="20.100000000000001" hidden="1" customHeight="1" x14ac:dyDescent="0.2">
      <c r="A55" s="877" t="s">
        <v>2310</v>
      </c>
      <c r="B55" s="958" t="s">
        <v>2311</v>
      </c>
      <c r="C55" s="958" t="s">
        <v>2312</v>
      </c>
      <c r="D55" s="958">
        <v>45692</v>
      </c>
      <c r="E55" s="805">
        <f t="shared" si="4"/>
        <v>45694</v>
      </c>
      <c r="H55" s="761">
        <f t="shared" si="1"/>
        <v>45329</v>
      </c>
      <c r="I55" s="332">
        <f t="shared" si="5"/>
        <v>6</v>
      </c>
      <c r="J55" s="155"/>
    </row>
    <row r="56" spans="1:10" s="14" customFormat="1" ht="20.100000000000001" hidden="1" customHeight="1" x14ac:dyDescent="0.2">
      <c r="A56" s="877" t="s">
        <v>653</v>
      </c>
      <c r="B56" s="958" t="s">
        <v>1798</v>
      </c>
      <c r="C56" s="958" t="s">
        <v>2313</v>
      </c>
      <c r="D56" s="883" t="s">
        <v>384</v>
      </c>
      <c r="E56" s="987"/>
      <c r="H56" s="761">
        <f t="shared" si="1"/>
        <v>45336</v>
      </c>
      <c r="I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58" t="s">
        <v>651</v>
      </c>
      <c r="C57" s="958" t="s">
        <v>2314</v>
      </c>
      <c r="D57" s="956">
        <v>45710</v>
      </c>
      <c r="E57" s="805">
        <f>D57+1</f>
        <v>45711</v>
      </c>
      <c r="H57" s="761">
        <f t="shared" si="1"/>
        <v>45343</v>
      </c>
      <c r="I57" s="332">
        <f t="shared" si="5"/>
        <v>8</v>
      </c>
      <c r="J57" s="155"/>
    </row>
    <row r="58" spans="1:10" s="14" customFormat="1" ht="20.100000000000001" hidden="1" customHeight="1" x14ac:dyDescent="0.2">
      <c r="A58" s="877"/>
      <c r="B58" s="958" t="s">
        <v>2300</v>
      </c>
      <c r="C58" s="958" t="s">
        <v>2315</v>
      </c>
      <c r="D58" s="958">
        <v>45718</v>
      </c>
      <c r="E58" s="805">
        <f t="shared" ref="E58:E66" si="6">D58+1</f>
        <v>45719</v>
      </c>
      <c r="H58" s="761">
        <f t="shared" si="1"/>
        <v>45350</v>
      </c>
      <c r="I58" s="332">
        <f t="shared" si="5"/>
        <v>9</v>
      </c>
      <c r="J58" s="155"/>
    </row>
    <row r="59" spans="1:10" s="14" customFormat="1" ht="20.100000000000001" hidden="1" customHeight="1" x14ac:dyDescent="0.2">
      <c r="A59" s="877"/>
      <c r="B59" s="958" t="s">
        <v>2180</v>
      </c>
      <c r="C59" s="958" t="s">
        <v>2316</v>
      </c>
      <c r="D59" s="958">
        <v>45724</v>
      </c>
      <c r="E59" s="805">
        <f t="shared" si="6"/>
        <v>45725</v>
      </c>
      <c r="H59" s="761">
        <v>45723</v>
      </c>
      <c r="I59" s="332">
        <f t="shared" ref="I59:I63" si="7">WEEKNUM(H59)</f>
        <v>10</v>
      </c>
      <c r="J59" s="155"/>
    </row>
    <row r="60" spans="1:10" s="14" customFormat="1" ht="20.100000000000001" hidden="1" customHeight="1" x14ac:dyDescent="0.2">
      <c r="A60" s="877" t="s">
        <v>2310</v>
      </c>
      <c r="B60" s="958" t="s">
        <v>653</v>
      </c>
      <c r="C60" s="958" t="s">
        <v>2317</v>
      </c>
      <c r="D60" s="958">
        <v>45733</v>
      </c>
      <c r="E60" s="805">
        <f t="shared" si="6"/>
        <v>45734</v>
      </c>
      <c r="H60" s="761">
        <f t="shared" si="1"/>
        <v>45730</v>
      </c>
      <c r="I60" s="332">
        <f t="shared" si="7"/>
        <v>11</v>
      </c>
      <c r="J60" s="155"/>
    </row>
    <row r="61" spans="1:10" s="14" customFormat="1" ht="20.100000000000001" hidden="1" customHeight="1" x14ac:dyDescent="0.2">
      <c r="A61" s="877" t="s">
        <v>653</v>
      </c>
      <c r="B61" s="958" t="s">
        <v>1798</v>
      </c>
      <c r="C61" s="958" t="s">
        <v>2318</v>
      </c>
      <c r="D61" s="956">
        <v>45738</v>
      </c>
      <c r="E61" s="805">
        <f t="shared" si="6"/>
        <v>45739</v>
      </c>
      <c r="H61" s="761">
        <f t="shared" si="1"/>
        <v>45737</v>
      </c>
      <c r="I61" s="332">
        <f t="shared" si="7"/>
        <v>12</v>
      </c>
      <c r="J61" s="155"/>
    </row>
    <row r="62" spans="1:10" s="14" customFormat="1" ht="20.100000000000001" hidden="1" customHeight="1" x14ac:dyDescent="0.2">
      <c r="A62" s="877" t="s">
        <v>651</v>
      </c>
      <c r="B62" s="958" t="s">
        <v>1553</v>
      </c>
      <c r="C62" s="958" t="s">
        <v>2319</v>
      </c>
      <c r="D62" s="956">
        <v>45736</v>
      </c>
      <c r="E62" s="975" t="s">
        <v>384</v>
      </c>
      <c r="H62" s="761">
        <f t="shared" si="1"/>
        <v>45744</v>
      </c>
      <c r="I62" s="332">
        <f t="shared" si="7"/>
        <v>13</v>
      </c>
      <c r="J62" s="155"/>
    </row>
    <row r="63" spans="1:10" s="14" customFormat="1" ht="20.100000000000001" hidden="1" customHeight="1" x14ac:dyDescent="0.2">
      <c r="A63" s="877"/>
      <c r="B63" s="958" t="s">
        <v>2300</v>
      </c>
      <c r="C63" s="958" t="s">
        <v>2320</v>
      </c>
      <c r="D63" s="958">
        <v>45750</v>
      </c>
      <c r="E63" s="975" t="s">
        <v>384</v>
      </c>
      <c r="H63" s="761">
        <f t="shared" si="1"/>
        <v>45751</v>
      </c>
      <c r="I63" s="332">
        <f t="shared" si="7"/>
        <v>14</v>
      </c>
      <c r="J63" s="155"/>
    </row>
    <row r="64" spans="1:10" s="14" customFormat="1" ht="20.100000000000001" hidden="1" customHeight="1" x14ac:dyDescent="0.2">
      <c r="A64" s="877"/>
      <c r="B64" s="958" t="s">
        <v>1990</v>
      </c>
      <c r="C64" s="958" t="s">
        <v>2321</v>
      </c>
      <c r="D64" s="958">
        <v>45781</v>
      </c>
      <c r="E64" s="975" t="s">
        <v>384</v>
      </c>
      <c r="H64" s="761">
        <f t="shared" si="1"/>
        <v>45758</v>
      </c>
      <c r="I64" s="332">
        <f t="shared" ref="I64:I69" si="8">WEEKNUM(H64)</f>
        <v>15</v>
      </c>
      <c r="J64" s="155"/>
    </row>
    <row r="65" spans="1:17" s="14" customFormat="1" ht="20.100000000000001" hidden="1" customHeight="1" x14ac:dyDescent="0.2">
      <c r="A65" s="877" t="s">
        <v>2180</v>
      </c>
      <c r="B65" s="958" t="s">
        <v>2043</v>
      </c>
      <c r="C65" s="958" t="s">
        <v>2322</v>
      </c>
      <c r="D65" s="958">
        <v>45767</v>
      </c>
      <c r="E65" s="805">
        <f t="shared" si="6"/>
        <v>45768</v>
      </c>
      <c r="H65" s="761">
        <f t="shared" si="1"/>
        <v>45765</v>
      </c>
      <c r="I65" s="332">
        <f t="shared" si="8"/>
        <v>16</v>
      </c>
      <c r="J65" s="155"/>
    </row>
    <row r="66" spans="1:17" s="14" customFormat="1" ht="20.100000000000001" hidden="1" customHeight="1" x14ac:dyDescent="0.2">
      <c r="A66" s="877"/>
      <c r="B66" s="958" t="s">
        <v>653</v>
      </c>
      <c r="C66" s="958" t="s">
        <v>2323</v>
      </c>
      <c r="D66" s="956">
        <v>45776</v>
      </c>
      <c r="E66" s="805">
        <f t="shared" si="6"/>
        <v>45777</v>
      </c>
      <c r="H66" s="761">
        <f t="shared" si="1"/>
        <v>45772</v>
      </c>
      <c r="I66" s="332">
        <f t="shared" si="8"/>
        <v>17</v>
      </c>
      <c r="J66" s="155"/>
    </row>
    <row r="67" spans="1:17" s="14" customFormat="1" ht="20.100000000000001" hidden="1" customHeight="1" x14ac:dyDescent="0.2">
      <c r="A67" s="877"/>
      <c r="B67" s="958" t="s">
        <v>1798</v>
      </c>
      <c r="C67" s="958" t="s">
        <v>2324</v>
      </c>
      <c r="D67" s="956">
        <v>45783</v>
      </c>
      <c r="E67" s="805">
        <f t="shared" ref="E67:E69" si="9">D67+1</f>
        <v>45784</v>
      </c>
      <c r="H67" s="761">
        <f t="shared" si="1"/>
        <v>45779</v>
      </c>
      <c r="I67" s="332">
        <f t="shared" si="8"/>
        <v>18</v>
      </c>
      <c r="J67" s="155"/>
    </row>
    <row r="68" spans="1:17" s="14" customFormat="1" ht="20.100000000000001" hidden="1" customHeight="1" x14ac:dyDescent="0.2">
      <c r="A68" s="877"/>
      <c r="B68" s="958" t="s">
        <v>1553</v>
      </c>
      <c r="C68" s="958" t="s">
        <v>2325</v>
      </c>
      <c r="D68" s="956">
        <v>45794</v>
      </c>
      <c r="E68" s="805">
        <f t="shared" si="9"/>
        <v>45795</v>
      </c>
      <c r="H68" s="761">
        <f t="shared" si="1"/>
        <v>45786</v>
      </c>
      <c r="I68" s="332">
        <f t="shared" si="8"/>
        <v>19</v>
      </c>
      <c r="J68" s="155"/>
    </row>
    <row r="69" spans="1:17" s="14" customFormat="1" ht="20.100000000000001" hidden="1" customHeight="1" x14ac:dyDescent="0.2">
      <c r="A69" s="877"/>
      <c r="B69" s="958" t="s">
        <v>2300</v>
      </c>
      <c r="C69" s="958" t="s">
        <v>2326</v>
      </c>
      <c r="D69" s="958">
        <v>45796</v>
      </c>
      <c r="E69" s="805">
        <f t="shared" si="9"/>
        <v>45797</v>
      </c>
      <c r="H69" s="761">
        <f t="shared" si="1"/>
        <v>45793</v>
      </c>
      <c r="I69" s="332">
        <f t="shared" si="8"/>
        <v>20</v>
      </c>
      <c r="J69" s="155"/>
    </row>
    <row r="70" spans="1:17" s="14" customFormat="1" ht="20.100000000000001" customHeight="1" x14ac:dyDescent="0.2">
      <c r="A70" s="1096"/>
      <c r="B70" s="958" t="s">
        <v>2043</v>
      </c>
      <c r="C70" s="958" t="s">
        <v>2327</v>
      </c>
      <c r="D70" s="958">
        <v>45803</v>
      </c>
      <c r="E70" s="805">
        <f t="shared" ref="E70:E75" si="10">D70+1</f>
        <v>45804</v>
      </c>
      <c r="H70" s="761">
        <f t="shared" si="1"/>
        <v>45800</v>
      </c>
      <c r="I70" s="332">
        <f t="shared" ref="I70:I75" si="11">WEEKNUM(H70)</f>
        <v>21</v>
      </c>
      <c r="J70" s="155"/>
    </row>
    <row r="71" spans="1:17" s="14" customFormat="1" ht="20.100000000000001" customHeight="1" x14ac:dyDescent="0.2">
      <c r="A71" s="877"/>
      <c r="B71" s="1029" t="s">
        <v>408</v>
      </c>
      <c r="C71" s="958" t="s">
        <v>2328</v>
      </c>
      <c r="D71" s="803"/>
      <c r="E71" s="856"/>
      <c r="H71" s="761">
        <f t="shared" si="1"/>
        <v>45807</v>
      </c>
      <c r="I71" s="332">
        <f t="shared" si="11"/>
        <v>22</v>
      </c>
      <c r="J71" s="155"/>
    </row>
    <row r="72" spans="1:17" s="14" customFormat="1" ht="20.100000000000001" customHeight="1" x14ac:dyDescent="0.2">
      <c r="A72" s="877"/>
      <c r="B72" s="958" t="s">
        <v>1990</v>
      </c>
      <c r="C72" s="958" t="s">
        <v>2329</v>
      </c>
      <c r="D72" s="956">
        <v>45813</v>
      </c>
      <c r="E72" s="805">
        <f t="shared" si="10"/>
        <v>45814</v>
      </c>
      <c r="H72" s="761">
        <f t="shared" si="1"/>
        <v>45814</v>
      </c>
      <c r="I72" s="332">
        <f t="shared" si="11"/>
        <v>23</v>
      </c>
      <c r="J72" s="155"/>
    </row>
    <row r="73" spans="1:17" s="14" customFormat="1" ht="20.100000000000001" customHeight="1" x14ac:dyDescent="0.2">
      <c r="A73" s="877" t="s">
        <v>653</v>
      </c>
      <c r="B73" s="958" t="s">
        <v>2904</v>
      </c>
      <c r="C73" s="958" t="s">
        <v>2330</v>
      </c>
      <c r="D73" s="956">
        <v>45820</v>
      </c>
      <c r="E73" s="805">
        <f t="shared" si="10"/>
        <v>45821</v>
      </c>
      <c r="H73" s="761">
        <f>H72+7</f>
        <v>45821</v>
      </c>
      <c r="I73" s="332">
        <f t="shared" si="11"/>
        <v>24</v>
      </c>
      <c r="J73" s="155"/>
    </row>
    <row r="74" spans="1:17" s="14" customFormat="1" ht="20.100000000000001" customHeight="1" x14ac:dyDescent="0.2">
      <c r="A74" s="877" t="s">
        <v>1798</v>
      </c>
      <c r="B74" s="958" t="s">
        <v>1553</v>
      </c>
      <c r="C74" s="958" t="s">
        <v>2331</v>
      </c>
      <c r="D74" s="956">
        <v>45827</v>
      </c>
      <c r="E74" s="805">
        <f t="shared" si="10"/>
        <v>45828</v>
      </c>
      <c r="H74" s="761">
        <f t="shared" si="1"/>
        <v>45828</v>
      </c>
      <c r="I74" s="332">
        <f t="shared" si="11"/>
        <v>25</v>
      </c>
      <c r="J74" s="155"/>
    </row>
    <row r="75" spans="1:17" s="14" customFormat="1" ht="20.100000000000001" customHeight="1" x14ac:dyDescent="0.2">
      <c r="A75" s="877"/>
      <c r="B75" s="958" t="s">
        <v>2300</v>
      </c>
      <c r="C75" s="958" t="s">
        <v>2332</v>
      </c>
      <c r="D75" s="958">
        <v>45834</v>
      </c>
      <c r="E75" s="805">
        <f t="shared" si="10"/>
        <v>45835</v>
      </c>
      <c r="H75" s="761">
        <f t="shared" si="1"/>
        <v>45835</v>
      </c>
      <c r="I75" s="332">
        <f t="shared" si="11"/>
        <v>26</v>
      </c>
      <c r="J75" s="155"/>
    </row>
    <row r="76" spans="1:17" s="149" customFormat="1" ht="20.100000000000001" customHeight="1" x14ac:dyDescent="0.2">
      <c r="A76" s="1039"/>
      <c r="B76" s="147" t="s">
        <v>511</v>
      </c>
      <c r="C76" s="753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603"/>
      <c r="P76" s="146"/>
      <c r="Q76" s="146"/>
    </row>
    <row r="77" spans="1:17" s="14" customFormat="1" ht="20.100000000000001" hidden="1" customHeight="1" x14ac:dyDescent="0.2">
      <c r="A77" s="877"/>
      <c r="B77" s="767"/>
      <c r="C77" s="767"/>
      <c r="D77" s="767"/>
      <c r="E77" s="804"/>
      <c r="G77" s="767"/>
      <c r="H77" s="410"/>
      <c r="I77" s="410"/>
      <c r="J77" s="155"/>
    </row>
    <row r="78" spans="1:17" s="14" customFormat="1" ht="20.25" hidden="1" customHeight="1" x14ac:dyDescent="0.2">
      <c r="A78" s="873"/>
      <c r="B78" s="428"/>
      <c r="C78" s="490"/>
      <c r="D78" s="9"/>
      <c r="E78" s="9"/>
      <c r="F78" s="9"/>
      <c r="G78" s="726"/>
      <c r="H78" s="410"/>
      <c r="I78" s="410"/>
      <c r="J78" s="155"/>
    </row>
    <row r="79" spans="1:17" s="14" customFormat="1" ht="15.75" hidden="1" x14ac:dyDescent="0.2">
      <c r="A79" s="809"/>
      <c r="B79" s="1134" t="s">
        <v>2333</v>
      </c>
      <c r="C79" s="1135"/>
      <c r="D79" s="1136" t="s">
        <v>348</v>
      </c>
      <c r="E79" s="944" t="s">
        <v>2334</v>
      </c>
      <c r="F79" s="944" t="s">
        <v>143</v>
      </c>
      <c r="H79" s="884"/>
    </row>
    <row r="80" spans="1:17" s="14" customFormat="1" ht="27" hidden="1" customHeight="1" x14ac:dyDescent="0.2">
      <c r="A80" s="809"/>
      <c r="B80" s="947" t="s">
        <v>350</v>
      </c>
      <c r="C80" s="947" t="s">
        <v>351</v>
      </c>
      <c r="D80" s="1137"/>
      <c r="E80" s="954" t="s">
        <v>168</v>
      </c>
      <c r="F80" s="954" t="s">
        <v>217</v>
      </c>
      <c r="H80" s="1054" t="s">
        <v>352</v>
      </c>
    </row>
    <row r="81" spans="1:8" s="14" customFormat="1" ht="27" hidden="1" customHeight="1" x14ac:dyDescent="0.2">
      <c r="A81" s="809" t="s">
        <v>2335</v>
      </c>
      <c r="B81" s="965" t="s">
        <v>1632</v>
      </c>
      <c r="C81" s="958" t="s">
        <v>2336</v>
      </c>
      <c r="D81" s="958">
        <v>45372</v>
      </c>
      <c r="E81" s="883" t="s">
        <v>384</v>
      </c>
      <c r="F81" s="805">
        <v>45375</v>
      </c>
      <c r="G81" s="761">
        <v>45361</v>
      </c>
      <c r="H81" s="193"/>
    </row>
    <row r="82" spans="1:8" s="14" customFormat="1" ht="27" hidden="1" customHeight="1" x14ac:dyDescent="0.2">
      <c r="A82" s="809" t="s">
        <v>2337</v>
      </c>
      <c r="B82" s="965" t="s">
        <v>2338</v>
      </c>
      <c r="C82" s="958" t="s">
        <v>2339</v>
      </c>
      <c r="D82" s="958">
        <v>45373</v>
      </c>
      <c r="E82" s="883" t="s">
        <v>384</v>
      </c>
      <c r="F82" s="805">
        <f t="shared" ref="F82:F83" si="12">D82+6</f>
        <v>45379</v>
      </c>
      <c r="G82" s="761">
        <v>45368</v>
      </c>
      <c r="H82" s="193"/>
    </row>
    <row r="83" spans="1:8" s="14" customFormat="1" ht="27" hidden="1" customHeight="1" x14ac:dyDescent="0.2">
      <c r="A83" s="809"/>
      <c r="B83" s="965" t="s">
        <v>1863</v>
      </c>
      <c r="C83" s="958" t="s">
        <v>2340</v>
      </c>
      <c r="D83" s="958">
        <v>45382</v>
      </c>
      <c r="E83" s="805">
        <f t="shared" ref="E83" si="13">D83+1</f>
        <v>45383</v>
      </c>
      <c r="F83" s="805">
        <f t="shared" si="12"/>
        <v>45388</v>
      </c>
      <c r="G83" s="761">
        <v>45375</v>
      </c>
      <c r="H83" s="193"/>
    </row>
    <row r="84" spans="1:8" s="14" customFormat="1" ht="27" hidden="1" customHeight="1" x14ac:dyDescent="0.2">
      <c r="A84" s="809"/>
      <c r="B84" s="965" t="s">
        <v>2252</v>
      </c>
      <c r="C84" s="958" t="s">
        <v>2341</v>
      </c>
      <c r="D84" s="958">
        <v>45386</v>
      </c>
      <c r="E84" s="805">
        <f t="shared" ref="E84:E86" si="14">D84+1</f>
        <v>45387</v>
      </c>
      <c r="F84" s="805">
        <f t="shared" ref="F84:F88" si="15">D84+6</f>
        <v>45392</v>
      </c>
      <c r="G84" s="761">
        <v>45382</v>
      </c>
      <c r="H84" s="193"/>
    </row>
    <row r="85" spans="1:8" s="14" customFormat="1" ht="27" hidden="1" customHeight="1" x14ac:dyDescent="0.2">
      <c r="A85" s="809"/>
      <c r="B85" s="965" t="s">
        <v>1655</v>
      </c>
      <c r="C85" s="958" t="s">
        <v>2342</v>
      </c>
      <c r="D85" s="958">
        <v>45389</v>
      </c>
      <c r="E85" s="805">
        <f t="shared" si="14"/>
        <v>45390</v>
      </c>
      <c r="F85" s="805">
        <f t="shared" si="15"/>
        <v>45395</v>
      </c>
      <c r="G85" s="761">
        <v>45389</v>
      </c>
      <c r="H85" s="193"/>
    </row>
    <row r="86" spans="1:8" s="14" customFormat="1" ht="27" hidden="1" customHeight="1" x14ac:dyDescent="0.2">
      <c r="A86" s="809" t="s">
        <v>1632</v>
      </c>
      <c r="B86" s="921" t="s">
        <v>408</v>
      </c>
      <c r="C86" s="958" t="s">
        <v>2343</v>
      </c>
      <c r="D86" s="958">
        <v>45396</v>
      </c>
      <c r="E86" s="856">
        <f t="shared" si="14"/>
        <v>45397</v>
      </c>
      <c r="F86" s="856">
        <f t="shared" si="15"/>
        <v>45402</v>
      </c>
      <c r="G86" s="761">
        <v>45396</v>
      </c>
      <c r="H86" s="193"/>
    </row>
    <row r="87" spans="1:8" s="14" customFormat="1" ht="27" hidden="1" customHeight="1" x14ac:dyDescent="0.2">
      <c r="A87" s="809"/>
      <c r="B87" s="965" t="s">
        <v>1632</v>
      </c>
      <c r="C87" s="958" t="s">
        <v>2344</v>
      </c>
      <c r="D87" s="958">
        <v>45412</v>
      </c>
      <c r="E87" s="1138" t="s">
        <v>384</v>
      </c>
      <c r="F87" s="1139"/>
      <c r="G87" s="761">
        <f t="shared" ref="G87:G105" si="16">G86+7</f>
        <v>45403</v>
      </c>
      <c r="H87" s="193"/>
    </row>
    <row r="88" spans="1:8" s="14" customFormat="1" ht="20.100000000000001" hidden="1" customHeight="1" x14ac:dyDescent="0.2">
      <c r="A88" s="809" t="s">
        <v>2345</v>
      </c>
      <c r="B88" s="965" t="s">
        <v>2338</v>
      </c>
      <c r="C88" s="958" t="s">
        <v>2346</v>
      </c>
      <c r="D88" s="958">
        <v>45421</v>
      </c>
      <c r="E88" s="805">
        <v>45419</v>
      </c>
      <c r="F88" s="805">
        <f t="shared" si="15"/>
        <v>45427</v>
      </c>
      <c r="G88" s="761">
        <f t="shared" si="16"/>
        <v>45410</v>
      </c>
      <c r="H88" s="193"/>
    </row>
    <row r="89" spans="1:8" s="14" customFormat="1" ht="20.100000000000001" hidden="1" customHeight="1" x14ac:dyDescent="0.2">
      <c r="A89" s="809"/>
      <c r="B89" s="965" t="s">
        <v>1863</v>
      </c>
      <c r="C89" s="958" t="s">
        <v>2347</v>
      </c>
      <c r="D89" s="958">
        <v>45426</v>
      </c>
      <c r="E89" s="805">
        <f t="shared" ref="E89:E93" si="17">D89+1</f>
        <v>45427</v>
      </c>
      <c r="F89" s="805">
        <f t="shared" ref="F89:F92" si="18">D89+6</f>
        <v>45432</v>
      </c>
      <c r="G89" s="761">
        <f t="shared" si="16"/>
        <v>45417</v>
      </c>
      <c r="H89" s="193"/>
    </row>
    <row r="90" spans="1:8" s="14" customFormat="1" ht="20.100000000000001" hidden="1" customHeight="1" x14ac:dyDescent="0.2">
      <c r="A90" s="809" t="s">
        <v>2252</v>
      </c>
      <c r="B90" s="883" t="s">
        <v>384</v>
      </c>
      <c r="C90" s="958" t="s">
        <v>2348</v>
      </c>
      <c r="D90" s="803">
        <v>45435</v>
      </c>
      <c r="E90" s="802" t="s">
        <v>384</v>
      </c>
      <c r="F90" s="856">
        <f t="shared" si="18"/>
        <v>45441</v>
      </c>
      <c r="G90" s="761">
        <f t="shared" si="16"/>
        <v>45424</v>
      </c>
      <c r="H90" s="193"/>
    </row>
    <row r="91" spans="1:8" s="14" customFormat="1" ht="20.100000000000001" hidden="1" customHeight="1" x14ac:dyDescent="0.2">
      <c r="A91" s="809"/>
      <c r="B91" s="958" t="s">
        <v>1655</v>
      </c>
      <c r="C91" s="958" t="s">
        <v>2349</v>
      </c>
      <c r="D91" s="958">
        <v>45443</v>
      </c>
      <c r="E91" s="805">
        <f t="shared" si="17"/>
        <v>45444</v>
      </c>
      <c r="F91" s="805">
        <f t="shared" si="18"/>
        <v>45449</v>
      </c>
      <c r="G91" s="761">
        <f t="shared" si="16"/>
        <v>45431</v>
      </c>
      <c r="H91" s="193"/>
    </row>
    <row r="92" spans="1:8" s="14" customFormat="1" ht="20.100000000000001" hidden="1" customHeight="1" x14ac:dyDescent="0.2">
      <c r="A92" s="809" t="s">
        <v>1632</v>
      </c>
      <c r="B92" s="1029" t="s">
        <v>2350</v>
      </c>
      <c r="C92" s="958" t="s">
        <v>2351</v>
      </c>
      <c r="D92" s="958">
        <v>45445</v>
      </c>
      <c r="E92" s="805">
        <f t="shared" si="17"/>
        <v>45446</v>
      </c>
      <c r="F92" s="805">
        <f t="shared" si="18"/>
        <v>45451</v>
      </c>
      <c r="G92" s="761">
        <f t="shared" si="16"/>
        <v>45438</v>
      </c>
      <c r="H92" s="193"/>
    </row>
    <row r="93" spans="1:8" s="14" customFormat="1" ht="20.100000000000001" hidden="1" customHeight="1" x14ac:dyDescent="0.2">
      <c r="A93" s="809"/>
      <c r="B93" s="958" t="s">
        <v>2338</v>
      </c>
      <c r="C93" s="958" t="s">
        <v>2352</v>
      </c>
      <c r="D93" s="958">
        <v>45464</v>
      </c>
      <c r="E93" s="805">
        <f t="shared" si="17"/>
        <v>45465</v>
      </c>
      <c r="F93" s="883" t="s">
        <v>384</v>
      </c>
      <c r="G93" s="761">
        <f t="shared" si="16"/>
        <v>45445</v>
      </c>
      <c r="H93" s="193"/>
    </row>
    <row r="94" spans="1:8" s="14" customFormat="1" ht="20.100000000000001" hidden="1" customHeight="1" x14ac:dyDescent="0.2">
      <c r="A94" s="809" t="s">
        <v>1863</v>
      </c>
      <c r="B94" s="883" t="s">
        <v>408</v>
      </c>
      <c r="C94" s="958" t="s">
        <v>2353</v>
      </c>
      <c r="D94" s="803">
        <v>45452</v>
      </c>
      <c r="E94" s="856">
        <f t="shared" ref="E94:E99" si="19">D94+1</f>
        <v>45453</v>
      </c>
      <c r="F94" s="856">
        <f t="shared" ref="F94:F99" si="20">D94+6</f>
        <v>45458</v>
      </c>
      <c r="G94" s="761">
        <f t="shared" si="16"/>
        <v>45452</v>
      </c>
      <c r="H94" s="193"/>
    </row>
    <row r="95" spans="1:8" s="14" customFormat="1" ht="20.100000000000001" hidden="1" customHeight="1" x14ac:dyDescent="0.2">
      <c r="A95" s="877" t="s">
        <v>2252</v>
      </c>
      <c r="B95" s="958" t="s">
        <v>1863</v>
      </c>
      <c r="C95" s="958" t="s">
        <v>2354</v>
      </c>
      <c r="D95" s="958">
        <v>45469</v>
      </c>
      <c r="E95" s="805">
        <f t="shared" si="19"/>
        <v>45470</v>
      </c>
      <c r="F95" s="883" t="s">
        <v>384</v>
      </c>
      <c r="G95" s="761">
        <f t="shared" si="16"/>
        <v>45459</v>
      </c>
      <c r="H95" s="193"/>
    </row>
    <row r="96" spans="1:8" s="14" customFormat="1" ht="20.100000000000001" hidden="1" customHeight="1" x14ac:dyDescent="0.2">
      <c r="A96" s="877" t="s">
        <v>2355</v>
      </c>
      <c r="B96" s="958" t="s">
        <v>2180</v>
      </c>
      <c r="C96" s="958" t="s">
        <v>2356</v>
      </c>
      <c r="D96" s="958">
        <v>45478</v>
      </c>
      <c r="E96" s="805">
        <f t="shared" si="19"/>
        <v>45479</v>
      </c>
      <c r="F96" s="883" t="s">
        <v>384</v>
      </c>
      <c r="G96" s="761">
        <f t="shared" si="16"/>
        <v>45466</v>
      </c>
      <c r="H96" s="193"/>
    </row>
    <row r="97" spans="1:8" s="14" customFormat="1" ht="20.100000000000001" hidden="1" customHeight="1" x14ac:dyDescent="0.2">
      <c r="A97" s="845" t="s">
        <v>1632</v>
      </c>
      <c r="B97" s="958" t="s">
        <v>1655</v>
      </c>
      <c r="C97" s="958" t="s">
        <v>2357</v>
      </c>
      <c r="D97" s="958">
        <v>45485</v>
      </c>
      <c r="E97" s="805">
        <f t="shared" si="19"/>
        <v>45486</v>
      </c>
      <c r="F97" s="883" t="s">
        <v>384</v>
      </c>
      <c r="G97" s="761">
        <f t="shared" si="16"/>
        <v>45473</v>
      </c>
      <c r="H97" s="193"/>
    </row>
    <row r="98" spans="1:8" s="14" customFormat="1" ht="20.100000000000001" hidden="1" customHeight="1" x14ac:dyDescent="0.2">
      <c r="A98" s="877" t="s">
        <v>1798</v>
      </c>
      <c r="B98" s="958" t="s">
        <v>2350</v>
      </c>
      <c r="C98" s="958" t="s">
        <v>2358</v>
      </c>
      <c r="D98" s="958">
        <v>45483</v>
      </c>
      <c r="E98" s="805">
        <f t="shared" si="19"/>
        <v>45484</v>
      </c>
      <c r="F98" s="805">
        <f t="shared" si="20"/>
        <v>45489</v>
      </c>
      <c r="G98" s="761">
        <f t="shared" si="16"/>
        <v>45480</v>
      </c>
      <c r="H98" s="193"/>
    </row>
    <row r="99" spans="1:8" s="14" customFormat="1" ht="20.100000000000001" hidden="1" customHeight="1" x14ac:dyDescent="0.2">
      <c r="A99" s="809"/>
      <c r="B99" s="958" t="s">
        <v>2338</v>
      </c>
      <c r="C99" s="958" t="s">
        <v>2359</v>
      </c>
      <c r="D99" s="958">
        <v>45491</v>
      </c>
      <c r="E99" s="805">
        <f t="shared" si="19"/>
        <v>45492</v>
      </c>
      <c r="F99" s="805">
        <f t="shared" si="20"/>
        <v>45497</v>
      </c>
      <c r="G99" s="761">
        <f t="shared" si="16"/>
        <v>45487</v>
      </c>
      <c r="H99" s="193"/>
    </row>
    <row r="100" spans="1:8" s="14" customFormat="1" ht="20.100000000000001" hidden="1" customHeight="1" x14ac:dyDescent="0.2">
      <c r="A100" s="877"/>
      <c r="B100" s="958" t="s">
        <v>1863</v>
      </c>
      <c r="C100" s="958" t="s">
        <v>2360</v>
      </c>
      <c r="D100" s="883" t="s">
        <v>384</v>
      </c>
      <c r="E100" s="856" t="e">
        <f t="shared" ref="E100:E108" si="21">D100+1</f>
        <v>#VALUE!</v>
      </c>
      <c r="F100" s="856" t="e">
        <f t="shared" ref="F100" si="22">D100+6</f>
        <v>#VALUE!</v>
      </c>
      <c r="G100" s="761">
        <f t="shared" si="16"/>
        <v>45494</v>
      </c>
      <c r="H100" s="193"/>
    </row>
    <row r="101" spans="1:8" s="14" customFormat="1" ht="20.100000000000001" hidden="1" customHeight="1" x14ac:dyDescent="0.2">
      <c r="A101" s="877"/>
      <c r="B101" s="958" t="s">
        <v>2180</v>
      </c>
      <c r="C101" s="958" t="s">
        <v>2361</v>
      </c>
      <c r="D101" s="883" t="s">
        <v>384</v>
      </c>
      <c r="E101" s="856" t="e">
        <f t="shared" si="21"/>
        <v>#VALUE!</v>
      </c>
      <c r="F101" s="802" t="s">
        <v>384</v>
      </c>
      <c r="G101" s="761">
        <f t="shared" si="16"/>
        <v>45501</v>
      </c>
      <c r="H101" s="193"/>
    </row>
    <row r="102" spans="1:8" s="14" customFormat="1" ht="20.100000000000001" hidden="1" customHeight="1" x14ac:dyDescent="0.2">
      <c r="A102" s="845" t="s">
        <v>1632</v>
      </c>
      <c r="B102" s="958" t="s">
        <v>1655</v>
      </c>
      <c r="C102" s="958" t="s">
        <v>2362</v>
      </c>
      <c r="D102" s="958">
        <v>45519</v>
      </c>
      <c r="E102" s="883" t="s">
        <v>384</v>
      </c>
      <c r="F102" s="883" t="s">
        <v>384</v>
      </c>
      <c r="G102" s="761">
        <f t="shared" si="16"/>
        <v>45508</v>
      </c>
      <c r="H102" s="193"/>
    </row>
    <row r="103" spans="1:8" s="14" customFormat="1" ht="20.100000000000001" hidden="1" customHeight="1" x14ac:dyDescent="0.2">
      <c r="A103" s="877" t="s">
        <v>1798</v>
      </c>
      <c r="B103" s="958" t="s">
        <v>2350</v>
      </c>
      <c r="C103" s="958" t="s">
        <v>2363</v>
      </c>
      <c r="D103" s="958">
        <v>45531</v>
      </c>
      <c r="E103" s="883" t="s">
        <v>384</v>
      </c>
      <c r="F103" s="883" t="s">
        <v>384</v>
      </c>
      <c r="G103" s="761">
        <f t="shared" si="16"/>
        <v>45515</v>
      </c>
      <c r="H103" s="193"/>
    </row>
    <row r="104" spans="1:8" s="14" customFormat="1" ht="20.100000000000001" hidden="1" customHeight="1" x14ac:dyDescent="0.2">
      <c r="A104" s="809"/>
      <c r="B104" s="958" t="s">
        <v>2338</v>
      </c>
      <c r="C104" s="958" t="s">
        <v>2364</v>
      </c>
      <c r="D104" s="958">
        <v>45532</v>
      </c>
      <c r="E104" s="805">
        <f t="shared" si="21"/>
        <v>45533</v>
      </c>
      <c r="F104" s="805">
        <v>45543</v>
      </c>
      <c r="G104" s="761">
        <f t="shared" si="16"/>
        <v>45522</v>
      </c>
      <c r="H104" s="193"/>
    </row>
    <row r="105" spans="1:8" s="14" customFormat="1" ht="20.100000000000001" hidden="1" customHeight="1" x14ac:dyDescent="0.2">
      <c r="A105" s="809" t="s">
        <v>2365</v>
      </c>
      <c r="B105" s="958" t="s">
        <v>1855</v>
      </c>
      <c r="C105" s="958" t="s">
        <v>2366</v>
      </c>
      <c r="D105" s="958">
        <v>45536</v>
      </c>
      <c r="E105" s="883" t="s">
        <v>384</v>
      </c>
      <c r="F105" s="883" t="s">
        <v>384</v>
      </c>
      <c r="G105" s="761">
        <f t="shared" si="16"/>
        <v>45529</v>
      </c>
      <c r="H105" s="193"/>
    </row>
    <row r="106" spans="1:8" s="14" customFormat="1" ht="20.100000000000001" hidden="1" customHeight="1" x14ac:dyDescent="0.2">
      <c r="A106" s="809" t="s">
        <v>2367</v>
      </c>
      <c r="B106" s="958" t="s">
        <v>2180</v>
      </c>
      <c r="C106" s="958" t="s">
        <v>2368</v>
      </c>
      <c r="D106" s="958">
        <v>45538</v>
      </c>
      <c r="E106" s="805">
        <f t="shared" si="21"/>
        <v>45539</v>
      </c>
      <c r="F106" s="805">
        <v>45545</v>
      </c>
      <c r="H106" s="761">
        <f>G105+7</f>
        <v>45536</v>
      </c>
    </row>
    <row r="107" spans="1:8" s="14" customFormat="1" ht="20.100000000000001" hidden="1" customHeight="1" x14ac:dyDescent="0.2">
      <c r="A107" s="809"/>
      <c r="B107" s="958" t="s">
        <v>1655</v>
      </c>
      <c r="C107" s="958" t="s">
        <v>2369</v>
      </c>
      <c r="D107" s="958">
        <v>45546</v>
      </c>
      <c r="E107" s="805">
        <f t="shared" si="21"/>
        <v>45547</v>
      </c>
      <c r="F107" s="805">
        <v>45553</v>
      </c>
      <c r="H107" s="761">
        <f>H106+7</f>
        <v>45543</v>
      </c>
    </row>
    <row r="108" spans="1:8" s="14" customFormat="1" ht="20.100000000000001" hidden="1" customHeight="1" x14ac:dyDescent="0.2">
      <c r="A108" s="809"/>
      <c r="B108" s="958" t="s">
        <v>2258</v>
      </c>
      <c r="C108" s="958" t="s">
        <v>2370</v>
      </c>
      <c r="D108" s="958">
        <v>45564</v>
      </c>
      <c r="E108" s="805">
        <f t="shared" si="21"/>
        <v>45565</v>
      </c>
      <c r="F108" s="883" t="s">
        <v>384</v>
      </c>
      <c r="H108" s="761">
        <f>H107+7</f>
        <v>45550</v>
      </c>
    </row>
    <row r="109" spans="1:8" s="14" customFormat="1" ht="20.100000000000001" hidden="1" customHeight="1" x14ac:dyDescent="0.2">
      <c r="A109" s="809"/>
      <c r="B109" s="958" t="s">
        <v>2371</v>
      </c>
      <c r="C109" s="958" t="s">
        <v>2372</v>
      </c>
      <c r="D109" s="958">
        <v>45558</v>
      </c>
      <c r="E109" s="883" t="s">
        <v>384</v>
      </c>
      <c r="F109" s="805">
        <f>D109+6</f>
        <v>45564</v>
      </c>
      <c r="H109" s="761">
        <f>H108+7</f>
        <v>45557</v>
      </c>
    </row>
    <row r="110" spans="1:8" s="14" customFormat="1" ht="20.100000000000001" hidden="1" customHeight="1" x14ac:dyDescent="0.2">
      <c r="A110" s="809" t="s">
        <v>1863</v>
      </c>
      <c r="B110" s="958" t="s">
        <v>2258</v>
      </c>
      <c r="C110" s="958" t="s">
        <v>2373</v>
      </c>
      <c r="D110" s="958">
        <v>45572</v>
      </c>
      <c r="E110" s="883" t="s">
        <v>384</v>
      </c>
      <c r="F110" s="883" t="s">
        <v>384</v>
      </c>
      <c r="H110" s="761">
        <f>H109+7</f>
        <v>45564</v>
      </c>
    </row>
    <row r="111" spans="1:8" s="14" customFormat="1" ht="20.100000000000001" hidden="1" customHeight="1" x14ac:dyDescent="0.2">
      <c r="A111" s="809" t="s">
        <v>2180</v>
      </c>
      <c r="B111" s="958" t="s">
        <v>2180</v>
      </c>
      <c r="C111" s="958" t="s">
        <v>2374</v>
      </c>
      <c r="D111" s="958">
        <v>45568</v>
      </c>
      <c r="E111" s="805">
        <f t="shared" ref="E111:E114" si="23">D111+1</f>
        <v>45569</v>
      </c>
      <c r="F111" s="805">
        <f t="shared" ref="F111:F114" si="24">D111+6</f>
        <v>45574</v>
      </c>
      <c r="H111" s="761">
        <f>H110+7</f>
        <v>45571</v>
      </c>
    </row>
    <row r="112" spans="1:8" s="14" customFormat="1" ht="20.100000000000001" hidden="1" customHeight="1" x14ac:dyDescent="0.2">
      <c r="A112" s="809" t="s">
        <v>2338</v>
      </c>
      <c r="B112" s="958" t="s">
        <v>2375</v>
      </c>
      <c r="C112" s="958" t="s">
        <v>2376</v>
      </c>
      <c r="D112" s="958">
        <v>45583</v>
      </c>
      <c r="E112" s="883" t="s">
        <v>384</v>
      </c>
      <c r="F112" s="805">
        <f t="shared" si="24"/>
        <v>45589</v>
      </c>
      <c r="H112" s="761">
        <v>45576</v>
      </c>
    </row>
    <row r="113" spans="1:10" s="14" customFormat="1" ht="20.100000000000001" hidden="1" customHeight="1" x14ac:dyDescent="0.2">
      <c r="A113" s="809" t="s">
        <v>1655</v>
      </c>
      <c r="B113" s="958" t="s">
        <v>2139</v>
      </c>
      <c r="C113" s="958" t="s">
        <v>2377</v>
      </c>
      <c r="D113" s="958">
        <v>45585</v>
      </c>
      <c r="E113" s="883" t="s">
        <v>384</v>
      </c>
      <c r="F113" s="805">
        <f t="shared" si="24"/>
        <v>45591</v>
      </c>
      <c r="H113" s="761">
        <f>H112+7</f>
        <v>45583</v>
      </c>
    </row>
    <row r="114" spans="1:10" s="14" customFormat="1" ht="20.100000000000001" hidden="1" customHeight="1" x14ac:dyDescent="0.2">
      <c r="A114" s="809" t="s">
        <v>2378</v>
      </c>
      <c r="B114" s="958" t="s">
        <v>2300</v>
      </c>
      <c r="C114" s="958" t="s">
        <v>2379</v>
      </c>
      <c r="D114" s="958">
        <v>45590</v>
      </c>
      <c r="E114" s="805">
        <f t="shared" si="23"/>
        <v>45591</v>
      </c>
      <c r="F114" s="805">
        <f t="shared" si="24"/>
        <v>45596</v>
      </c>
      <c r="H114" s="761">
        <f>H113+7</f>
        <v>45590</v>
      </c>
    </row>
    <row r="115" spans="1:10" s="14" customFormat="1" ht="20.100000000000001" hidden="1" customHeight="1" x14ac:dyDescent="0.2">
      <c r="A115" s="809" t="s">
        <v>1655</v>
      </c>
      <c r="B115" s="958" t="s">
        <v>653</v>
      </c>
      <c r="C115" s="958" t="s">
        <v>2380</v>
      </c>
      <c r="D115" s="958">
        <v>45595</v>
      </c>
      <c r="E115" s="805">
        <f t="shared" ref="E115:E118" si="25">D115+1</f>
        <v>45596</v>
      </c>
      <c r="F115" s="761">
        <f>D115+6</f>
        <v>45601</v>
      </c>
      <c r="H115" s="761">
        <f>H114+7</f>
        <v>45597</v>
      </c>
    </row>
    <row r="116" spans="1:10" s="14" customFormat="1" ht="20.100000000000001" hidden="1" customHeight="1" x14ac:dyDescent="0.2">
      <c r="A116" s="809" t="s">
        <v>2381</v>
      </c>
      <c r="B116" s="958" t="s">
        <v>2382</v>
      </c>
      <c r="C116" s="1029" t="s">
        <v>2383</v>
      </c>
      <c r="D116" s="958">
        <v>45604</v>
      </c>
      <c r="E116" s="805">
        <f t="shared" si="25"/>
        <v>45605</v>
      </c>
      <c r="F116" s="761">
        <f>D116+6</f>
        <v>45610</v>
      </c>
      <c r="H116" s="761">
        <f t="shared" ref="H116" si="26">H115+7</f>
        <v>45604</v>
      </c>
    </row>
    <row r="117" spans="1:10" s="14" customFormat="1" ht="20.100000000000001" hidden="1" customHeight="1" x14ac:dyDescent="0.2">
      <c r="A117" s="809"/>
      <c r="B117" s="958" t="s">
        <v>2180</v>
      </c>
      <c r="C117" s="958" t="s">
        <v>2384</v>
      </c>
      <c r="D117" s="958">
        <v>45612</v>
      </c>
      <c r="E117" s="805">
        <f>D117+2</f>
        <v>45614</v>
      </c>
      <c r="F117" s="805">
        <f t="shared" ref="F117:F118" si="27">D117+6</f>
        <v>45618</v>
      </c>
      <c r="H117" s="761">
        <f t="shared" ref="H117" si="28">H116+7</f>
        <v>45611</v>
      </c>
    </row>
    <row r="118" spans="1:10" s="14" customFormat="1" ht="20.100000000000001" hidden="1" customHeight="1" x14ac:dyDescent="0.2">
      <c r="A118" s="809" t="s">
        <v>2375</v>
      </c>
      <c r="B118" s="1029" t="s">
        <v>408</v>
      </c>
      <c r="C118" s="958" t="s">
        <v>2385</v>
      </c>
      <c r="D118" s="803">
        <v>45617</v>
      </c>
      <c r="E118" s="856">
        <f t="shared" si="25"/>
        <v>45618</v>
      </c>
      <c r="F118" s="856">
        <f t="shared" si="27"/>
        <v>45623</v>
      </c>
      <c r="H118" s="761">
        <f t="shared" ref="H118" si="29">H117+7</f>
        <v>45618</v>
      </c>
    </row>
    <row r="119" spans="1:10" s="14" customFormat="1" ht="20.100000000000001" hidden="1" customHeight="1" x14ac:dyDescent="0.2">
      <c r="A119" s="809"/>
      <c r="B119" s="958" t="s">
        <v>2139</v>
      </c>
      <c r="C119" s="958" t="s">
        <v>2386</v>
      </c>
      <c r="D119" s="958">
        <v>45625</v>
      </c>
      <c r="E119" s="805">
        <f>D119+2</f>
        <v>45627</v>
      </c>
      <c r="F119" s="883" t="s">
        <v>384</v>
      </c>
      <c r="H119" s="761">
        <f t="shared" ref="H119:H120" si="30">H118+7</f>
        <v>45625</v>
      </c>
    </row>
    <row r="120" spans="1:10" s="14" customFormat="1" ht="20.100000000000001" hidden="1" customHeight="1" x14ac:dyDescent="0.2">
      <c r="A120" s="809"/>
      <c r="B120" s="958" t="s">
        <v>651</v>
      </c>
      <c r="C120" s="958" t="s">
        <v>2387</v>
      </c>
      <c r="D120" s="958">
        <v>45639</v>
      </c>
      <c r="E120" s="805">
        <f t="shared" ref="E120:E123" si="31">D120+2</f>
        <v>45641</v>
      </c>
      <c r="F120" s="805">
        <f t="shared" ref="F120" si="32">D120+6</f>
        <v>45645</v>
      </c>
      <c r="H120" s="761">
        <f t="shared" si="30"/>
        <v>45632</v>
      </c>
    </row>
    <row r="121" spans="1:10" s="14" customFormat="1" ht="20.100000000000001" hidden="1" customHeight="1" x14ac:dyDescent="0.2">
      <c r="A121" s="809"/>
      <c r="B121" s="958" t="s">
        <v>653</v>
      </c>
      <c r="C121" s="958" t="s">
        <v>2388</v>
      </c>
      <c r="D121" s="958">
        <v>45648</v>
      </c>
      <c r="E121" s="805">
        <f t="shared" si="31"/>
        <v>45650</v>
      </c>
      <c r="F121" s="883" t="s">
        <v>384</v>
      </c>
      <c r="H121" s="761">
        <f>H120+7</f>
        <v>45639</v>
      </c>
    </row>
    <row r="122" spans="1:10" s="14" customFormat="1" ht="20.100000000000001" hidden="1" customHeight="1" x14ac:dyDescent="0.2">
      <c r="A122" s="809"/>
      <c r="B122" s="958" t="s">
        <v>2300</v>
      </c>
      <c r="C122" s="958" t="s">
        <v>2389</v>
      </c>
      <c r="D122" s="958">
        <v>45649</v>
      </c>
      <c r="E122" s="805">
        <f t="shared" si="31"/>
        <v>45651</v>
      </c>
      <c r="F122" s="883" t="s">
        <v>384</v>
      </c>
      <c r="H122" s="761">
        <f t="shared" ref="H122:H124" si="33">H121+7</f>
        <v>45646</v>
      </c>
    </row>
    <row r="123" spans="1:10" s="14" customFormat="1" ht="20.100000000000001" hidden="1" customHeight="1" x14ac:dyDescent="0.2">
      <c r="A123" s="809"/>
      <c r="B123" s="958" t="s">
        <v>2180</v>
      </c>
      <c r="C123" s="958" t="s">
        <v>2390</v>
      </c>
      <c r="D123" s="958">
        <v>45651</v>
      </c>
      <c r="E123" s="805">
        <f t="shared" si="31"/>
        <v>45653</v>
      </c>
      <c r="F123" s="883" t="s">
        <v>384</v>
      </c>
      <c r="H123" s="761">
        <f t="shared" si="33"/>
        <v>45653</v>
      </c>
    </row>
    <row r="124" spans="1:10" s="14" customFormat="1" ht="20.100000000000001" hidden="1" customHeight="1" x14ac:dyDescent="0.2">
      <c r="A124" s="809" t="s">
        <v>2139</v>
      </c>
      <c r="B124" s="958" t="s">
        <v>2139</v>
      </c>
      <c r="C124" s="958" t="s">
        <v>2391</v>
      </c>
      <c r="D124" s="958">
        <v>45660</v>
      </c>
      <c r="E124" s="805">
        <f t="shared" ref="E124" si="34">D124+2</f>
        <v>45662</v>
      </c>
      <c r="F124" s="883" t="s">
        <v>384</v>
      </c>
      <c r="H124" s="761">
        <f t="shared" si="33"/>
        <v>45660</v>
      </c>
    </row>
    <row r="125" spans="1:10" s="14" customFormat="1" ht="20.100000000000001" hidden="1" customHeight="1" x14ac:dyDescent="0.2">
      <c r="A125" s="809"/>
      <c r="B125" s="767"/>
      <c r="C125" s="767"/>
      <c r="D125" s="767"/>
      <c r="E125" s="767"/>
      <c r="F125" s="767"/>
      <c r="G125" s="767"/>
      <c r="H125" s="767"/>
      <c r="I125" s="331"/>
      <c r="J125" s="767"/>
    </row>
    <row r="126" spans="1:10" s="14" customFormat="1" ht="27" hidden="1" customHeight="1" x14ac:dyDescent="0.2">
      <c r="A126" s="809"/>
      <c r="B126" s="1134" t="s">
        <v>2333</v>
      </c>
      <c r="C126" s="1135"/>
      <c r="D126" s="1136" t="s">
        <v>348</v>
      </c>
      <c r="E126" s="944" t="s">
        <v>2392</v>
      </c>
      <c r="F126" s="944" t="s">
        <v>2393</v>
      </c>
      <c r="H126" s="884"/>
    </row>
    <row r="127" spans="1:10" s="14" customFormat="1" ht="16.5" hidden="1" customHeight="1" x14ac:dyDescent="0.2">
      <c r="A127" s="809"/>
      <c r="B127" s="947" t="s">
        <v>350</v>
      </c>
      <c r="C127" s="947" t="s">
        <v>351</v>
      </c>
      <c r="D127" s="1137"/>
      <c r="E127" s="954" t="s">
        <v>144</v>
      </c>
      <c r="F127" s="954" t="s">
        <v>176</v>
      </c>
      <c r="H127" s="1054" t="s">
        <v>352</v>
      </c>
      <c r="I127" s="988" t="s">
        <v>353</v>
      </c>
    </row>
    <row r="128" spans="1:10" s="14" customFormat="1" ht="27" hidden="1" customHeight="1" x14ac:dyDescent="0.2">
      <c r="A128" s="809"/>
      <c r="B128" s="824" t="s">
        <v>1402</v>
      </c>
      <c r="C128" s="621" t="s">
        <v>2394</v>
      </c>
      <c r="D128" s="805">
        <v>45306</v>
      </c>
      <c r="E128" s="806">
        <f t="shared" ref="E128:E136" si="35">D128+1</f>
        <v>45307</v>
      </c>
      <c r="F128" s="805">
        <f t="shared" ref="F128:F136" si="36">D128+6</f>
        <v>45312</v>
      </c>
      <c r="G128" s="865" t="e">
        <f>#REF!+7</f>
        <v>#REF!</v>
      </c>
      <c r="H128" s="193"/>
    </row>
    <row r="129" spans="1:8" s="14" customFormat="1" ht="27" hidden="1" customHeight="1" x14ac:dyDescent="0.2">
      <c r="A129" s="809" t="s">
        <v>2395</v>
      </c>
      <c r="B129" s="824" t="s">
        <v>1863</v>
      </c>
      <c r="C129" s="621" t="s">
        <v>2396</v>
      </c>
      <c r="D129" s="805">
        <v>45310</v>
      </c>
      <c r="E129" s="806">
        <f t="shared" si="35"/>
        <v>45311</v>
      </c>
      <c r="F129" s="806">
        <f t="shared" si="36"/>
        <v>45316</v>
      </c>
      <c r="G129" s="865" t="e">
        <f t="shared" ref="G129:G131" si="37">G128+7</f>
        <v>#REF!</v>
      </c>
      <c r="H129" s="193"/>
    </row>
    <row r="130" spans="1:8" s="14" customFormat="1" ht="27" hidden="1" customHeight="1" x14ac:dyDescent="0.2">
      <c r="A130" s="809"/>
      <c r="B130" s="824" t="s">
        <v>2252</v>
      </c>
      <c r="C130" s="621" t="s">
        <v>2397</v>
      </c>
      <c r="D130" s="805">
        <v>45318</v>
      </c>
      <c r="E130" s="805">
        <f t="shared" si="35"/>
        <v>45319</v>
      </c>
      <c r="F130" s="805">
        <f t="shared" si="36"/>
        <v>45324</v>
      </c>
      <c r="G130" s="865" t="e">
        <f t="shared" si="37"/>
        <v>#REF!</v>
      </c>
      <c r="H130" s="193"/>
    </row>
    <row r="131" spans="1:8" s="14" customFormat="1" ht="27" hidden="1" customHeight="1" x14ac:dyDescent="0.2">
      <c r="A131" s="809"/>
      <c r="B131" s="824" t="s">
        <v>1655</v>
      </c>
      <c r="C131" s="621" t="s">
        <v>2398</v>
      </c>
      <c r="D131" s="805">
        <v>45322</v>
      </c>
      <c r="E131" s="805">
        <f t="shared" si="35"/>
        <v>45323</v>
      </c>
      <c r="F131" s="805">
        <f t="shared" si="36"/>
        <v>45328</v>
      </c>
      <c r="G131" s="865" t="e">
        <f t="shared" si="37"/>
        <v>#REF!</v>
      </c>
      <c r="H131" s="193"/>
    </row>
    <row r="132" spans="1:8" s="14" customFormat="1" ht="27" hidden="1" customHeight="1" x14ac:dyDescent="0.2">
      <c r="A132" s="809"/>
      <c r="B132" s="824" t="s">
        <v>1632</v>
      </c>
      <c r="C132" s="621" t="s">
        <v>2399</v>
      </c>
      <c r="D132" s="805">
        <v>45330</v>
      </c>
      <c r="E132" s="805">
        <f t="shared" si="35"/>
        <v>45331</v>
      </c>
      <c r="F132" s="805">
        <f t="shared" si="36"/>
        <v>45336</v>
      </c>
      <c r="G132" s="865">
        <v>45326</v>
      </c>
      <c r="H132" s="193"/>
    </row>
    <row r="133" spans="1:8" s="14" customFormat="1" ht="27" hidden="1" customHeight="1" x14ac:dyDescent="0.2">
      <c r="A133" s="809" t="s">
        <v>2400</v>
      </c>
      <c r="B133" s="824" t="s">
        <v>1402</v>
      </c>
      <c r="C133" s="621" t="s">
        <v>2401</v>
      </c>
      <c r="D133" s="856">
        <v>45335</v>
      </c>
      <c r="E133" s="856">
        <f t="shared" si="35"/>
        <v>45336</v>
      </c>
      <c r="F133" s="856">
        <f t="shared" si="36"/>
        <v>45341</v>
      </c>
      <c r="G133" s="865">
        <v>45333</v>
      </c>
      <c r="H133" s="193"/>
    </row>
    <row r="134" spans="1:8" s="14" customFormat="1" ht="27" hidden="1" customHeight="1" x14ac:dyDescent="0.2">
      <c r="A134" s="809"/>
      <c r="B134" s="824" t="s">
        <v>1863</v>
      </c>
      <c r="C134" s="621" t="s">
        <v>2402</v>
      </c>
      <c r="D134" s="805">
        <v>45345</v>
      </c>
      <c r="E134" s="805">
        <f t="shared" si="35"/>
        <v>45346</v>
      </c>
      <c r="F134" s="805">
        <f t="shared" si="36"/>
        <v>45351</v>
      </c>
      <c r="G134" s="865">
        <v>45340</v>
      </c>
      <c r="H134" s="193"/>
    </row>
    <row r="135" spans="1:8" s="14" customFormat="1" ht="27" hidden="1" customHeight="1" x14ac:dyDescent="0.2">
      <c r="A135" s="809"/>
      <c r="B135" s="824" t="s">
        <v>2252</v>
      </c>
      <c r="C135" s="621" t="s">
        <v>2403</v>
      </c>
      <c r="D135" s="805">
        <v>45348</v>
      </c>
      <c r="E135" s="805">
        <f t="shared" si="35"/>
        <v>45349</v>
      </c>
      <c r="F135" s="805">
        <f t="shared" si="36"/>
        <v>45354</v>
      </c>
      <c r="G135" s="865">
        <v>45347</v>
      </c>
      <c r="H135" s="193"/>
    </row>
    <row r="136" spans="1:8" s="14" customFormat="1" ht="27" hidden="1" customHeight="1" x14ac:dyDescent="0.2">
      <c r="A136" s="809"/>
      <c r="B136" s="824" t="s">
        <v>1655</v>
      </c>
      <c r="C136" s="621" t="s">
        <v>2404</v>
      </c>
      <c r="D136" s="805">
        <v>45359</v>
      </c>
      <c r="E136" s="805">
        <f t="shared" si="35"/>
        <v>45360</v>
      </c>
      <c r="F136" s="805">
        <f t="shared" si="36"/>
        <v>45365</v>
      </c>
      <c r="G136" s="865">
        <v>45354</v>
      </c>
      <c r="H136" s="193"/>
    </row>
    <row r="137" spans="1:8" s="14" customFormat="1" ht="27" hidden="1" customHeight="1" x14ac:dyDescent="0.2">
      <c r="A137" s="809" t="s">
        <v>2335</v>
      </c>
      <c r="B137" s="965" t="s">
        <v>1632</v>
      </c>
      <c r="C137" s="958" t="s">
        <v>2336</v>
      </c>
      <c r="D137" s="958">
        <v>45372</v>
      </c>
      <c r="E137" s="883" t="s">
        <v>384</v>
      </c>
      <c r="F137" s="805">
        <v>45375</v>
      </c>
      <c r="G137" s="761">
        <v>45361</v>
      </c>
      <c r="H137" s="193"/>
    </row>
    <row r="138" spans="1:8" s="14" customFormat="1" ht="27" hidden="1" customHeight="1" x14ac:dyDescent="0.2">
      <c r="A138" s="809" t="s">
        <v>2337</v>
      </c>
      <c r="B138" s="965" t="s">
        <v>2338</v>
      </c>
      <c r="C138" s="958" t="s">
        <v>2339</v>
      </c>
      <c r="D138" s="958">
        <v>45373</v>
      </c>
      <c r="E138" s="883" t="s">
        <v>384</v>
      </c>
      <c r="F138" s="805">
        <f t="shared" ref="F138:F142" si="38">D138+6</f>
        <v>45379</v>
      </c>
      <c r="G138" s="761">
        <v>45368</v>
      </c>
      <c r="H138" s="193"/>
    </row>
    <row r="139" spans="1:8" s="14" customFormat="1" ht="27" hidden="1" customHeight="1" x14ac:dyDescent="0.2">
      <c r="A139" s="809"/>
      <c r="B139" s="965" t="s">
        <v>1863</v>
      </c>
      <c r="C139" s="958" t="s">
        <v>2340</v>
      </c>
      <c r="D139" s="958">
        <v>45382</v>
      </c>
      <c r="E139" s="805">
        <f t="shared" ref="E139:E142" si="39">D139+1</f>
        <v>45383</v>
      </c>
      <c r="F139" s="805">
        <f t="shared" si="38"/>
        <v>45388</v>
      </c>
      <c r="G139" s="761">
        <v>45375</v>
      </c>
      <c r="H139" s="193"/>
    </row>
    <row r="140" spans="1:8" s="14" customFormat="1" ht="27" hidden="1" customHeight="1" x14ac:dyDescent="0.2">
      <c r="A140" s="809"/>
      <c r="B140" s="965" t="s">
        <v>2252</v>
      </c>
      <c r="C140" s="958" t="s">
        <v>2341</v>
      </c>
      <c r="D140" s="958">
        <v>45386</v>
      </c>
      <c r="E140" s="805">
        <f t="shared" si="39"/>
        <v>45387</v>
      </c>
      <c r="F140" s="805">
        <f t="shared" si="38"/>
        <v>45392</v>
      </c>
      <c r="G140" s="761">
        <v>45382</v>
      </c>
      <c r="H140" s="193"/>
    </row>
    <row r="141" spans="1:8" s="14" customFormat="1" ht="27" hidden="1" customHeight="1" x14ac:dyDescent="0.2">
      <c r="A141" s="809"/>
      <c r="B141" s="965" t="s">
        <v>1655</v>
      </c>
      <c r="C141" s="958" t="s">
        <v>2342</v>
      </c>
      <c r="D141" s="958">
        <v>45389</v>
      </c>
      <c r="E141" s="805">
        <f t="shared" si="39"/>
        <v>45390</v>
      </c>
      <c r="F141" s="805">
        <f t="shared" si="38"/>
        <v>45395</v>
      </c>
      <c r="G141" s="761">
        <v>45389</v>
      </c>
      <c r="H141" s="193"/>
    </row>
    <row r="142" spans="1:8" s="14" customFormat="1" ht="27" hidden="1" customHeight="1" x14ac:dyDescent="0.2">
      <c r="A142" s="809" t="s">
        <v>1632</v>
      </c>
      <c r="B142" s="921" t="s">
        <v>408</v>
      </c>
      <c r="C142" s="958" t="s">
        <v>2343</v>
      </c>
      <c r="D142" s="958">
        <v>45396</v>
      </c>
      <c r="E142" s="856">
        <f t="shared" si="39"/>
        <v>45397</v>
      </c>
      <c r="F142" s="856">
        <f t="shared" si="38"/>
        <v>45402</v>
      </c>
      <c r="G142" s="761">
        <v>45396</v>
      </c>
      <c r="H142" s="193"/>
    </row>
    <row r="143" spans="1:8" s="14" customFormat="1" ht="27" hidden="1" customHeight="1" x14ac:dyDescent="0.2">
      <c r="A143" s="809"/>
      <c r="B143" s="965" t="s">
        <v>1632</v>
      </c>
      <c r="C143" s="958" t="s">
        <v>2344</v>
      </c>
      <c r="D143" s="958">
        <v>45412</v>
      </c>
      <c r="E143" s="1138" t="s">
        <v>384</v>
      </c>
      <c r="F143" s="1139"/>
      <c r="G143" s="761">
        <f t="shared" ref="G143:G161" si="40">G142+7</f>
        <v>45403</v>
      </c>
      <c r="H143" s="193"/>
    </row>
    <row r="144" spans="1:8" s="14" customFormat="1" ht="20.100000000000001" hidden="1" customHeight="1" x14ac:dyDescent="0.2">
      <c r="A144" s="809" t="s">
        <v>2345</v>
      </c>
      <c r="B144" s="965" t="s">
        <v>2338</v>
      </c>
      <c r="C144" s="958" t="s">
        <v>2346</v>
      </c>
      <c r="D144" s="958">
        <v>45421</v>
      </c>
      <c r="E144" s="805">
        <v>45419</v>
      </c>
      <c r="F144" s="805">
        <f t="shared" ref="F144:F148" si="41">D144+6</f>
        <v>45427</v>
      </c>
      <c r="G144" s="761">
        <f t="shared" si="40"/>
        <v>45410</v>
      </c>
      <c r="H144" s="193"/>
    </row>
    <row r="145" spans="1:8" s="14" customFormat="1" ht="20.100000000000001" hidden="1" customHeight="1" x14ac:dyDescent="0.2">
      <c r="A145" s="809"/>
      <c r="B145" s="965" t="s">
        <v>1863</v>
      </c>
      <c r="C145" s="958" t="s">
        <v>2347</v>
      </c>
      <c r="D145" s="958">
        <v>45426</v>
      </c>
      <c r="E145" s="805">
        <f t="shared" ref="E145" si="42">D145+1</f>
        <v>45427</v>
      </c>
      <c r="F145" s="805">
        <f t="shared" si="41"/>
        <v>45432</v>
      </c>
      <c r="G145" s="761">
        <f t="shared" si="40"/>
        <v>45417</v>
      </c>
      <c r="H145" s="193"/>
    </row>
    <row r="146" spans="1:8" s="14" customFormat="1" ht="20.100000000000001" hidden="1" customHeight="1" x14ac:dyDescent="0.2">
      <c r="A146" s="809" t="s">
        <v>2252</v>
      </c>
      <c r="B146" s="883" t="s">
        <v>384</v>
      </c>
      <c r="C146" s="958" t="s">
        <v>2348</v>
      </c>
      <c r="D146" s="803">
        <v>45435</v>
      </c>
      <c r="E146" s="802" t="s">
        <v>384</v>
      </c>
      <c r="F146" s="856">
        <f t="shared" si="41"/>
        <v>45441</v>
      </c>
      <c r="G146" s="761">
        <f t="shared" si="40"/>
        <v>45424</v>
      </c>
      <c r="H146" s="193"/>
    </row>
    <row r="147" spans="1:8" s="14" customFormat="1" ht="20.100000000000001" hidden="1" customHeight="1" x14ac:dyDescent="0.2">
      <c r="A147" s="809"/>
      <c r="B147" s="958" t="s">
        <v>1655</v>
      </c>
      <c r="C147" s="958" t="s">
        <v>2349</v>
      </c>
      <c r="D147" s="958">
        <v>45443</v>
      </c>
      <c r="E147" s="805">
        <f t="shared" ref="E147:E157" si="43">D147+1</f>
        <v>45444</v>
      </c>
      <c r="F147" s="805">
        <f t="shared" si="41"/>
        <v>45449</v>
      </c>
      <c r="G147" s="761">
        <f t="shared" si="40"/>
        <v>45431</v>
      </c>
      <c r="H147" s="193"/>
    </row>
    <row r="148" spans="1:8" s="14" customFormat="1" ht="20.100000000000001" hidden="1" customHeight="1" x14ac:dyDescent="0.2">
      <c r="A148" s="809" t="s">
        <v>1632</v>
      </c>
      <c r="B148" s="1029" t="s">
        <v>2350</v>
      </c>
      <c r="C148" s="958" t="s">
        <v>2351</v>
      </c>
      <c r="D148" s="958">
        <v>45445</v>
      </c>
      <c r="E148" s="805">
        <f t="shared" si="43"/>
        <v>45446</v>
      </c>
      <c r="F148" s="805">
        <f t="shared" si="41"/>
        <v>45451</v>
      </c>
      <c r="G148" s="761">
        <f t="shared" si="40"/>
        <v>45438</v>
      </c>
      <c r="H148" s="193"/>
    </row>
    <row r="149" spans="1:8" s="14" customFormat="1" ht="20.100000000000001" hidden="1" customHeight="1" x14ac:dyDescent="0.2">
      <c r="A149" s="809"/>
      <c r="B149" s="958" t="s">
        <v>2338</v>
      </c>
      <c r="C149" s="958" t="s">
        <v>2352</v>
      </c>
      <c r="D149" s="958">
        <v>45464</v>
      </c>
      <c r="E149" s="805">
        <f t="shared" si="43"/>
        <v>45465</v>
      </c>
      <c r="F149" s="883" t="s">
        <v>384</v>
      </c>
      <c r="G149" s="761">
        <f t="shared" si="40"/>
        <v>45445</v>
      </c>
      <c r="H149" s="193"/>
    </row>
    <row r="150" spans="1:8" s="14" customFormat="1" ht="20.100000000000001" hidden="1" customHeight="1" x14ac:dyDescent="0.2">
      <c r="A150" s="809" t="s">
        <v>1863</v>
      </c>
      <c r="B150" s="883" t="s">
        <v>408</v>
      </c>
      <c r="C150" s="958" t="s">
        <v>2353</v>
      </c>
      <c r="D150" s="803">
        <v>45452</v>
      </c>
      <c r="E150" s="856">
        <f t="shared" si="43"/>
        <v>45453</v>
      </c>
      <c r="F150" s="856">
        <f t="shared" ref="F150" si="44">D150+6</f>
        <v>45458</v>
      </c>
      <c r="G150" s="761">
        <f t="shared" si="40"/>
        <v>45452</v>
      </c>
      <c r="H150" s="193"/>
    </row>
    <row r="151" spans="1:8" s="14" customFormat="1" ht="20.100000000000001" hidden="1" customHeight="1" x14ac:dyDescent="0.2">
      <c r="A151" s="877" t="s">
        <v>2252</v>
      </c>
      <c r="B151" s="958" t="s">
        <v>1863</v>
      </c>
      <c r="C151" s="958" t="s">
        <v>2354</v>
      </c>
      <c r="D151" s="958">
        <v>45469</v>
      </c>
      <c r="E151" s="805">
        <f t="shared" si="43"/>
        <v>45470</v>
      </c>
      <c r="F151" s="883" t="s">
        <v>384</v>
      </c>
      <c r="G151" s="761">
        <f t="shared" si="40"/>
        <v>45459</v>
      </c>
      <c r="H151" s="193"/>
    </row>
    <row r="152" spans="1:8" s="14" customFormat="1" ht="20.100000000000001" hidden="1" customHeight="1" x14ac:dyDescent="0.2">
      <c r="A152" s="877" t="s">
        <v>2355</v>
      </c>
      <c r="B152" s="958" t="s">
        <v>2180</v>
      </c>
      <c r="C152" s="958" t="s">
        <v>2356</v>
      </c>
      <c r="D152" s="958">
        <v>45478</v>
      </c>
      <c r="E152" s="805">
        <f t="shared" si="43"/>
        <v>45479</v>
      </c>
      <c r="F152" s="883" t="s">
        <v>384</v>
      </c>
      <c r="G152" s="761">
        <f t="shared" si="40"/>
        <v>45466</v>
      </c>
      <c r="H152" s="193"/>
    </row>
    <row r="153" spans="1:8" s="14" customFormat="1" ht="20.100000000000001" hidden="1" customHeight="1" x14ac:dyDescent="0.2">
      <c r="A153" s="845" t="s">
        <v>1632</v>
      </c>
      <c r="B153" s="958" t="s">
        <v>1655</v>
      </c>
      <c r="C153" s="958" t="s">
        <v>2357</v>
      </c>
      <c r="D153" s="958">
        <v>45485</v>
      </c>
      <c r="E153" s="805">
        <f t="shared" si="43"/>
        <v>45486</v>
      </c>
      <c r="F153" s="883" t="s">
        <v>384</v>
      </c>
      <c r="G153" s="761">
        <f t="shared" si="40"/>
        <v>45473</v>
      </c>
      <c r="H153" s="193"/>
    </row>
    <row r="154" spans="1:8" s="14" customFormat="1" ht="20.100000000000001" hidden="1" customHeight="1" x14ac:dyDescent="0.2">
      <c r="A154" s="877" t="s">
        <v>1798</v>
      </c>
      <c r="B154" s="958" t="s">
        <v>2350</v>
      </c>
      <c r="C154" s="958" t="s">
        <v>2358</v>
      </c>
      <c r="D154" s="958">
        <v>45483</v>
      </c>
      <c r="E154" s="805">
        <f t="shared" si="43"/>
        <v>45484</v>
      </c>
      <c r="F154" s="805">
        <f t="shared" ref="F154:F156" si="45">D154+6</f>
        <v>45489</v>
      </c>
      <c r="G154" s="761">
        <f t="shared" si="40"/>
        <v>45480</v>
      </c>
      <c r="H154" s="193"/>
    </row>
    <row r="155" spans="1:8" s="14" customFormat="1" ht="20.100000000000001" hidden="1" customHeight="1" x14ac:dyDescent="0.2">
      <c r="A155" s="809"/>
      <c r="B155" s="958" t="s">
        <v>2338</v>
      </c>
      <c r="C155" s="958" t="s">
        <v>2359</v>
      </c>
      <c r="D155" s="958">
        <v>45491</v>
      </c>
      <c r="E155" s="805">
        <f t="shared" si="43"/>
        <v>45492</v>
      </c>
      <c r="F155" s="805">
        <f t="shared" si="45"/>
        <v>45497</v>
      </c>
      <c r="G155" s="761">
        <f t="shared" si="40"/>
        <v>45487</v>
      </c>
      <c r="H155" s="193"/>
    </row>
    <row r="156" spans="1:8" s="14" customFormat="1" ht="20.100000000000001" hidden="1" customHeight="1" x14ac:dyDescent="0.2">
      <c r="A156" s="877"/>
      <c r="B156" s="958" t="s">
        <v>1863</v>
      </c>
      <c r="C156" s="958" t="s">
        <v>2360</v>
      </c>
      <c r="D156" s="883" t="s">
        <v>384</v>
      </c>
      <c r="E156" s="856" t="e">
        <f t="shared" si="43"/>
        <v>#VALUE!</v>
      </c>
      <c r="F156" s="856" t="e">
        <f t="shared" si="45"/>
        <v>#VALUE!</v>
      </c>
      <c r="G156" s="761">
        <f t="shared" si="40"/>
        <v>45494</v>
      </c>
      <c r="H156" s="193"/>
    </row>
    <row r="157" spans="1:8" s="14" customFormat="1" ht="20.100000000000001" hidden="1" customHeight="1" x14ac:dyDescent="0.2">
      <c r="A157" s="877"/>
      <c r="B157" s="958" t="s">
        <v>2180</v>
      </c>
      <c r="C157" s="958" t="s">
        <v>2361</v>
      </c>
      <c r="D157" s="883" t="s">
        <v>384</v>
      </c>
      <c r="E157" s="856" t="e">
        <f t="shared" si="43"/>
        <v>#VALUE!</v>
      </c>
      <c r="F157" s="802" t="s">
        <v>384</v>
      </c>
      <c r="G157" s="761">
        <f t="shared" si="40"/>
        <v>45501</v>
      </c>
      <c r="H157" s="193"/>
    </row>
    <row r="158" spans="1:8" s="14" customFormat="1" ht="20.100000000000001" hidden="1" customHeight="1" x14ac:dyDescent="0.2">
      <c r="A158" s="845" t="s">
        <v>1632</v>
      </c>
      <c r="B158" s="958" t="s">
        <v>1655</v>
      </c>
      <c r="C158" s="958" t="s">
        <v>2362</v>
      </c>
      <c r="D158" s="958">
        <v>45519</v>
      </c>
      <c r="E158" s="883" t="s">
        <v>384</v>
      </c>
      <c r="F158" s="883" t="s">
        <v>384</v>
      </c>
      <c r="G158" s="761">
        <f t="shared" si="40"/>
        <v>45508</v>
      </c>
      <c r="H158" s="193"/>
    </row>
    <row r="159" spans="1:8" s="14" customFormat="1" ht="20.100000000000001" hidden="1" customHeight="1" x14ac:dyDescent="0.2">
      <c r="A159" s="877" t="s">
        <v>1798</v>
      </c>
      <c r="B159" s="958" t="s">
        <v>2350</v>
      </c>
      <c r="C159" s="958" t="s">
        <v>2363</v>
      </c>
      <c r="D159" s="958">
        <v>45531</v>
      </c>
      <c r="E159" s="883" t="s">
        <v>384</v>
      </c>
      <c r="F159" s="883" t="s">
        <v>384</v>
      </c>
      <c r="G159" s="761">
        <f t="shared" si="40"/>
        <v>45515</v>
      </c>
      <c r="H159" s="193"/>
    </row>
    <row r="160" spans="1:8" s="14" customFormat="1" ht="20.100000000000001" hidden="1" customHeight="1" x14ac:dyDescent="0.2">
      <c r="A160" s="809"/>
      <c r="B160" s="958" t="s">
        <v>2338</v>
      </c>
      <c r="C160" s="958" t="s">
        <v>2364</v>
      </c>
      <c r="D160" s="958">
        <v>45532</v>
      </c>
      <c r="E160" s="805">
        <f t="shared" ref="E160" si="46">D160+1</f>
        <v>45533</v>
      </c>
      <c r="F160" s="805">
        <v>45543</v>
      </c>
      <c r="G160" s="761">
        <f t="shared" si="40"/>
        <v>45522</v>
      </c>
      <c r="H160" s="193"/>
    </row>
    <row r="161" spans="1:8" s="14" customFormat="1" ht="20.100000000000001" hidden="1" customHeight="1" x14ac:dyDescent="0.2">
      <c r="A161" s="809" t="s">
        <v>2365</v>
      </c>
      <c r="B161" s="958" t="s">
        <v>1855</v>
      </c>
      <c r="C161" s="958" t="s">
        <v>2366</v>
      </c>
      <c r="D161" s="958">
        <v>45536</v>
      </c>
      <c r="E161" s="883" t="s">
        <v>384</v>
      </c>
      <c r="F161" s="883" t="s">
        <v>384</v>
      </c>
      <c r="G161" s="761">
        <f t="shared" si="40"/>
        <v>45529</v>
      </c>
      <c r="H161" s="193"/>
    </row>
    <row r="162" spans="1:8" s="14" customFormat="1" ht="20.100000000000001" hidden="1" customHeight="1" x14ac:dyDescent="0.2">
      <c r="A162" s="809" t="s">
        <v>2367</v>
      </c>
      <c r="B162" s="958" t="s">
        <v>2180</v>
      </c>
      <c r="C162" s="958" t="s">
        <v>2368</v>
      </c>
      <c r="D162" s="958">
        <v>45538</v>
      </c>
      <c r="E162" s="805">
        <f t="shared" ref="E162:E164" si="47">D162+1</f>
        <v>45539</v>
      </c>
      <c r="F162" s="805">
        <v>45545</v>
      </c>
      <c r="H162" s="761">
        <f>G161+7</f>
        <v>45536</v>
      </c>
    </row>
    <row r="163" spans="1:8" s="14" customFormat="1" ht="20.100000000000001" hidden="1" customHeight="1" x14ac:dyDescent="0.2">
      <c r="A163" s="809"/>
      <c r="B163" s="958" t="s">
        <v>1655</v>
      </c>
      <c r="C163" s="958" t="s">
        <v>2369</v>
      </c>
      <c r="D163" s="958">
        <v>45546</v>
      </c>
      <c r="E163" s="805">
        <f t="shared" si="47"/>
        <v>45547</v>
      </c>
      <c r="F163" s="805">
        <v>45553</v>
      </c>
      <c r="H163" s="761">
        <f>H162+7</f>
        <v>45543</v>
      </c>
    </row>
    <row r="164" spans="1:8" s="14" customFormat="1" ht="20.100000000000001" hidden="1" customHeight="1" x14ac:dyDescent="0.2">
      <c r="A164" s="809"/>
      <c r="B164" s="958" t="s">
        <v>2258</v>
      </c>
      <c r="C164" s="958" t="s">
        <v>2370</v>
      </c>
      <c r="D164" s="958">
        <v>45564</v>
      </c>
      <c r="E164" s="805">
        <f t="shared" si="47"/>
        <v>45565</v>
      </c>
      <c r="F164" s="883" t="s">
        <v>384</v>
      </c>
      <c r="H164" s="761">
        <f>H163+7</f>
        <v>45550</v>
      </c>
    </row>
    <row r="165" spans="1:8" s="14" customFormat="1" ht="20.100000000000001" hidden="1" customHeight="1" x14ac:dyDescent="0.2">
      <c r="A165" s="809"/>
      <c r="B165" s="958" t="s">
        <v>2371</v>
      </c>
      <c r="C165" s="958" t="s">
        <v>2372</v>
      </c>
      <c r="D165" s="958">
        <v>45558</v>
      </c>
      <c r="E165" s="883" t="s">
        <v>384</v>
      </c>
      <c r="F165" s="805">
        <f>D165+6</f>
        <v>45564</v>
      </c>
      <c r="H165" s="761">
        <f>H164+7</f>
        <v>45557</v>
      </c>
    </row>
    <row r="166" spans="1:8" s="14" customFormat="1" ht="20.100000000000001" hidden="1" customHeight="1" x14ac:dyDescent="0.2">
      <c r="A166" s="809" t="s">
        <v>1863</v>
      </c>
      <c r="B166" s="958" t="s">
        <v>2258</v>
      </c>
      <c r="C166" s="958" t="s">
        <v>2373</v>
      </c>
      <c r="D166" s="958">
        <v>45572</v>
      </c>
      <c r="E166" s="883" t="s">
        <v>384</v>
      </c>
      <c r="F166" s="883" t="s">
        <v>384</v>
      </c>
      <c r="H166" s="761">
        <f>H165+7</f>
        <v>45564</v>
      </c>
    </row>
    <row r="167" spans="1:8" s="14" customFormat="1" ht="20.100000000000001" hidden="1" customHeight="1" x14ac:dyDescent="0.2">
      <c r="A167" s="809" t="s">
        <v>2180</v>
      </c>
      <c r="B167" s="958" t="s">
        <v>2180</v>
      </c>
      <c r="C167" s="958" t="s">
        <v>2374</v>
      </c>
      <c r="D167" s="958">
        <v>45568</v>
      </c>
      <c r="E167" s="805">
        <f t="shared" ref="E167" si="48">D167+1</f>
        <v>45569</v>
      </c>
      <c r="F167" s="805">
        <f t="shared" ref="F167:F170" si="49">D167+6</f>
        <v>45574</v>
      </c>
      <c r="H167" s="761">
        <f>H166+7</f>
        <v>45571</v>
      </c>
    </row>
    <row r="168" spans="1:8" s="14" customFormat="1" ht="20.100000000000001" hidden="1" customHeight="1" x14ac:dyDescent="0.2">
      <c r="A168" s="809" t="s">
        <v>2338</v>
      </c>
      <c r="B168" s="958" t="s">
        <v>2375</v>
      </c>
      <c r="C168" s="958" t="s">
        <v>2376</v>
      </c>
      <c r="D168" s="958">
        <v>45583</v>
      </c>
      <c r="E168" s="883" t="s">
        <v>384</v>
      </c>
      <c r="F168" s="805">
        <f t="shared" si="49"/>
        <v>45589</v>
      </c>
      <c r="H168" s="761">
        <v>45576</v>
      </c>
    </row>
    <row r="169" spans="1:8" s="14" customFormat="1" ht="20.100000000000001" hidden="1" customHeight="1" x14ac:dyDescent="0.2">
      <c r="A169" s="809" t="s">
        <v>1655</v>
      </c>
      <c r="B169" s="958" t="s">
        <v>2139</v>
      </c>
      <c r="C169" s="958" t="s">
        <v>2377</v>
      </c>
      <c r="D169" s="958">
        <v>45585</v>
      </c>
      <c r="E169" s="883" t="s">
        <v>384</v>
      </c>
      <c r="F169" s="805">
        <f t="shared" si="49"/>
        <v>45591</v>
      </c>
      <c r="H169" s="761">
        <f>H168+7</f>
        <v>45583</v>
      </c>
    </row>
    <row r="170" spans="1:8" s="14" customFormat="1" ht="20.100000000000001" hidden="1" customHeight="1" x14ac:dyDescent="0.2">
      <c r="A170" s="809" t="s">
        <v>2378</v>
      </c>
      <c r="B170" s="958" t="s">
        <v>2300</v>
      </c>
      <c r="C170" s="958" t="s">
        <v>2379</v>
      </c>
      <c r="D170" s="958">
        <v>45590</v>
      </c>
      <c r="E170" s="805">
        <f t="shared" ref="E170:E172" si="50">D170+1</f>
        <v>45591</v>
      </c>
      <c r="F170" s="805">
        <f t="shared" si="49"/>
        <v>45596</v>
      </c>
      <c r="H170" s="761">
        <f>H169+7</f>
        <v>45590</v>
      </c>
    </row>
    <row r="171" spans="1:8" s="14" customFormat="1" ht="20.100000000000001" hidden="1" customHeight="1" x14ac:dyDescent="0.2">
      <c r="A171" s="809" t="s">
        <v>1655</v>
      </c>
      <c r="B171" s="958" t="s">
        <v>653</v>
      </c>
      <c r="C171" s="958" t="s">
        <v>2380</v>
      </c>
      <c r="D171" s="958">
        <v>45595</v>
      </c>
      <c r="E171" s="805">
        <f t="shared" si="50"/>
        <v>45596</v>
      </c>
      <c r="F171" s="761">
        <f>D171+6</f>
        <v>45601</v>
      </c>
      <c r="H171" s="761">
        <f>H170+7</f>
        <v>45597</v>
      </c>
    </row>
    <row r="172" spans="1:8" s="14" customFormat="1" ht="20.100000000000001" hidden="1" customHeight="1" x14ac:dyDescent="0.2">
      <c r="A172" s="809" t="s">
        <v>2381</v>
      </c>
      <c r="B172" s="958" t="s">
        <v>2382</v>
      </c>
      <c r="C172" s="1029" t="s">
        <v>2383</v>
      </c>
      <c r="D172" s="958">
        <v>45604</v>
      </c>
      <c r="E172" s="805">
        <f t="shared" si="50"/>
        <v>45605</v>
      </c>
      <c r="F172" s="761">
        <f>D172+6</f>
        <v>45610</v>
      </c>
      <c r="H172" s="761">
        <f t="shared" ref="H172:H176" si="51">H171+7</f>
        <v>45604</v>
      </c>
    </row>
    <row r="173" spans="1:8" s="14" customFormat="1" ht="20.100000000000001" hidden="1" customHeight="1" x14ac:dyDescent="0.2">
      <c r="A173" s="809"/>
      <c r="B173" s="958" t="s">
        <v>2180</v>
      </c>
      <c r="C173" s="958" t="s">
        <v>2384</v>
      </c>
      <c r="D173" s="958">
        <v>45612</v>
      </c>
      <c r="E173" s="805">
        <f>D173+2</f>
        <v>45614</v>
      </c>
      <c r="F173" s="805">
        <f t="shared" ref="F173:F174" si="52">D173+6</f>
        <v>45618</v>
      </c>
      <c r="H173" s="761">
        <f t="shared" si="51"/>
        <v>45611</v>
      </c>
    </row>
    <row r="174" spans="1:8" s="14" customFormat="1" ht="20.100000000000001" hidden="1" customHeight="1" x14ac:dyDescent="0.2">
      <c r="A174" s="809" t="s">
        <v>2375</v>
      </c>
      <c r="B174" s="1029" t="s">
        <v>408</v>
      </c>
      <c r="C174" s="958" t="s">
        <v>2385</v>
      </c>
      <c r="D174" s="803">
        <v>45617</v>
      </c>
      <c r="E174" s="856">
        <f t="shared" ref="E174" si="53">D174+1</f>
        <v>45618</v>
      </c>
      <c r="F174" s="856">
        <f t="shared" si="52"/>
        <v>45623</v>
      </c>
      <c r="H174" s="761">
        <f t="shared" si="51"/>
        <v>45618</v>
      </c>
    </row>
    <row r="175" spans="1:8" s="14" customFormat="1" ht="20.100000000000001" hidden="1" customHeight="1" x14ac:dyDescent="0.2">
      <c r="A175" s="809"/>
      <c r="B175" s="958" t="s">
        <v>2139</v>
      </c>
      <c r="C175" s="958" t="s">
        <v>2386</v>
      </c>
      <c r="D175" s="958">
        <v>45625</v>
      </c>
      <c r="E175" s="805">
        <f>D175+2</f>
        <v>45627</v>
      </c>
      <c r="F175" s="883" t="s">
        <v>384</v>
      </c>
      <c r="H175" s="761">
        <f t="shared" si="51"/>
        <v>45625</v>
      </c>
    </row>
    <row r="176" spans="1:8" s="14" customFormat="1" ht="20.100000000000001" hidden="1" customHeight="1" x14ac:dyDescent="0.2">
      <c r="A176" s="809"/>
      <c r="B176" s="958" t="s">
        <v>651</v>
      </c>
      <c r="C176" s="958" t="s">
        <v>2387</v>
      </c>
      <c r="D176" s="958">
        <v>45639</v>
      </c>
      <c r="E176" s="805">
        <f t="shared" ref="E176" si="54">D176+2</f>
        <v>45641</v>
      </c>
      <c r="F176" s="805">
        <f t="shared" ref="F176" si="55">D176+6</f>
        <v>45645</v>
      </c>
      <c r="H176" s="761">
        <f t="shared" si="51"/>
        <v>45632</v>
      </c>
    </row>
    <row r="177" spans="1:17" s="14" customFormat="1" ht="20.100000000000001" hidden="1" customHeight="1" x14ac:dyDescent="0.2">
      <c r="A177" s="809"/>
      <c r="B177" s="958" t="s">
        <v>2311</v>
      </c>
      <c r="C177" s="958" t="s">
        <v>2405</v>
      </c>
      <c r="D177" s="958">
        <v>45677</v>
      </c>
      <c r="E177" s="805">
        <f>D177+4</f>
        <v>45681</v>
      </c>
      <c r="F177" s="805">
        <f>E177+10</f>
        <v>45691</v>
      </c>
      <c r="H177" s="761">
        <v>45673</v>
      </c>
      <c r="I177" s="332">
        <f>WEEKNUM(H177)</f>
        <v>3</v>
      </c>
    </row>
    <row r="178" spans="1:17" s="14" customFormat="1" ht="20.100000000000001" hidden="1" customHeight="1" x14ac:dyDescent="0.2">
      <c r="A178" s="809"/>
      <c r="B178" s="958" t="s">
        <v>651</v>
      </c>
      <c r="C178" s="958" t="s">
        <v>2406</v>
      </c>
      <c r="D178" s="958">
        <v>45687</v>
      </c>
      <c r="E178" s="805">
        <f t="shared" ref="E178:E182" si="56">D178+4</f>
        <v>45691</v>
      </c>
      <c r="F178" s="805">
        <f t="shared" ref="F178:F183" si="57">E178+10</f>
        <v>45701</v>
      </c>
      <c r="H178" s="761">
        <f>H177+7</f>
        <v>45680</v>
      </c>
      <c r="I178" s="332">
        <f>WEEKNUM(H178)</f>
        <v>4</v>
      </c>
    </row>
    <row r="179" spans="1:17" s="14" customFormat="1" ht="20.100000000000001" hidden="1" customHeight="1" x14ac:dyDescent="0.2">
      <c r="A179" s="809"/>
      <c r="B179" s="958" t="s">
        <v>2300</v>
      </c>
      <c r="C179" s="958" t="s">
        <v>2407</v>
      </c>
      <c r="D179" s="958">
        <v>45686</v>
      </c>
      <c r="E179" s="805">
        <f t="shared" si="56"/>
        <v>45690</v>
      </c>
      <c r="F179" s="805">
        <f t="shared" si="57"/>
        <v>45700</v>
      </c>
      <c r="H179" s="761">
        <f t="shared" ref="H179:H184" si="58">H178+7</f>
        <v>45687</v>
      </c>
      <c r="I179" s="332">
        <f>WEEKNUM(H179)</f>
        <v>5</v>
      </c>
    </row>
    <row r="180" spans="1:17" s="14" customFormat="1" ht="20.100000000000001" hidden="1" customHeight="1" x14ac:dyDescent="0.2">
      <c r="A180" s="809"/>
      <c r="B180" s="958" t="s">
        <v>2180</v>
      </c>
      <c r="C180" s="958" t="s">
        <v>2408</v>
      </c>
      <c r="D180" s="958">
        <v>45692</v>
      </c>
      <c r="E180" s="805">
        <f t="shared" si="56"/>
        <v>45696</v>
      </c>
      <c r="F180" s="805">
        <f t="shared" si="57"/>
        <v>45706</v>
      </c>
      <c r="H180" s="761">
        <f t="shared" si="58"/>
        <v>45694</v>
      </c>
      <c r="I180" s="332">
        <f>WEEKNUM(H180)</f>
        <v>6</v>
      </c>
    </row>
    <row r="181" spans="1:17" s="14" customFormat="1" ht="20.100000000000001" hidden="1" customHeight="1" x14ac:dyDescent="0.2">
      <c r="A181" s="809" t="s">
        <v>2338</v>
      </c>
      <c r="B181" s="958" t="s">
        <v>653</v>
      </c>
      <c r="C181" s="958" t="s">
        <v>2409</v>
      </c>
      <c r="D181" s="958">
        <v>45699</v>
      </c>
      <c r="E181" s="805">
        <f t="shared" si="56"/>
        <v>45703</v>
      </c>
      <c r="F181" s="805">
        <f t="shared" si="57"/>
        <v>45713</v>
      </c>
      <c r="H181" s="761">
        <f t="shared" si="58"/>
        <v>45701</v>
      </c>
      <c r="I181" s="332">
        <f t="shared" ref="I181:I183" si="59">WEEKNUM(H181)</f>
        <v>7</v>
      </c>
    </row>
    <row r="182" spans="1:17" s="14" customFormat="1" ht="20.100000000000001" hidden="1" customHeight="1" x14ac:dyDescent="0.2">
      <c r="A182" s="809"/>
      <c r="B182" s="958" t="s">
        <v>2338</v>
      </c>
      <c r="C182" s="958" t="s">
        <v>2410</v>
      </c>
      <c r="D182" s="958">
        <v>45709</v>
      </c>
      <c r="E182" s="805">
        <f t="shared" si="56"/>
        <v>45713</v>
      </c>
      <c r="F182" s="805">
        <f t="shared" si="57"/>
        <v>45723</v>
      </c>
      <c r="H182" s="761">
        <f t="shared" si="58"/>
        <v>45708</v>
      </c>
      <c r="I182" s="332">
        <f t="shared" si="59"/>
        <v>8</v>
      </c>
    </row>
    <row r="183" spans="1:17" s="14" customFormat="1" ht="20.100000000000001" hidden="1" customHeight="1" x14ac:dyDescent="0.2">
      <c r="A183" s="809"/>
      <c r="B183" s="958" t="s">
        <v>651</v>
      </c>
      <c r="C183" s="958" t="s">
        <v>2411</v>
      </c>
      <c r="D183" s="958">
        <v>45716</v>
      </c>
      <c r="E183" s="805">
        <v>45352</v>
      </c>
      <c r="F183" s="805">
        <f t="shared" si="57"/>
        <v>45362</v>
      </c>
      <c r="H183" s="761">
        <f t="shared" si="58"/>
        <v>45715</v>
      </c>
      <c r="I183" s="332">
        <f t="shared" si="59"/>
        <v>9</v>
      </c>
    </row>
    <row r="184" spans="1:17" s="14" customFormat="1" ht="20.100000000000001" hidden="1" customHeight="1" x14ac:dyDescent="0.2">
      <c r="A184" s="809"/>
      <c r="B184" s="958" t="s">
        <v>2300</v>
      </c>
      <c r="C184" s="958" t="s">
        <v>2412</v>
      </c>
      <c r="D184" s="958">
        <v>45725</v>
      </c>
      <c r="E184" s="805">
        <f t="shared" ref="E184" si="60">D184+4</f>
        <v>45729</v>
      </c>
      <c r="F184" s="805">
        <f t="shared" ref="F184" si="61">E184+10</f>
        <v>45739</v>
      </c>
      <c r="H184" s="761">
        <f t="shared" si="58"/>
        <v>45722</v>
      </c>
      <c r="I184" s="332">
        <f>WEEKNUM(H184)</f>
        <v>10</v>
      </c>
    </row>
    <row r="185" spans="1:17" s="149" customFormat="1" ht="20.100000000000001" hidden="1" customHeight="1" x14ac:dyDescent="0.2">
      <c r="A185" s="1039"/>
      <c r="B185" s="147" t="s">
        <v>511</v>
      </c>
      <c r="C185" s="753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603"/>
      <c r="P185" s="146"/>
      <c r="Q185" s="146"/>
    </row>
    <row r="186" spans="1:17" s="14" customFormat="1" ht="20.100000000000001" hidden="1" customHeight="1" x14ac:dyDescent="0.2">
      <c r="A186" s="809"/>
      <c r="B186" s="767"/>
      <c r="C186" s="767"/>
      <c r="D186" s="767"/>
      <c r="E186" s="804"/>
      <c r="F186" s="804"/>
      <c r="H186" s="767"/>
      <c r="I186" s="169"/>
    </row>
    <row r="187" spans="1:17" s="14" customFormat="1" ht="20.100000000000001" customHeight="1" x14ac:dyDescent="0.2">
      <c r="A187" s="809"/>
      <c r="B187" s="767"/>
      <c r="C187" s="767"/>
      <c r="D187" s="767"/>
      <c r="E187" s="804"/>
      <c r="F187" s="804"/>
      <c r="H187" s="767"/>
      <c r="I187" s="169"/>
    </row>
    <row r="188" spans="1:17" s="149" customFormat="1" ht="20.100000000000001" customHeight="1" x14ac:dyDescent="0.2">
      <c r="A188" s="1036"/>
      <c r="B188" s="1133" t="s">
        <v>949</v>
      </c>
      <c r="C188" s="1133"/>
      <c r="D188" s="1133"/>
      <c r="E188" s="1133"/>
      <c r="F188" s="1133"/>
      <c r="G188" s="1133"/>
      <c r="H188" s="1041"/>
      <c r="I188" s="1041"/>
      <c r="J188" s="1041"/>
      <c r="K188" s="1041"/>
      <c r="L188" s="1041"/>
    </row>
    <row r="189" spans="1:17" s="14" customFormat="1" ht="20.100000000000001" customHeight="1" x14ac:dyDescent="0.2">
      <c r="A189" s="809"/>
      <c r="B189" s="767"/>
      <c r="C189" s="767"/>
      <c r="D189" s="767"/>
      <c r="E189" s="804"/>
      <c r="F189" s="804"/>
      <c r="G189" s="804"/>
      <c r="H189" s="804"/>
      <c r="I189" s="193"/>
      <c r="J189" s="767"/>
    </row>
    <row r="190" spans="1:17" s="14" customFormat="1" ht="42" hidden="1" customHeight="1" x14ac:dyDescent="0.2">
      <c r="A190" s="809"/>
      <c r="B190" s="1134" t="s">
        <v>2413</v>
      </c>
      <c r="C190" s="1135"/>
      <c r="D190" s="1136" t="s">
        <v>348</v>
      </c>
      <c r="E190" s="1051" t="s">
        <v>325</v>
      </c>
      <c r="F190" s="944" t="s">
        <v>2393</v>
      </c>
      <c r="G190" s="884"/>
      <c r="H190" s="410"/>
    </row>
    <row r="191" spans="1:17" s="14" customFormat="1" ht="18" hidden="1" customHeight="1" x14ac:dyDescent="0.2">
      <c r="A191" s="809"/>
      <c r="B191" s="947" t="s">
        <v>350</v>
      </c>
      <c r="C191" s="947" t="s">
        <v>351</v>
      </c>
      <c r="D191" s="1137"/>
      <c r="E191" s="952" t="s">
        <v>168</v>
      </c>
      <c r="F191" s="952" t="s">
        <v>213</v>
      </c>
      <c r="H191" s="971" t="s">
        <v>352</v>
      </c>
      <c r="I191" s="988" t="s">
        <v>353</v>
      </c>
    </row>
    <row r="192" spans="1:17" s="14" customFormat="1" ht="24.95" hidden="1" customHeight="1" x14ac:dyDescent="0.2">
      <c r="A192" s="809"/>
      <c r="B192" s="824" t="s">
        <v>1985</v>
      </c>
      <c r="C192" s="805" t="s">
        <v>2414</v>
      </c>
      <c r="D192" s="805">
        <v>44946</v>
      </c>
      <c r="E192" s="805"/>
      <c r="F192" s="805">
        <f t="shared" ref="F192:F214" si="62">D192+1</f>
        <v>44947</v>
      </c>
      <c r="G192" s="761"/>
      <c r="H192" s="865" t="e">
        <f>#REF!+7</f>
        <v>#REF!</v>
      </c>
      <c r="I192" s="1076" t="e">
        <f>#REF!+7</f>
        <v>#REF!</v>
      </c>
    </row>
    <row r="193" spans="1:9" s="14" customFormat="1" ht="24.95" hidden="1" customHeight="1" x14ac:dyDescent="0.2">
      <c r="A193" s="809" t="s">
        <v>2415</v>
      </c>
      <c r="B193" s="824" t="s">
        <v>1397</v>
      </c>
      <c r="C193" s="805" t="s">
        <v>2416</v>
      </c>
      <c r="D193" s="805">
        <v>44952</v>
      </c>
      <c r="E193" s="805"/>
      <c r="F193" s="805">
        <f t="shared" si="62"/>
        <v>44953</v>
      </c>
      <c r="G193" s="761"/>
      <c r="H193" s="865" t="e">
        <f t="shared" ref="H193" si="63">H192+7</f>
        <v>#REF!</v>
      </c>
      <c r="I193" s="1076" t="e">
        <f t="shared" ref="I193:I214" si="64">I192+7</f>
        <v>#REF!</v>
      </c>
    </row>
    <row r="194" spans="1:9" s="696" customFormat="1" ht="24.95" hidden="1" customHeight="1" x14ac:dyDescent="0.2">
      <c r="A194" s="874"/>
      <c r="B194" s="854" t="s">
        <v>1428</v>
      </c>
      <c r="C194" s="855" t="s">
        <v>2417</v>
      </c>
      <c r="D194" s="855">
        <v>44963</v>
      </c>
      <c r="E194" s="855"/>
      <c r="F194" s="855">
        <f t="shared" si="62"/>
        <v>44964</v>
      </c>
      <c r="G194" s="761"/>
      <c r="H194" s="865" t="e">
        <f t="shared" ref="H194:H209" si="65">H193+7</f>
        <v>#REF!</v>
      </c>
      <c r="I194" s="1077" t="e">
        <f t="shared" si="64"/>
        <v>#REF!</v>
      </c>
    </row>
    <row r="195" spans="1:9" s="696" customFormat="1" ht="24.95" hidden="1" customHeight="1" x14ac:dyDescent="0.2">
      <c r="A195" s="874" t="s">
        <v>2418</v>
      </c>
      <c r="B195" s="854" t="s">
        <v>2419</v>
      </c>
      <c r="C195" s="855" t="s">
        <v>2420</v>
      </c>
      <c r="D195" s="855">
        <v>44968</v>
      </c>
      <c r="E195" s="855"/>
      <c r="F195" s="855">
        <f t="shared" si="62"/>
        <v>44969</v>
      </c>
      <c r="G195" s="761"/>
      <c r="H195" s="865" t="e">
        <f t="shared" si="65"/>
        <v>#REF!</v>
      </c>
      <c r="I195" s="1077" t="e">
        <f t="shared" si="64"/>
        <v>#REF!</v>
      </c>
    </row>
    <row r="196" spans="1:9" s="696" customFormat="1" ht="24.95" hidden="1" customHeight="1" x14ac:dyDescent="0.2">
      <c r="A196" s="874"/>
      <c r="B196" s="854" t="s">
        <v>1859</v>
      </c>
      <c r="C196" s="855" t="s">
        <v>2421</v>
      </c>
      <c r="D196" s="855">
        <v>44973</v>
      </c>
      <c r="E196" s="855"/>
      <c r="F196" s="855">
        <f t="shared" si="62"/>
        <v>44974</v>
      </c>
      <c r="G196" s="761"/>
      <c r="H196" s="865" t="e">
        <f t="shared" si="65"/>
        <v>#REF!</v>
      </c>
      <c r="I196" s="1077" t="e">
        <f t="shared" si="64"/>
        <v>#REF!</v>
      </c>
    </row>
    <row r="197" spans="1:9" s="696" customFormat="1" ht="24.95" hidden="1" customHeight="1" x14ac:dyDescent="0.2">
      <c r="A197" s="874" t="s">
        <v>2422</v>
      </c>
      <c r="B197" s="824" t="s">
        <v>2423</v>
      </c>
      <c r="C197" s="855" t="s">
        <v>2424</v>
      </c>
      <c r="D197" s="855">
        <f t="shared" ref="D197:D200" si="66">D196+7</f>
        <v>44980</v>
      </c>
      <c r="E197" s="855"/>
      <c r="F197" s="855">
        <f t="shared" si="62"/>
        <v>44981</v>
      </c>
      <c r="G197" s="761"/>
      <c r="H197" s="865" t="e">
        <f t="shared" si="65"/>
        <v>#REF!</v>
      </c>
      <c r="I197" s="1077" t="e">
        <f t="shared" si="64"/>
        <v>#REF!</v>
      </c>
    </row>
    <row r="198" spans="1:9" s="14" customFormat="1" ht="24.95" hidden="1" customHeight="1" x14ac:dyDescent="0.2">
      <c r="A198" s="809" t="s">
        <v>2425</v>
      </c>
      <c r="B198" s="824" t="s">
        <v>2252</v>
      </c>
      <c r="C198" s="805" t="s">
        <v>2426</v>
      </c>
      <c r="D198" s="805">
        <f t="shared" si="66"/>
        <v>44987</v>
      </c>
      <c r="E198" s="805"/>
      <c r="F198" s="805">
        <f t="shared" si="62"/>
        <v>44988</v>
      </c>
      <c r="G198" s="761"/>
      <c r="H198" s="865" t="e">
        <f t="shared" si="65"/>
        <v>#REF!</v>
      </c>
      <c r="I198" s="1076" t="e">
        <f t="shared" si="64"/>
        <v>#REF!</v>
      </c>
    </row>
    <row r="199" spans="1:9" s="14" customFormat="1" ht="24.95" hidden="1" customHeight="1" x14ac:dyDescent="0.2">
      <c r="A199" s="809" t="s">
        <v>2427</v>
      </c>
      <c r="B199" s="824" t="s">
        <v>1397</v>
      </c>
      <c r="C199" s="805" t="s">
        <v>2428</v>
      </c>
      <c r="D199" s="805">
        <f t="shared" si="66"/>
        <v>44994</v>
      </c>
      <c r="E199" s="805"/>
      <c r="F199" s="805">
        <f t="shared" si="62"/>
        <v>44995</v>
      </c>
      <c r="G199" s="761"/>
      <c r="H199" s="865" t="e">
        <f t="shared" si="65"/>
        <v>#REF!</v>
      </c>
      <c r="I199" s="1076" t="e">
        <f t="shared" si="64"/>
        <v>#REF!</v>
      </c>
    </row>
    <row r="200" spans="1:9" s="14" customFormat="1" ht="20.25" hidden="1" customHeight="1" x14ac:dyDescent="0.2">
      <c r="A200" s="809"/>
      <c r="B200" s="824" t="s">
        <v>2429</v>
      </c>
      <c r="C200" s="805" t="s">
        <v>2430</v>
      </c>
      <c r="D200" s="805">
        <f t="shared" si="66"/>
        <v>45001</v>
      </c>
      <c r="E200" s="805"/>
      <c r="F200" s="805">
        <f t="shared" si="62"/>
        <v>45002</v>
      </c>
      <c r="G200" s="761"/>
      <c r="H200" s="865" t="e">
        <f t="shared" si="65"/>
        <v>#REF!</v>
      </c>
      <c r="I200" s="1076" t="e">
        <f t="shared" si="64"/>
        <v>#REF!</v>
      </c>
    </row>
    <row r="201" spans="1:9" s="14" customFormat="1" ht="23.25" hidden="1" customHeight="1" x14ac:dyDescent="0.2">
      <c r="A201" s="809" t="s">
        <v>2431</v>
      </c>
      <c r="B201" s="824" t="s">
        <v>1859</v>
      </c>
      <c r="C201" s="805" t="s">
        <v>2432</v>
      </c>
      <c r="D201" s="805">
        <v>45008</v>
      </c>
      <c r="E201" s="805"/>
      <c r="F201" s="806">
        <f t="shared" si="62"/>
        <v>45009</v>
      </c>
      <c r="G201" s="761"/>
      <c r="H201" s="865" t="e">
        <f t="shared" si="65"/>
        <v>#REF!</v>
      </c>
      <c r="I201" s="1076" t="e">
        <f t="shared" si="64"/>
        <v>#REF!</v>
      </c>
    </row>
    <row r="202" spans="1:9" s="14" customFormat="1" ht="42.6" hidden="1" customHeight="1" x14ac:dyDescent="0.2">
      <c r="A202" s="809" t="s">
        <v>2433</v>
      </c>
      <c r="B202" s="824" t="s">
        <v>1402</v>
      </c>
      <c r="C202" s="805" t="s">
        <v>2434</v>
      </c>
      <c r="D202" s="805">
        <f t="shared" ref="D202" si="67">D201+7</f>
        <v>45015</v>
      </c>
      <c r="E202" s="805"/>
      <c r="F202" s="805">
        <f t="shared" si="62"/>
        <v>45016</v>
      </c>
      <c r="G202" s="761"/>
      <c r="H202" s="865" t="e">
        <f t="shared" si="65"/>
        <v>#REF!</v>
      </c>
      <c r="I202" s="1076" t="e">
        <f t="shared" si="64"/>
        <v>#REF!</v>
      </c>
    </row>
    <row r="203" spans="1:9" s="14" customFormat="1" ht="27" hidden="1" customHeight="1" x14ac:dyDescent="0.2">
      <c r="A203" s="809"/>
      <c r="B203" s="824" t="s">
        <v>2423</v>
      </c>
      <c r="C203" s="805" t="s">
        <v>2435</v>
      </c>
      <c r="D203" s="805">
        <v>45027</v>
      </c>
      <c r="E203" s="805"/>
      <c r="F203" s="805">
        <f t="shared" si="62"/>
        <v>45028</v>
      </c>
      <c r="G203" s="761"/>
      <c r="H203" s="865" t="e">
        <f t="shared" si="65"/>
        <v>#REF!</v>
      </c>
      <c r="I203" s="1076" t="e">
        <f t="shared" si="64"/>
        <v>#REF!</v>
      </c>
    </row>
    <row r="204" spans="1:9" s="14" customFormat="1" ht="27" hidden="1" customHeight="1" x14ac:dyDescent="0.2">
      <c r="A204" s="809"/>
      <c r="B204" s="824" t="s">
        <v>1547</v>
      </c>
      <c r="C204" s="805" t="s">
        <v>2436</v>
      </c>
      <c r="D204" s="805">
        <v>45034</v>
      </c>
      <c r="E204" s="805"/>
      <c r="F204" s="805">
        <f t="shared" si="62"/>
        <v>45035</v>
      </c>
      <c r="G204" s="761"/>
      <c r="H204" s="865" t="e">
        <f t="shared" si="65"/>
        <v>#REF!</v>
      </c>
      <c r="I204" s="1076" t="e">
        <f t="shared" si="64"/>
        <v>#REF!</v>
      </c>
    </row>
    <row r="205" spans="1:9" s="14" customFormat="1" ht="27" hidden="1" customHeight="1" x14ac:dyDescent="0.2">
      <c r="A205" s="809"/>
      <c r="B205" s="824" t="s">
        <v>1397</v>
      </c>
      <c r="C205" s="805" t="s">
        <v>2437</v>
      </c>
      <c r="D205" s="805">
        <v>45039</v>
      </c>
      <c r="E205" s="805"/>
      <c r="F205" s="805">
        <f t="shared" si="62"/>
        <v>45040</v>
      </c>
      <c r="G205" s="761"/>
      <c r="H205" s="865" t="e">
        <f t="shared" si="65"/>
        <v>#REF!</v>
      </c>
      <c r="I205" s="1076" t="e">
        <f t="shared" si="64"/>
        <v>#REF!</v>
      </c>
    </row>
    <row r="206" spans="1:9" s="14" customFormat="1" ht="27" hidden="1" customHeight="1" x14ac:dyDescent="0.2">
      <c r="A206" s="809" t="s">
        <v>2438</v>
      </c>
      <c r="B206" s="833" t="s">
        <v>649</v>
      </c>
      <c r="C206" s="805" t="s">
        <v>2439</v>
      </c>
      <c r="D206" s="805">
        <v>45043</v>
      </c>
      <c r="E206" s="805"/>
      <c r="F206" s="805">
        <f t="shared" si="62"/>
        <v>45044</v>
      </c>
      <c r="G206" s="761"/>
      <c r="H206" s="865" t="e">
        <f t="shared" si="65"/>
        <v>#REF!</v>
      </c>
      <c r="I206" s="1076" t="e">
        <f t="shared" si="64"/>
        <v>#REF!</v>
      </c>
    </row>
    <row r="207" spans="1:9" s="14" customFormat="1" ht="27" hidden="1" customHeight="1" x14ac:dyDescent="0.2">
      <c r="A207" s="809" t="s">
        <v>2440</v>
      </c>
      <c r="B207" s="824" t="s">
        <v>1859</v>
      </c>
      <c r="C207" s="805" t="s">
        <v>2441</v>
      </c>
      <c r="D207" s="805">
        <v>45059</v>
      </c>
      <c r="E207" s="805"/>
      <c r="F207" s="805">
        <f t="shared" si="62"/>
        <v>45060</v>
      </c>
      <c r="G207" s="761"/>
      <c r="H207" s="865" t="e">
        <f t="shared" si="65"/>
        <v>#REF!</v>
      </c>
      <c r="I207" s="1076" t="e">
        <f t="shared" si="64"/>
        <v>#REF!</v>
      </c>
    </row>
    <row r="208" spans="1:9" s="14" customFormat="1" ht="27" hidden="1" customHeight="1" x14ac:dyDescent="0.2">
      <c r="A208" s="809" t="s">
        <v>2433</v>
      </c>
      <c r="B208" s="824" t="s">
        <v>1402</v>
      </c>
      <c r="C208" s="805" t="s">
        <v>2442</v>
      </c>
      <c r="D208" s="805">
        <v>45065</v>
      </c>
      <c r="E208" s="805"/>
      <c r="F208" s="805">
        <f t="shared" si="62"/>
        <v>45066</v>
      </c>
      <c r="G208" s="761"/>
      <c r="H208" s="865" t="e">
        <f t="shared" si="65"/>
        <v>#REF!</v>
      </c>
      <c r="I208" s="1076" t="e">
        <f t="shared" si="64"/>
        <v>#REF!</v>
      </c>
    </row>
    <row r="209" spans="1:9" s="14" customFormat="1" ht="27" hidden="1" customHeight="1" x14ac:dyDescent="0.2">
      <c r="A209" s="809"/>
      <c r="B209" s="824" t="s">
        <v>2423</v>
      </c>
      <c r="C209" s="805" t="s">
        <v>2443</v>
      </c>
      <c r="D209" s="805">
        <v>45066</v>
      </c>
      <c r="E209" s="805"/>
      <c r="F209" s="805">
        <f t="shared" si="62"/>
        <v>45067</v>
      </c>
      <c r="G209" s="761"/>
      <c r="H209" s="865" t="e">
        <f t="shared" si="65"/>
        <v>#REF!</v>
      </c>
      <c r="I209" s="1076" t="e">
        <f t="shared" si="64"/>
        <v>#REF!</v>
      </c>
    </row>
    <row r="210" spans="1:9" s="14" customFormat="1" ht="27" hidden="1" customHeight="1" x14ac:dyDescent="0.2">
      <c r="A210" s="809"/>
      <c r="B210" s="824" t="s">
        <v>1547</v>
      </c>
      <c r="C210" s="805" t="s">
        <v>2444</v>
      </c>
      <c r="D210" s="805">
        <v>45075</v>
      </c>
      <c r="E210" s="805"/>
      <c r="F210" s="805">
        <f t="shared" si="62"/>
        <v>45076</v>
      </c>
      <c r="H210" s="865" t="e">
        <f t="shared" ref="H210:H225" si="68">H209+7</f>
        <v>#REF!</v>
      </c>
      <c r="I210" s="1076" t="e">
        <f t="shared" si="64"/>
        <v>#REF!</v>
      </c>
    </row>
    <row r="211" spans="1:9" s="14" customFormat="1" ht="27" hidden="1" customHeight="1" x14ac:dyDescent="0.2">
      <c r="A211" s="809"/>
      <c r="B211" s="824" t="s">
        <v>1397</v>
      </c>
      <c r="C211" s="805" t="s">
        <v>2445</v>
      </c>
      <c r="D211" s="805">
        <v>45081</v>
      </c>
      <c r="E211" s="805"/>
      <c r="F211" s="805">
        <f t="shared" si="62"/>
        <v>45082</v>
      </c>
      <c r="H211" s="865" t="e">
        <f t="shared" si="68"/>
        <v>#REF!</v>
      </c>
      <c r="I211" s="1076" t="e">
        <f t="shared" si="64"/>
        <v>#REF!</v>
      </c>
    </row>
    <row r="212" spans="1:9" s="14" customFormat="1" ht="27" hidden="1" customHeight="1" x14ac:dyDescent="0.2">
      <c r="A212" s="809" t="s">
        <v>2446</v>
      </c>
      <c r="B212" s="824" t="s">
        <v>656</v>
      </c>
      <c r="C212" s="805" t="s">
        <v>2447</v>
      </c>
      <c r="D212" s="805">
        <v>45089</v>
      </c>
      <c r="E212" s="805"/>
      <c r="F212" s="805">
        <f t="shared" si="62"/>
        <v>45090</v>
      </c>
      <c r="H212" s="865" t="e">
        <f t="shared" si="68"/>
        <v>#REF!</v>
      </c>
      <c r="I212" s="1076" t="e">
        <f t="shared" si="64"/>
        <v>#REF!</v>
      </c>
    </row>
    <row r="213" spans="1:9" s="14" customFormat="1" ht="27" hidden="1" customHeight="1" x14ac:dyDescent="0.2">
      <c r="A213" s="809"/>
      <c r="B213" s="824" t="s">
        <v>1859</v>
      </c>
      <c r="C213" s="805" t="s">
        <v>2448</v>
      </c>
      <c r="D213" s="805">
        <v>45097</v>
      </c>
      <c r="E213" s="805"/>
      <c r="F213" s="805">
        <f t="shared" si="62"/>
        <v>45098</v>
      </c>
      <c r="H213" s="865" t="e">
        <f t="shared" si="68"/>
        <v>#REF!</v>
      </c>
      <c r="I213" s="1076" t="e">
        <f t="shared" si="64"/>
        <v>#REF!</v>
      </c>
    </row>
    <row r="214" spans="1:9" s="14" customFormat="1" ht="27" hidden="1" customHeight="1" x14ac:dyDescent="0.2">
      <c r="A214" s="809"/>
      <c r="B214" s="824" t="s">
        <v>1402</v>
      </c>
      <c r="C214" s="805" t="s">
        <v>2449</v>
      </c>
      <c r="D214" s="806">
        <f t="shared" ref="D214" si="69">D213+7</f>
        <v>45104</v>
      </c>
      <c r="E214" s="806"/>
      <c r="F214" s="806">
        <f t="shared" si="62"/>
        <v>45105</v>
      </c>
      <c r="H214" s="865" t="e">
        <f t="shared" si="68"/>
        <v>#REF!</v>
      </c>
      <c r="I214" s="1076" t="e">
        <f t="shared" si="64"/>
        <v>#REF!</v>
      </c>
    </row>
    <row r="215" spans="1:9" s="14" customFormat="1" ht="19.5" hidden="1" customHeight="1" x14ac:dyDescent="0.2">
      <c r="A215" s="809"/>
      <c r="B215" s="853"/>
      <c r="C215" s="804"/>
      <c r="D215" s="804"/>
      <c r="E215" s="804"/>
      <c r="F215" s="804"/>
      <c r="H215" s="865" t="e">
        <f t="shared" si="68"/>
        <v>#REF!</v>
      </c>
      <c r="I215" s="1076"/>
    </row>
    <row r="216" spans="1:9" s="14" customFormat="1" ht="27" hidden="1" customHeight="1" x14ac:dyDescent="0.2">
      <c r="A216" s="809" t="s">
        <v>2450</v>
      </c>
      <c r="B216" s="824" t="s">
        <v>2451</v>
      </c>
      <c r="C216" s="621" t="s">
        <v>2452</v>
      </c>
      <c r="D216" s="805">
        <v>45191</v>
      </c>
      <c r="E216" s="805"/>
      <c r="F216" s="805">
        <f t="shared" ref="F216:F242" si="70">D216+2</f>
        <v>45193</v>
      </c>
      <c r="H216" s="865" t="e">
        <f>#REF!+7</f>
        <v>#REF!</v>
      </c>
      <c r="I216" s="1076"/>
    </row>
    <row r="217" spans="1:9" s="14" customFormat="1" ht="27" hidden="1" customHeight="1" x14ac:dyDescent="0.2">
      <c r="A217" s="809" t="s">
        <v>2453</v>
      </c>
      <c r="B217" s="824" t="s">
        <v>1632</v>
      </c>
      <c r="C217" s="621" t="s">
        <v>2454</v>
      </c>
      <c r="D217" s="805">
        <f t="shared" ref="D217:D234" si="71">D216+7</f>
        <v>45198</v>
      </c>
      <c r="E217" s="805"/>
      <c r="F217" s="805">
        <f t="shared" si="70"/>
        <v>45200</v>
      </c>
      <c r="H217" s="865" t="e">
        <f t="shared" si="68"/>
        <v>#REF!</v>
      </c>
      <c r="I217" s="1076"/>
    </row>
    <row r="218" spans="1:9" s="14" customFormat="1" ht="27" hidden="1" customHeight="1" x14ac:dyDescent="0.2">
      <c r="A218" s="809" t="s">
        <v>2455</v>
      </c>
      <c r="B218" s="824" t="s">
        <v>1402</v>
      </c>
      <c r="C218" s="621" t="s">
        <v>2456</v>
      </c>
      <c r="D218" s="805">
        <f t="shared" si="71"/>
        <v>45205</v>
      </c>
      <c r="E218" s="805"/>
      <c r="F218" s="805">
        <f t="shared" si="70"/>
        <v>45207</v>
      </c>
      <c r="H218" s="865" t="e">
        <f t="shared" si="68"/>
        <v>#REF!</v>
      </c>
      <c r="I218" s="1076"/>
    </row>
    <row r="219" spans="1:9" s="14" customFormat="1" ht="27" hidden="1" customHeight="1" x14ac:dyDescent="0.2">
      <c r="A219" s="809" t="s">
        <v>2440</v>
      </c>
      <c r="B219" s="810" t="s">
        <v>2252</v>
      </c>
      <c r="C219" s="621" t="s">
        <v>2457</v>
      </c>
      <c r="D219" s="805">
        <v>45213</v>
      </c>
      <c r="E219" s="805"/>
      <c r="F219" s="805">
        <f t="shared" si="70"/>
        <v>45215</v>
      </c>
      <c r="H219" s="865" t="e">
        <f t="shared" si="68"/>
        <v>#REF!</v>
      </c>
      <c r="I219" s="1076"/>
    </row>
    <row r="220" spans="1:9" s="14" customFormat="1" ht="27" hidden="1" customHeight="1" x14ac:dyDescent="0.2">
      <c r="A220" s="809" t="s">
        <v>2458</v>
      </c>
      <c r="B220" s="810" t="s">
        <v>2459</v>
      </c>
      <c r="C220" s="621" t="s">
        <v>2460</v>
      </c>
      <c r="D220" s="805">
        <v>45219</v>
      </c>
      <c r="E220" s="805"/>
      <c r="F220" s="805">
        <f t="shared" si="70"/>
        <v>45221</v>
      </c>
      <c r="H220" s="865" t="e">
        <f t="shared" si="68"/>
        <v>#REF!</v>
      </c>
      <c r="I220" s="1076"/>
    </row>
    <row r="221" spans="1:9" s="14" customFormat="1" ht="27" hidden="1" customHeight="1" x14ac:dyDescent="0.2">
      <c r="A221" s="809"/>
      <c r="B221" s="824" t="s">
        <v>2451</v>
      </c>
      <c r="C221" s="621" t="s">
        <v>2461</v>
      </c>
      <c r="D221" s="805">
        <f t="shared" si="71"/>
        <v>45226</v>
      </c>
      <c r="E221" s="805"/>
      <c r="F221" s="805">
        <f t="shared" si="70"/>
        <v>45228</v>
      </c>
      <c r="H221" s="865" t="e">
        <f t="shared" si="68"/>
        <v>#REF!</v>
      </c>
      <c r="I221" s="1076"/>
    </row>
    <row r="222" spans="1:9" s="14" customFormat="1" ht="27" hidden="1" customHeight="1" x14ac:dyDescent="0.2">
      <c r="A222" s="809"/>
      <c r="B222" s="810" t="s">
        <v>1632</v>
      </c>
      <c r="C222" s="621" t="s">
        <v>2462</v>
      </c>
      <c r="D222" s="805">
        <f>D221+7</f>
        <v>45233</v>
      </c>
      <c r="E222" s="805"/>
      <c r="F222" s="805">
        <f t="shared" si="70"/>
        <v>45235</v>
      </c>
      <c r="H222" s="865" t="e">
        <f>H221+7</f>
        <v>#REF!</v>
      </c>
      <c r="I222" s="1076"/>
    </row>
    <row r="223" spans="1:9" s="14" customFormat="1" ht="27" hidden="1" customHeight="1" x14ac:dyDescent="0.2">
      <c r="A223" s="809" t="s">
        <v>2400</v>
      </c>
      <c r="B223" s="824" t="s">
        <v>1655</v>
      </c>
      <c r="C223" s="621" t="s">
        <v>2463</v>
      </c>
      <c r="D223" s="805">
        <f t="shared" si="71"/>
        <v>45240</v>
      </c>
      <c r="E223" s="805"/>
      <c r="F223" s="805">
        <f t="shared" si="70"/>
        <v>45242</v>
      </c>
      <c r="H223" s="865" t="e">
        <f t="shared" si="68"/>
        <v>#REF!</v>
      </c>
      <c r="I223" s="1076"/>
    </row>
    <row r="224" spans="1:9" s="14" customFormat="1" ht="27" hidden="1" customHeight="1" x14ac:dyDescent="0.2">
      <c r="A224" s="809" t="s">
        <v>2464</v>
      </c>
      <c r="B224" s="810" t="s">
        <v>1402</v>
      </c>
      <c r="C224" s="621" t="s">
        <v>2465</v>
      </c>
      <c r="D224" s="805">
        <f t="shared" si="71"/>
        <v>45247</v>
      </c>
      <c r="E224" s="805"/>
      <c r="F224" s="805">
        <f t="shared" si="70"/>
        <v>45249</v>
      </c>
      <c r="G224" s="805"/>
      <c r="H224" s="865" t="e">
        <f t="shared" si="68"/>
        <v>#REF!</v>
      </c>
      <c r="I224" s="1076"/>
    </row>
    <row r="225" spans="1:9" s="14" customFormat="1" ht="27" hidden="1" customHeight="1" x14ac:dyDescent="0.2">
      <c r="A225" s="809" t="s">
        <v>2466</v>
      </c>
      <c r="B225" s="810" t="s">
        <v>2459</v>
      </c>
      <c r="C225" s="621" t="s">
        <v>2467</v>
      </c>
      <c r="D225" s="805">
        <f t="shared" si="71"/>
        <v>45254</v>
      </c>
      <c r="E225" s="805"/>
      <c r="F225" s="805">
        <f t="shared" si="70"/>
        <v>45256</v>
      </c>
      <c r="G225" s="805"/>
      <c r="H225" s="865" t="e">
        <f t="shared" si="68"/>
        <v>#REF!</v>
      </c>
      <c r="I225" s="1076"/>
    </row>
    <row r="226" spans="1:9" s="14" customFormat="1" ht="27" hidden="1" customHeight="1" x14ac:dyDescent="0.2">
      <c r="A226" s="809"/>
      <c r="B226" s="824" t="s">
        <v>2451</v>
      </c>
      <c r="C226" s="621" t="s">
        <v>2468</v>
      </c>
      <c r="D226" s="805">
        <f t="shared" si="71"/>
        <v>45261</v>
      </c>
      <c r="E226" s="805"/>
      <c r="F226" s="805">
        <f t="shared" si="70"/>
        <v>45263</v>
      </c>
      <c r="G226" s="805"/>
      <c r="H226" s="865" t="e">
        <f t="shared" ref="H226:H234" si="72">H225+7</f>
        <v>#REF!</v>
      </c>
      <c r="I226" s="1076"/>
    </row>
    <row r="227" spans="1:9" s="14" customFormat="1" ht="27" hidden="1" customHeight="1" x14ac:dyDescent="0.2">
      <c r="A227" s="809" t="s">
        <v>2455</v>
      </c>
      <c r="B227" s="810" t="s">
        <v>2252</v>
      </c>
      <c r="C227" s="621" t="s">
        <v>2469</v>
      </c>
      <c r="D227" s="805">
        <v>45271</v>
      </c>
      <c r="E227" s="805"/>
      <c r="F227" s="805">
        <f t="shared" si="70"/>
        <v>45273</v>
      </c>
      <c r="G227" s="805"/>
      <c r="H227" s="865" t="e">
        <f t="shared" si="72"/>
        <v>#REF!</v>
      </c>
      <c r="I227" s="1076"/>
    </row>
    <row r="228" spans="1:9" s="14" customFormat="1" ht="27" hidden="1" customHeight="1" x14ac:dyDescent="0.2">
      <c r="A228" s="809"/>
      <c r="B228" s="810" t="s">
        <v>1655</v>
      </c>
      <c r="C228" s="621" t="s">
        <v>2470</v>
      </c>
      <c r="D228" s="805">
        <v>45276</v>
      </c>
      <c r="E228" s="805"/>
      <c r="F228" s="805">
        <f t="shared" si="70"/>
        <v>45278</v>
      </c>
      <c r="G228" s="805"/>
      <c r="H228" s="865" t="e">
        <f t="shared" si="72"/>
        <v>#REF!</v>
      </c>
      <c r="I228" s="1076"/>
    </row>
    <row r="229" spans="1:9" s="14" customFormat="1" ht="27" hidden="1" customHeight="1" x14ac:dyDescent="0.2">
      <c r="A229" s="809" t="s">
        <v>2440</v>
      </c>
      <c r="B229" s="810" t="s">
        <v>1632</v>
      </c>
      <c r="C229" s="621" t="s">
        <v>2471</v>
      </c>
      <c r="D229" s="805">
        <v>45284</v>
      </c>
      <c r="E229" s="805"/>
      <c r="F229" s="805">
        <f t="shared" si="70"/>
        <v>45286</v>
      </c>
      <c r="G229" s="805"/>
      <c r="H229" s="865" t="e">
        <f t="shared" si="72"/>
        <v>#REF!</v>
      </c>
      <c r="I229" s="1076"/>
    </row>
    <row r="230" spans="1:9" s="14" customFormat="1" ht="27" hidden="1" customHeight="1" x14ac:dyDescent="0.2">
      <c r="A230" s="809" t="s">
        <v>2472</v>
      </c>
      <c r="B230" s="810" t="s">
        <v>1402</v>
      </c>
      <c r="C230" s="621" t="s">
        <v>2473</v>
      </c>
      <c r="D230" s="805">
        <v>45289</v>
      </c>
      <c r="E230" s="805"/>
      <c r="F230" s="805">
        <f t="shared" si="70"/>
        <v>45291</v>
      </c>
      <c r="G230" s="805"/>
      <c r="H230" s="865" t="e">
        <f t="shared" si="72"/>
        <v>#REF!</v>
      </c>
      <c r="I230" s="1076"/>
    </row>
    <row r="231" spans="1:9" s="14" customFormat="1" ht="27" hidden="1" customHeight="1" x14ac:dyDescent="0.2">
      <c r="A231" s="809" t="s">
        <v>2395</v>
      </c>
      <c r="B231" s="849" t="s">
        <v>1863</v>
      </c>
      <c r="C231" s="621" t="s">
        <v>2474</v>
      </c>
      <c r="D231" s="805">
        <v>44933</v>
      </c>
      <c r="E231" s="805"/>
      <c r="F231" s="805">
        <f t="shared" si="70"/>
        <v>44935</v>
      </c>
      <c r="G231" s="805"/>
      <c r="H231" s="865" t="e">
        <f t="shared" si="72"/>
        <v>#REF!</v>
      </c>
      <c r="I231" s="1076"/>
    </row>
    <row r="232" spans="1:9" s="14" customFormat="1" ht="27" hidden="1" customHeight="1" x14ac:dyDescent="0.2">
      <c r="A232" s="809"/>
      <c r="B232" s="824" t="s">
        <v>2252</v>
      </c>
      <c r="C232" s="621" t="s">
        <v>2475</v>
      </c>
      <c r="D232" s="805">
        <v>44938</v>
      </c>
      <c r="E232" s="805"/>
      <c r="F232" s="805">
        <f t="shared" si="70"/>
        <v>44940</v>
      </c>
      <c r="G232" s="805"/>
      <c r="H232" s="865" t="e">
        <f t="shared" si="72"/>
        <v>#REF!</v>
      </c>
      <c r="I232" s="1076"/>
    </row>
    <row r="233" spans="1:9" s="14" customFormat="1" ht="27" hidden="1" customHeight="1" x14ac:dyDescent="0.2">
      <c r="A233" s="809"/>
      <c r="B233" s="824" t="s">
        <v>1655</v>
      </c>
      <c r="C233" s="621" t="s">
        <v>2476</v>
      </c>
      <c r="D233" s="805">
        <f>D232+7</f>
        <v>44945</v>
      </c>
      <c r="E233" s="805"/>
      <c r="F233" s="805">
        <f t="shared" si="70"/>
        <v>44947</v>
      </c>
      <c r="G233" s="805"/>
      <c r="H233" s="865" t="e">
        <f t="shared" si="72"/>
        <v>#REF!</v>
      </c>
      <c r="I233" s="1076"/>
    </row>
    <row r="234" spans="1:9" s="14" customFormat="1" ht="27" hidden="1" customHeight="1" x14ac:dyDescent="0.2">
      <c r="A234" s="809"/>
      <c r="B234" s="810" t="s">
        <v>1632</v>
      </c>
      <c r="C234" s="621" t="s">
        <v>2477</v>
      </c>
      <c r="D234" s="805">
        <f t="shared" si="71"/>
        <v>44952</v>
      </c>
      <c r="E234" s="805"/>
      <c r="F234" s="805">
        <f t="shared" si="70"/>
        <v>44954</v>
      </c>
      <c r="G234" s="805"/>
      <c r="H234" s="865" t="e">
        <f t="shared" si="72"/>
        <v>#REF!</v>
      </c>
      <c r="I234" s="1076"/>
    </row>
    <row r="235" spans="1:9" s="14" customFormat="1" ht="27" hidden="1" customHeight="1" x14ac:dyDescent="0.2">
      <c r="A235" s="809"/>
      <c r="B235" s="824" t="s">
        <v>1402</v>
      </c>
      <c r="C235" s="621" t="s">
        <v>2478</v>
      </c>
      <c r="D235" s="805">
        <v>45329</v>
      </c>
      <c r="E235" s="805"/>
      <c r="F235" s="805">
        <f t="shared" si="70"/>
        <v>45331</v>
      </c>
      <c r="G235" s="805"/>
      <c r="H235" s="865">
        <v>45325</v>
      </c>
      <c r="I235" s="1076"/>
    </row>
    <row r="236" spans="1:9" s="14" customFormat="1" ht="27" hidden="1" customHeight="1" x14ac:dyDescent="0.2">
      <c r="A236" s="809"/>
      <c r="B236" s="824" t="s">
        <v>1863</v>
      </c>
      <c r="C236" s="621" t="s">
        <v>2479</v>
      </c>
      <c r="D236" s="805">
        <v>45336</v>
      </c>
      <c r="E236" s="805"/>
      <c r="F236" s="805">
        <f t="shared" si="70"/>
        <v>45338</v>
      </c>
      <c r="G236" s="805"/>
      <c r="H236" s="865">
        <v>45332</v>
      </c>
      <c r="I236" s="1076"/>
    </row>
    <row r="237" spans="1:9" s="14" customFormat="1" ht="27" hidden="1" customHeight="1" x14ac:dyDescent="0.2">
      <c r="A237" s="809"/>
      <c r="B237" s="824" t="s">
        <v>2252</v>
      </c>
      <c r="C237" s="621" t="s">
        <v>2480</v>
      </c>
      <c r="D237" s="805">
        <v>45342</v>
      </c>
      <c r="E237" s="805"/>
      <c r="F237" s="805">
        <f t="shared" si="70"/>
        <v>45344</v>
      </c>
      <c r="G237" s="805"/>
      <c r="H237" s="865">
        <v>45339</v>
      </c>
      <c r="I237" s="1076"/>
    </row>
    <row r="238" spans="1:9" s="14" customFormat="1" ht="27" hidden="1" customHeight="1" x14ac:dyDescent="0.2">
      <c r="A238" s="809"/>
      <c r="B238" s="824" t="s">
        <v>1655</v>
      </c>
      <c r="C238" s="621" t="s">
        <v>2481</v>
      </c>
      <c r="D238" s="805">
        <v>45348</v>
      </c>
      <c r="E238" s="805"/>
      <c r="F238" s="805">
        <f t="shared" si="70"/>
        <v>45350</v>
      </c>
      <c r="G238" s="805"/>
      <c r="H238" s="865">
        <v>45346</v>
      </c>
      <c r="I238" s="1076"/>
    </row>
    <row r="239" spans="1:9" s="14" customFormat="1" ht="27" hidden="1" customHeight="1" x14ac:dyDescent="0.2">
      <c r="A239" s="809"/>
      <c r="B239" s="810" t="s">
        <v>1632</v>
      </c>
      <c r="C239" s="621" t="s">
        <v>2482</v>
      </c>
      <c r="D239" s="805">
        <v>45359</v>
      </c>
      <c r="E239" s="805"/>
      <c r="F239" s="805">
        <f t="shared" si="70"/>
        <v>45361</v>
      </c>
      <c r="G239" s="805"/>
      <c r="H239" s="865">
        <v>45353</v>
      </c>
      <c r="I239" s="1076"/>
    </row>
    <row r="240" spans="1:9" s="14" customFormat="1" ht="27" hidden="1" customHeight="1" x14ac:dyDescent="0.2">
      <c r="A240" s="809" t="s">
        <v>2400</v>
      </c>
      <c r="B240" s="824" t="s">
        <v>1798</v>
      </c>
      <c r="C240" s="621" t="s">
        <v>2483</v>
      </c>
      <c r="D240" s="805">
        <v>45359</v>
      </c>
      <c r="E240" s="805"/>
      <c r="F240" s="805">
        <f t="shared" si="70"/>
        <v>45361</v>
      </c>
      <c r="G240" s="805"/>
      <c r="H240" s="865">
        <f>H239+7</f>
        <v>45360</v>
      </c>
      <c r="I240" s="1076"/>
    </row>
    <row r="241" spans="1:9" s="14" customFormat="1" ht="27" hidden="1" customHeight="1" x14ac:dyDescent="0.2">
      <c r="A241" s="809"/>
      <c r="B241" s="824" t="s">
        <v>1863</v>
      </c>
      <c r="C241" s="621" t="s">
        <v>2484</v>
      </c>
      <c r="D241" s="805">
        <v>45370</v>
      </c>
      <c r="E241" s="805"/>
      <c r="F241" s="805">
        <f t="shared" si="70"/>
        <v>45372</v>
      </c>
      <c r="G241" s="805"/>
      <c r="H241" s="865">
        <f t="shared" ref="H241:H263" si="73">H240+7</f>
        <v>45367</v>
      </c>
      <c r="I241" s="1076"/>
    </row>
    <row r="242" spans="1:9" s="14" customFormat="1" ht="27" hidden="1" customHeight="1" x14ac:dyDescent="0.2">
      <c r="A242" s="809"/>
      <c r="B242" s="907" t="s">
        <v>2252</v>
      </c>
      <c r="C242" s="906" t="s">
        <v>2485</v>
      </c>
      <c r="D242" s="805">
        <v>45378</v>
      </c>
      <c r="E242" s="805"/>
      <c r="F242" s="805">
        <f t="shared" si="70"/>
        <v>45380</v>
      </c>
      <c r="G242" s="805"/>
      <c r="H242" s="865">
        <f t="shared" si="73"/>
        <v>45374</v>
      </c>
      <c r="I242" s="1076"/>
    </row>
    <row r="243" spans="1:9" s="14" customFormat="1" ht="27" hidden="1" customHeight="1" x14ac:dyDescent="0.2">
      <c r="A243" s="809"/>
      <c r="B243" s="965" t="s">
        <v>1655</v>
      </c>
      <c r="C243" s="958" t="s">
        <v>2248</v>
      </c>
      <c r="D243" s="956">
        <v>45389</v>
      </c>
      <c r="E243" s="956"/>
      <c r="F243" s="883" t="s">
        <v>384</v>
      </c>
      <c r="G243" s="883"/>
      <c r="H243" s="761">
        <f t="shared" si="73"/>
        <v>45381</v>
      </c>
      <c r="I243" s="1076"/>
    </row>
    <row r="244" spans="1:9" s="14" customFormat="1" ht="27" hidden="1" customHeight="1" x14ac:dyDescent="0.2">
      <c r="A244" s="845" t="s">
        <v>1632</v>
      </c>
      <c r="B244" s="921" t="s">
        <v>408</v>
      </c>
      <c r="C244" s="942" t="s">
        <v>2249</v>
      </c>
      <c r="D244" s="856">
        <v>45394</v>
      </c>
      <c r="E244" s="856"/>
      <c r="F244" s="856">
        <f>D244+2</f>
        <v>45396</v>
      </c>
      <c r="G244" s="856"/>
      <c r="H244" s="761">
        <f t="shared" si="73"/>
        <v>45388</v>
      </c>
      <c r="I244" s="1076"/>
    </row>
    <row r="245" spans="1:9" s="14" customFormat="1" ht="27" hidden="1" customHeight="1" x14ac:dyDescent="0.2">
      <c r="A245" s="845" t="s">
        <v>1798</v>
      </c>
      <c r="B245" s="965" t="s">
        <v>1632</v>
      </c>
      <c r="C245" s="958" t="s">
        <v>2250</v>
      </c>
      <c r="D245" s="956">
        <v>45400</v>
      </c>
      <c r="E245" s="956"/>
      <c r="F245" s="805">
        <f>D245+2</f>
        <v>45402</v>
      </c>
      <c r="G245" s="805"/>
      <c r="H245" s="761">
        <f t="shared" si="73"/>
        <v>45395</v>
      </c>
      <c r="I245" s="1076"/>
    </row>
    <row r="246" spans="1:9" s="14" customFormat="1" ht="27" hidden="1" customHeight="1" x14ac:dyDescent="0.2">
      <c r="A246" s="877" t="s">
        <v>1863</v>
      </c>
      <c r="B246" s="965" t="s">
        <v>1798</v>
      </c>
      <c r="C246" s="958" t="s">
        <v>2251</v>
      </c>
      <c r="D246" s="956">
        <v>45405</v>
      </c>
      <c r="E246" s="956"/>
      <c r="F246" s="805">
        <f>D246+2</f>
        <v>45407</v>
      </c>
      <c r="G246" s="805"/>
      <c r="H246" s="761">
        <f t="shared" si="73"/>
        <v>45402</v>
      </c>
      <c r="I246" s="1076"/>
    </row>
    <row r="247" spans="1:9" s="14" customFormat="1" ht="27" hidden="1" customHeight="1" x14ac:dyDescent="0.2">
      <c r="A247" s="877" t="s">
        <v>2252</v>
      </c>
      <c r="B247" s="965" t="s">
        <v>1863</v>
      </c>
      <c r="C247" s="958" t="s">
        <v>2253</v>
      </c>
      <c r="D247" s="956">
        <v>45413</v>
      </c>
      <c r="E247" s="956"/>
      <c r="F247" s="805">
        <f>D247+2</f>
        <v>45415</v>
      </c>
      <c r="G247" s="805"/>
      <c r="H247" s="761">
        <f t="shared" si="73"/>
        <v>45409</v>
      </c>
      <c r="I247" s="1076"/>
    </row>
    <row r="248" spans="1:9" s="14" customFormat="1" ht="20.100000000000001" hidden="1" customHeight="1" x14ac:dyDescent="0.2">
      <c r="A248" s="877" t="s">
        <v>1655</v>
      </c>
      <c r="B248" s="965" t="s">
        <v>2252</v>
      </c>
      <c r="C248" s="958" t="s">
        <v>2254</v>
      </c>
      <c r="D248" s="956">
        <v>45421</v>
      </c>
      <c r="E248" s="956"/>
      <c r="F248" s="805">
        <f>D248+2</f>
        <v>45423</v>
      </c>
      <c r="G248" s="805"/>
      <c r="H248" s="761">
        <f t="shared" si="73"/>
        <v>45416</v>
      </c>
      <c r="I248" s="1076"/>
    </row>
    <row r="249" spans="1:9" s="14" customFormat="1" ht="20.100000000000001" hidden="1" customHeight="1" x14ac:dyDescent="0.2">
      <c r="A249" s="877" t="s">
        <v>2255</v>
      </c>
      <c r="B249" s="958" t="s">
        <v>1655</v>
      </c>
      <c r="C249" s="958" t="s">
        <v>2256</v>
      </c>
      <c r="D249" s="956">
        <v>45434</v>
      </c>
      <c r="E249" s="956"/>
      <c r="F249" s="883" t="s">
        <v>384</v>
      </c>
      <c r="G249" s="883"/>
      <c r="H249" s="761">
        <f t="shared" si="73"/>
        <v>45423</v>
      </c>
      <c r="I249" s="1076"/>
    </row>
    <row r="250" spans="1:9" s="14" customFormat="1" ht="20.100000000000001" hidden="1" customHeight="1" x14ac:dyDescent="0.2">
      <c r="A250" s="845" t="s">
        <v>2257</v>
      </c>
      <c r="B250" s="958" t="s">
        <v>2258</v>
      </c>
      <c r="C250" s="958" t="s">
        <v>2259</v>
      </c>
      <c r="D250" s="956">
        <v>45443</v>
      </c>
      <c r="E250" s="956"/>
      <c r="F250" s="883" t="s">
        <v>384</v>
      </c>
      <c r="G250" s="883"/>
      <c r="H250" s="761">
        <f t="shared" si="73"/>
        <v>45430</v>
      </c>
      <c r="I250" s="1076"/>
    </row>
    <row r="251" spans="1:9" s="14" customFormat="1" ht="20.100000000000001" hidden="1" customHeight="1" x14ac:dyDescent="0.2">
      <c r="A251" s="845" t="s">
        <v>2260</v>
      </c>
      <c r="B251" s="958" t="s">
        <v>1798</v>
      </c>
      <c r="C251" s="958" t="s">
        <v>2261</v>
      </c>
      <c r="D251" s="956">
        <v>45453</v>
      </c>
      <c r="E251" s="956"/>
      <c r="F251" s="883" t="s">
        <v>384</v>
      </c>
      <c r="G251" s="883"/>
      <c r="H251" s="761">
        <f t="shared" si="73"/>
        <v>45437</v>
      </c>
      <c r="I251" s="1076"/>
    </row>
    <row r="252" spans="1:9" s="14" customFormat="1" ht="20.100000000000001" hidden="1" customHeight="1" x14ac:dyDescent="0.2">
      <c r="A252" s="877" t="s">
        <v>1863</v>
      </c>
      <c r="B252" s="883" t="s">
        <v>408</v>
      </c>
      <c r="C252" s="958" t="s">
        <v>2262</v>
      </c>
      <c r="D252" s="856">
        <v>45443</v>
      </c>
      <c r="E252" s="856"/>
      <c r="F252" s="856">
        <f>D252+2</f>
        <v>45445</v>
      </c>
      <c r="G252" s="856"/>
      <c r="H252" s="761">
        <f t="shared" si="73"/>
        <v>45444</v>
      </c>
      <c r="I252" s="1076"/>
    </row>
    <row r="253" spans="1:9" s="14" customFormat="1" ht="20.100000000000001" hidden="1" customHeight="1" x14ac:dyDescent="0.2">
      <c r="A253" s="877" t="s">
        <v>2263</v>
      </c>
      <c r="B253" s="958" t="s">
        <v>1863</v>
      </c>
      <c r="C253" s="958" t="s">
        <v>2264</v>
      </c>
      <c r="D253" s="956">
        <v>45458</v>
      </c>
      <c r="E253" s="956"/>
      <c r="F253" s="883" t="s">
        <v>384</v>
      </c>
      <c r="G253" s="883"/>
      <c r="H253" s="761">
        <f t="shared" si="73"/>
        <v>45451</v>
      </c>
      <c r="I253" s="1076"/>
    </row>
    <row r="254" spans="1:9" s="14" customFormat="1" ht="20.100000000000001" hidden="1" customHeight="1" x14ac:dyDescent="0.2">
      <c r="A254" s="877" t="s">
        <v>2265</v>
      </c>
      <c r="B254" s="958" t="s">
        <v>2180</v>
      </c>
      <c r="C254" s="958" t="s">
        <v>2266</v>
      </c>
      <c r="D254" s="956">
        <v>45468</v>
      </c>
      <c r="E254" s="956"/>
      <c r="F254" s="883" t="s">
        <v>384</v>
      </c>
      <c r="G254" s="883"/>
      <c r="H254" s="761">
        <f t="shared" si="73"/>
        <v>45458</v>
      </c>
      <c r="I254" s="1076"/>
    </row>
    <row r="255" spans="1:9" s="14" customFormat="1" ht="20.100000000000001" hidden="1" customHeight="1" x14ac:dyDescent="0.2">
      <c r="A255" s="845" t="s">
        <v>2255</v>
      </c>
      <c r="B255" s="958" t="s">
        <v>1655</v>
      </c>
      <c r="C255" s="958" t="s">
        <v>2267</v>
      </c>
      <c r="D255" s="956">
        <v>45476</v>
      </c>
      <c r="E255" s="956"/>
      <c r="F255" s="883" t="s">
        <v>384</v>
      </c>
      <c r="G255" s="883"/>
      <c r="H255" s="761">
        <f t="shared" si="73"/>
        <v>45465</v>
      </c>
      <c r="I255" s="1076"/>
    </row>
    <row r="256" spans="1:9" s="14" customFormat="1" ht="20.100000000000001" hidden="1" customHeight="1" x14ac:dyDescent="0.2">
      <c r="A256" s="877" t="s">
        <v>2268</v>
      </c>
      <c r="B256" s="958" t="s">
        <v>2258</v>
      </c>
      <c r="C256" s="958" t="s">
        <v>2269</v>
      </c>
      <c r="D256" s="883" t="s">
        <v>384</v>
      </c>
      <c r="E256" s="883"/>
      <c r="F256" s="802" t="s">
        <v>384</v>
      </c>
      <c r="G256" s="802"/>
      <c r="H256" s="761">
        <f t="shared" si="73"/>
        <v>45472</v>
      </c>
      <c r="I256" s="1076"/>
    </row>
    <row r="257" spans="1:11" s="14" customFormat="1" ht="20.100000000000001" hidden="1" customHeight="1" x14ac:dyDescent="0.2">
      <c r="A257" s="877" t="s">
        <v>2270</v>
      </c>
      <c r="B257" s="958" t="s">
        <v>1798</v>
      </c>
      <c r="C257" s="958" t="s">
        <v>2271</v>
      </c>
      <c r="D257" s="883" t="s">
        <v>384</v>
      </c>
      <c r="E257" s="883"/>
      <c r="F257" s="802" t="s">
        <v>384</v>
      </c>
      <c r="G257" s="802"/>
      <c r="H257" s="761">
        <f t="shared" si="73"/>
        <v>45479</v>
      </c>
      <c r="I257" s="1076"/>
    </row>
    <row r="258" spans="1:11" s="14" customFormat="1" ht="20.100000000000001" hidden="1" customHeight="1" x14ac:dyDescent="0.2">
      <c r="A258" s="845" t="s">
        <v>2272</v>
      </c>
      <c r="B258" s="958" t="s">
        <v>1863</v>
      </c>
      <c r="C258" s="958" t="s">
        <v>2273</v>
      </c>
      <c r="D258" s="956">
        <v>45500</v>
      </c>
      <c r="E258" s="956"/>
      <c r="F258" s="883" t="s">
        <v>384</v>
      </c>
      <c r="G258" s="883"/>
      <c r="H258" s="761">
        <f t="shared" si="73"/>
        <v>45486</v>
      </c>
      <c r="I258" s="1076"/>
    </row>
    <row r="259" spans="1:11" s="14" customFormat="1" ht="20.100000000000001" hidden="1" customHeight="1" x14ac:dyDescent="0.2">
      <c r="A259" s="845" t="s">
        <v>2272</v>
      </c>
      <c r="B259" s="958" t="s">
        <v>2180</v>
      </c>
      <c r="C259" s="958" t="s">
        <v>2274</v>
      </c>
      <c r="D259" s="883" t="s">
        <v>384</v>
      </c>
      <c r="E259" s="883"/>
      <c r="F259" s="802" t="s">
        <v>384</v>
      </c>
      <c r="G259" s="802"/>
      <c r="H259" s="761">
        <f t="shared" si="73"/>
        <v>45493</v>
      </c>
      <c r="I259" s="1076"/>
    </row>
    <row r="260" spans="1:11" s="14" customFormat="1" ht="20.100000000000001" hidden="1" customHeight="1" x14ac:dyDescent="0.2">
      <c r="A260" s="845" t="s">
        <v>2272</v>
      </c>
      <c r="B260" s="958" t="s">
        <v>1655</v>
      </c>
      <c r="C260" s="958" t="s">
        <v>2275</v>
      </c>
      <c r="D260" s="956">
        <v>45514</v>
      </c>
      <c r="E260" s="956"/>
      <c r="F260" s="883" t="s">
        <v>384</v>
      </c>
      <c r="G260" s="883"/>
      <c r="H260" s="761">
        <f t="shared" si="73"/>
        <v>45500</v>
      </c>
      <c r="I260" s="1076"/>
    </row>
    <row r="261" spans="1:11" s="14" customFormat="1" ht="20.100000000000001" hidden="1" customHeight="1" x14ac:dyDescent="0.2">
      <c r="A261" s="845" t="s">
        <v>2272</v>
      </c>
      <c r="B261" s="958" t="s">
        <v>2258</v>
      </c>
      <c r="C261" s="958" t="s">
        <v>2276</v>
      </c>
      <c r="D261" s="956">
        <v>45523</v>
      </c>
      <c r="E261" s="956"/>
      <c r="F261" s="883" t="s">
        <v>384</v>
      </c>
      <c r="G261" s="883"/>
      <c r="H261" s="761">
        <f t="shared" si="73"/>
        <v>45507</v>
      </c>
      <c r="I261" s="1076"/>
    </row>
    <row r="262" spans="1:11" s="14" customFormat="1" ht="20.100000000000001" hidden="1" customHeight="1" x14ac:dyDescent="0.2">
      <c r="A262" s="845" t="s">
        <v>2272</v>
      </c>
      <c r="B262" s="958" t="s">
        <v>1798</v>
      </c>
      <c r="C262" s="958" t="s">
        <v>2277</v>
      </c>
      <c r="D262" s="956">
        <v>45523</v>
      </c>
      <c r="E262" s="956"/>
      <c r="F262" s="883" t="s">
        <v>384</v>
      </c>
      <c r="G262" s="883"/>
      <c r="H262" s="761">
        <f t="shared" si="73"/>
        <v>45514</v>
      </c>
      <c r="I262" s="1076"/>
    </row>
    <row r="263" spans="1:11" s="14" customFormat="1" ht="20.100000000000001" hidden="1" customHeight="1" x14ac:dyDescent="0.2">
      <c r="A263" s="877" t="s">
        <v>1863</v>
      </c>
      <c r="B263" s="958" t="s">
        <v>1855</v>
      </c>
      <c r="C263" s="958" t="s">
        <v>2278</v>
      </c>
      <c r="D263" s="883" t="s">
        <v>384</v>
      </c>
      <c r="E263" s="883"/>
      <c r="F263" s="856" t="e">
        <f>D263+2</f>
        <v>#VALUE!</v>
      </c>
      <c r="G263" s="856"/>
      <c r="H263" s="761">
        <f t="shared" si="73"/>
        <v>45521</v>
      </c>
      <c r="I263" s="1076"/>
    </row>
    <row r="264" spans="1:11" s="14" customFormat="1" ht="20.100000000000001" hidden="1" customHeight="1" x14ac:dyDescent="0.2">
      <c r="A264" s="877"/>
      <c r="B264" s="1029" t="s">
        <v>408</v>
      </c>
      <c r="C264" s="958" t="s">
        <v>2486</v>
      </c>
      <c r="D264" s="856">
        <v>45541</v>
      </c>
      <c r="E264" s="856"/>
      <c r="F264" s="856">
        <f t="shared" ref="F264:F270" si="74">D264+8</f>
        <v>45549</v>
      </c>
      <c r="G264" s="856"/>
      <c r="H264" s="761">
        <v>45537</v>
      </c>
      <c r="I264" s="1076"/>
      <c r="J264" s="410"/>
      <c r="K264" s="155"/>
    </row>
    <row r="265" spans="1:11" s="14" customFormat="1" ht="20.100000000000001" hidden="1" customHeight="1" x14ac:dyDescent="0.2">
      <c r="A265" s="877"/>
      <c r="B265" s="958" t="s">
        <v>1798</v>
      </c>
      <c r="C265" s="958" t="s">
        <v>2487</v>
      </c>
      <c r="D265" s="956">
        <v>45545</v>
      </c>
      <c r="E265" s="956">
        <f>D265+2</f>
        <v>45547</v>
      </c>
      <c r="F265" s="805">
        <f t="shared" si="74"/>
        <v>45553</v>
      </c>
      <c r="G265" s="805"/>
      <c r="H265" s="761">
        <f>H264+7</f>
        <v>45544</v>
      </c>
      <c r="I265" s="1076"/>
      <c r="J265" s="410"/>
      <c r="K265" s="155"/>
    </row>
    <row r="266" spans="1:11" s="14" customFormat="1" ht="20.100000000000001" hidden="1" customHeight="1" x14ac:dyDescent="0.2">
      <c r="A266" s="877"/>
      <c r="B266" s="1029" t="s">
        <v>408</v>
      </c>
      <c r="C266" s="958" t="s">
        <v>2488</v>
      </c>
      <c r="D266" s="856">
        <v>45551</v>
      </c>
      <c r="E266" s="856">
        <f>D266+3</f>
        <v>45554</v>
      </c>
      <c r="F266" s="856">
        <f t="shared" si="74"/>
        <v>45559</v>
      </c>
      <c r="G266" s="856"/>
      <c r="H266" s="761">
        <f t="shared" ref="H266:H269" si="75">H265+7</f>
        <v>45551</v>
      </c>
      <c r="I266" s="1076"/>
      <c r="J266" s="410"/>
      <c r="K266" s="155"/>
    </row>
    <row r="267" spans="1:11" s="14" customFormat="1" ht="20.100000000000001" hidden="1" customHeight="1" x14ac:dyDescent="0.2">
      <c r="A267" s="845"/>
      <c r="B267" s="958" t="s">
        <v>1655</v>
      </c>
      <c r="C267" s="958" t="s">
        <v>2489</v>
      </c>
      <c r="D267" s="958">
        <v>45559</v>
      </c>
      <c r="E267" s="956">
        <f>D267+3</f>
        <v>45562</v>
      </c>
      <c r="F267" s="805">
        <f t="shared" si="74"/>
        <v>45567</v>
      </c>
      <c r="G267" s="805"/>
      <c r="H267" s="761">
        <f t="shared" si="75"/>
        <v>45558</v>
      </c>
      <c r="I267" s="332">
        <f t="shared" ref="I267:I283" si="76">WEEKNUM(H267)</f>
        <v>39</v>
      </c>
      <c r="J267" s="410"/>
      <c r="K267" s="155"/>
    </row>
    <row r="268" spans="1:11" s="14" customFormat="1" ht="20.100000000000001" hidden="1" customHeight="1" x14ac:dyDescent="0.2">
      <c r="A268" s="877" t="s">
        <v>2371</v>
      </c>
      <c r="B268" s="1029" t="s">
        <v>408</v>
      </c>
      <c r="C268" s="958" t="s">
        <v>2490</v>
      </c>
      <c r="D268" s="803">
        <v>45565</v>
      </c>
      <c r="E268" s="856">
        <f>D268+3</f>
        <v>45568</v>
      </c>
      <c r="F268" s="856">
        <f t="shared" si="74"/>
        <v>45573</v>
      </c>
      <c r="G268" s="856"/>
      <c r="H268" s="761">
        <f t="shared" si="75"/>
        <v>45565</v>
      </c>
      <c r="I268" s="332">
        <f t="shared" si="76"/>
        <v>40</v>
      </c>
      <c r="J268" s="410"/>
      <c r="K268" s="155"/>
    </row>
    <row r="269" spans="1:11" s="14" customFormat="1" ht="20.100000000000001" hidden="1" customHeight="1" x14ac:dyDescent="0.2">
      <c r="A269" s="877"/>
      <c r="B269" s="958" t="s">
        <v>2258</v>
      </c>
      <c r="C269" s="958" t="s">
        <v>2491</v>
      </c>
      <c r="D269" s="883" t="s">
        <v>384</v>
      </c>
      <c r="E269" s="856" t="e">
        <f>D269+3</f>
        <v>#VALUE!</v>
      </c>
      <c r="F269" s="856" t="e">
        <f t="shared" si="74"/>
        <v>#VALUE!</v>
      </c>
      <c r="G269" s="856"/>
      <c r="H269" s="761">
        <f t="shared" si="75"/>
        <v>45572</v>
      </c>
      <c r="I269" s="332">
        <f t="shared" si="76"/>
        <v>41</v>
      </c>
      <c r="J269" s="410"/>
      <c r="K269" s="155"/>
    </row>
    <row r="270" spans="1:11" s="14" customFormat="1" ht="20.100000000000001" hidden="1" customHeight="1" x14ac:dyDescent="0.2">
      <c r="A270" s="877"/>
      <c r="B270" s="958" t="s">
        <v>2492</v>
      </c>
      <c r="C270" s="958" t="s">
        <v>2493</v>
      </c>
      <c r="D270" s="956">
        <v>45579</v>
      </c>
      <c r="E270" s="956">
        <f>D270+3</f>
        <v>45582</v>
      </c>
      <c r="F270" s="805">
        <f t="shared" si="74"/>
        <v>45587</v>
      </c>
      <c r="G270" s="805"/>
      <c r="H270" s="761">
        <f t="shared" ref="H270" si="77">H269+7</f>
        <v>45579</v>
      </c>
      <c r="I270" s="332">
        <f t="shared" si="76"/>
        <v>42</v>
      </c>
      <c r="J270" s="410"/>
      <c r="K270" s="155"/>
    </row>
    <row r="271" spans="1:11" s="14" customFormat="1" ht="20.100000000000001" hidden="1" customHeight="1" x14ac:dyDescent="0.2">
      <c r="A271" s="877" t="s">
        <v>1798</v>
      </c>
      <c r="B271" s="1029" t="s">
        <v>408</v>
      </c>
      <c r="C271" s="958" t="s">
        <v>2494</v>
      </c>
      <c r="D271" s="803"/>
      <c r="E271" s="803"/>
      <c r="F271" s="803"/>
      <c r="G271" s="803"/>
      <c r="H271" s="761">
        <f>H270+7</f>
        <v>45586</v>
      </c>
      <c r="I271" s="332">
        <f t="shared" si="76"/>
        <v>43</v>
      </c>
      <c r="J271" s="410"/>
      <c r="K271" s="155"/>
    </row>
    <row r="272" spans="1:11" s="14" customFormat="1" ht="20.100000000000001" hidden="1" customHeight="1" x14ac:dyDescent="0.2">
      <c r="A272" s="877"/>
      <c r="B272" s="958" t="s">
        <v>2495</v>
      </c>
      <c r="C272" s="958" t="s">
        <v>2496</v>
      </c>
      <c r="D272" s="956">
        <v>45593</v>
      </c>
      <c r="E272" s="805">
        <f t="shared" ref="E272:E274" si="78">D272+3</f>
        <v>45596</v>
      </c>
      <c r="F272" s="805">
        <f t="shared" ref="F272:F280" si="79">D272+8</f>
        <v>45601</v>
      </c>
      <c r="H272" s="761">
        <f t="shared" ref="H272:H282" si="80">H271+7</f>
        <v>45593</v>
      </c>
      <c r="I272" s="332">
        <f t="shared" si="76"/>
        <v>44</v>
      </c>
      <c r="J272" s="410"/>
      <c r="K272" s="155"/>
    </row>
    <row r="273" spans="1:11" s="14" customFormat="1" ht="20.100000000000001" hidden="1" customHeight="1" x14ac:dyDescent="0.2">
      <c r="A273" s="877" t="s">
        <v>2497</v>
      </c>
      <c r="B273" s="958" t="s">
        <v>651</v>
      </c>
      <c r="C273" s="958" t="s">
        <v>2498</v>
      </c>
      <c r="D273" s="956">
        <v>45601</v>
      </c>
      <c r="E273" s="805">
        <f t="shared" si="78"/>
        <v>45604</v>
      </c>
      <c r="F273" s="805">
        <f t="shared" si="79"/>
        <v>45609</v>
      </c>
      <c r="G273" s="804"/>
      <c r="H273" s="761">
        <f t="shared" si="80"/>
        <v>45600</v>
      </c>
      <c r="I273" s="332">
        <f t="shared" si="76"/>
        <v>45</v>
      </c>
      <c r="J273" s="410"/>
      <c r="K273" s="155"/>
    </row>
    <row r="274" spans="1:11" s="14" customFormat="1" ht="20.100000000000001" hidden="1" customHeight="1" x14ac:dyDescent="0.2">
      <c r="A274" s="877" t="s">
        <v>1655</v>
      </c>
      <c r="B274" s="958" t="s">
        <v>653</v>
      </c>
      <c r="C274" s="958" t="s">
        <v>2499</v>
      </c>
      <c r="D274" s="956">
        <v>45608</v>
      </c>
      <c r="E274" s="805">
        <f t="shared" si="78"/>
        <v>45611</v>
      </c>
      <c r="F274" s="805">
        <f t="shared" si="79"/>
        <v>45616</v>
      </c>
      <c r="G274" s="681"/>
      <c r="H274" s="761">
        <f t="shared" si="80"/>
        <v>45607</v>
      </c>
      <c r="I274" s="332">
        <f t="shared" si="76"/>
        <v>46</v>
      </c>
      <c r="J274" s="410"/>
      <c r="K274" s="155"/>
    </row>
    <row r="275" spans="1:11" s="14" customFormat="1" ht="20.100000000000001" hidden="1" customHeight="1" x14ac:dyDescent="0.2">
      <c r="A275" s="877" t="s">
        <v>2500</v>
      </c>
      <c r="B275" s="958" t="s">
        <v>2382</v>
      </c>
      <c r="C275" s="958" t="s">
        <v>2501</v>
      </c>
      <c r="D275" s="958">
        <v>45617</v>
      </c>
      <c r="E275" s="805">
        <f>D275+2</f>
        <v>45619</v>
      </c>
      <c r="F275" s="883" t="s">
        <v>384</v>
      </c>
      <c r="G275" s="11"/>
      <c r="H275" s="761">
        <f>H274+7</f>
        <v>45614</v>
      </c>
      <c r="I275" s="332">
        <f t="shared" si="76"/>
        <v>47</v>
      </c>
      <c r="J275" s="410"/>
      <c r="K275" s="155"/>
    </row>
    <row r="276" spans="1:11" s="14" customFormat="1" ht="20.100000000000001" hidden="1" customHeight="1" x14ac:dyDescent="0.2">
      <c r="A276" s="877"/>
      <c r="B276" s="958" t="s">
        <v>2180</v>
      </c>
      <c r="C276" s="958" t="s">
        <v>2502</v>
      </c>
      <c r="D276" s="956">
        <v>45621</v>
      </c>
      <c r="E276" s="805">
        <f t="shared" ref="E276:E280" si="81">D276+2</f>
        <v>45623</v>
      </c>
      <c r="F276" s="883" t="s">
        <v>384</v>
      </c>
      <c r="G276" s="11"/>
      <c r="H276" s="761">
        <f t="shared" si="80"/>
        <v>45621</v>
      </c>
      <c r="I276" s="332">
        <f t="shared" si="76"/>
        <v>48</v>
      </c>
      <c r="J276" s="410"/>
      <c r="K276" s="155"/>
    </row>
    <row r="277" spans="1:11" s="14" customFormat="1" ht="20.100000000000001" hidden="1" customHeight="1" x14ac:dyDescent="0.2">
      <c r="A277" s="877"/>
      <c r="B277" s="1029" t="s">
        <v>408</v>
      </c>
      <c r="C277" s="958" t="s">
        <v>2503</v>
      </c>
      <c r="D277" s="856">
        <v>45627</v>
      </c>
      <c r="E277" s="856">
        <f t="shared" si="81"/>
        <v>45629</v>
      </c>
      <c r="F277" s="856">
        <f t="shared" si="79"/>
        <v>45635</v>
      </c>
      <c r="G277" s="11"/>
      <c r="H277" s="761">
        <f>H276+7</f>
        <v>45628</v>
      </c>
      <c r="I277" s="332">
        <f t="shared" si="76"/>
        <v>49</v>
      </c>
      <c r="J277" s="410"/>
      <c r="K277" s="155"/>
    </row>
    <row r="278" spans="1:11" s="14" customFormat="1" ht="20.100000000000001" hidden="1" customHeight="1" x14ac:dyDescent="0.2">
      <c r="A278" s="877" t="s">
        <v>2495</v>
      </c>
      <c r="B278" s="958" t="s">
        <v>2139</v>
      </c>
      <c r="C278" s="958" t="s">
        <v>2504</v>
      </c>
      <c r="D278" s="883" t="s">
        <v>384</v>
      </c>
      <c r="E278" s="856"/>
      <c r="F278" s="856"/>
      <c r="G278" s="11"/>
      <c r="H278" s="761">
        <f t="shared" si="80"/>
        <v>45635</v>
      </c>
      <c r="I278" s="332">
        <f t="shared" si="76"/>
        <v>50</v>
      </c>
      <c r="J278" s="410"/>
      <c r="K278" s="155"/>
    </row>
    <row r="279" spans="1:11" s="14" customFormat="1" ht="20.100000000000001" hidden="1" customHeight="1" x14ac:dyDescent="0.2">
      <c r="A279" s="877" t="s">
        <v>651</v>
      </c>
      <c r="B279" s="1029" t="s">
        <v>408</v>
      </c>
      <c r="C279" s="958" t="s">
        <v>2505</v>
      </c>
      <c r="D279" s="856">
        <v>45642</v>
      </c>
      <c r="E279" s="856">
        <f t="shared" si="81"/>
        <v>45644</v>
      </c>
      <c r="F279" s="856">
        <f t="shared" si="79"/>
        <v>45650</v>
      </c>
      <c r="G279" s="804"/>
      <c r="H279" s="761">
        <f t="shared" si="80"/>
        <v>45642</v>
      </c>
      <c r="I279" s="332">
        <f t="shared" si="76"/>
        <v>51</v>
      </c>
      <c r="J279" s="410"/>
      <c r="K279" s="155"/>
    </row>
    <row r="280" spans="1:11" s="14" customFormat="1" ht="20.100000000000001" hidden="1" customHeight="1" x14ac:dyDescent="0.2">
      <c r="A280" s="877" t="s">
        <v>653</v>
      </c>
      <c r="B280" s="958" t="s">
        <v>651</v>
      </c>
      <c r="C280" s="958" t="s">
        <v>2506</v>
      </c>
      <c r="D280" s="956">
        <v>45651</v>
      </c>
      <c r="E280" s="805">
        <f t="shared" si="81"/>
        <v>45653</v>
      </c>
      <c r="F280" s="805">
        <f t="shared" si="79"/>
        <v>45659</v>
      </c>
      <c r="G280" s="681"/>
      <c r="H280" s="761">
        <f t="shared" si="80"/>
        <v>45649</v>
      </c>
      <c r="I280" s="332">
        <f t="shared" si="76"/>
        <v>52</v>
      </c>
      <c r="J280" s="410"/>
      <c r="K280" s="155"/>
    </row>
    <row r="281" spans="1:11" s="14" customFormat="1" ht="20.100000000000001" hidden="1" customHeight="1" x14ac:dyDescent="0.2">
      <c r="A281" s="877" t="s">
        <v>2375</v>
      </c>
      <c r="B281" s="958" t="s">
        <v>2300</v>
      </c>
      <c r="C281" s="958" t="s">
        <v>2507</v>
      </c>
      <c r="D281" s="883" t="s">
        <v>384</v>
      </c>
      <c r="E281" s="805">
        <v>45292</v>
      </c>
      <c r="F281" s="805">
        <v>45298</v>
      </c>
      <c r="G281" s="11"/>
      <c r="H281" s="761">
        <f>H280+7</f>
        <v>45656</v>
      </c>
      <c r="I281" s="332">
        <f t="shared" si="76"/>
        <v>53</v>
      </c>
      <c r="J281" s="410"/>
      <c r="K281" s="155"/>
    </row>
    <row r="282" spans="1:11" s="14" customFormat="1" ht="20.100000000000001" hidden="1" customHeight="1" x14ac:dyDescent="0.2">
      <c r="A282" s="877"/>
      <c r="B282" s="958" t="s">
        <v>2180</v>
      </c>
      <c r="C282" s="958" t="s">
        <v>2508</v>
      </c>
      <c r="D282" s="883" t="s">
        <v>384</v>
      </c>
      <c r="E282" s="805">
        <v>45299</v>
      </c>
      <c r="F282" s="805">
        <v>45305</v>
      </c>
      <c r="G282" s="11"/>
      <c r="H282" s="761">
        <f t="shared" si="80"/>
        <v>45663</v>
      </c>
      <c r="I282" s="332">
        <f t="shared" si="76"/>
        <v>2</v>
      </c>
      <c r="J282" s="410"/>
      <c r="K282" s="155"/>
    </row>
    <row r="283" spans="1:11" s="14" customFormat="1" ht="20.100000000000001" hidden="1" customHeight="1" x14ac:dyDescent="0.2">
      <c r="A283" s="877" t="s">
        <v>2139</v>
      </c>
      <c r="B283" s="958" t="s">
        <v>2139</v>
      </c>
      <c r="C283" s="958" t="s">
        <v>2509</v>
      </c>
      <c r="D283" s="883" t="s">
        <v>384</v>
      </c>
      <c r="E283" s="805">
        <v>45306</v>
      </c>
      <c r="F283" s="805">
        <v>45312</v>
      </c>
      <c r="G283" s="11"/>
      <c r="H283" s="761">
        <f>H282+7</f>
        <v>45670</v>
      </c>
      <c r="I283" s="332">
        <f t="shared" si="76"/>
        <v>3</v>
      </c>
      <c r="J283" s="410"/>
      <c r="K283" s="155"/>
    </row>
    <row r="284" spans="1:11" s="14" customFormat="1" ht="20.100000000000001" hidden="1" customHeight="1" x14ac:dyDescent="0.2">
      <c r="A284" s="809"/>
      <c r="B284" s="767"/>
      <c r="C284" s="767"/>
      <c r="D284" s="767"/>
      <c r="E284" s="804"/>
      <c r="F284" s="804"/>
      <c r="G284" s="804"/>
      <c r="H284" s="804"/>
      <c r="I284" s="193"/>
      <c r="J284" s="767"/>
    </row>
    <row r="285" spans="1:11" s="14" customFormat="1" ht="27" customHeight="1" x14ac:dyDescent="0.2">
      <c r="A285" s="809"/>
      <c r="B285" s="1134" t="s">
        <v>2246</v>
      </c>
      <c r="C285" s="1135"/>
      <c r="D285" s="1136" t="s">
        <v>348</v>
      </c>
      <c r="E285" s="944" t="s">
        <v>434</v>
      </c>
      <c r="F285" s="944" t="s">
        <v>2510</v>
      </c>
      <c r="G285" s="944" t="s">
        <v>2393</v>
      </c>
      <c r="I285" s="884"/>
    </row>
    <row r="286" spans="1:11" s="14" customFormat="1" ht="16.5" customHeight="1" x14ac:dyDescent="0.2">
      <c r="A286" s="809"/>
      <c r="B286" s="947" t="s">
        <v>350</v>
      </c>
      <c r="C286" s="947" t="s">
        <v>351</v>
      </c>
      <c r="D286" s="1137"/>
      <c r="E286" s="954" t="s">
        <v>251</v>
      </c>
      <c r="F286" s="954" t="s">
        <v>249</v>
      </c>
      <c r="G286" s="954" t="s">
        <v>284</v>
      </c>
      <c r="I286" s="1054" t="s">
        <v>352</v>
      </c>
      <c r="J286" s="988" t="s">
        <v>353</v>
      </c>
    </row>
    <row r="287" spans="1:11" s="14" customFormat="1" ht="20.100000000000001" hidden="1" customHeight="1" x14ac:dyDescent="0.2">
      <c r="A287" s="809"/>
      <c r="B287" s="958" t="s">
        <v>2180</v>
      </c>
      <c r="C287" s="958" t="s">
        <v>2511</v>
      </c>
      <c r="D287" s="958">
        <v>45731</v>
      </c>
      <c r="E287" s="805">
        <f>D287+6</f>
        <v>45737</v>
      </c>
      <c r="F287" s="805">
        <f>E287+3</f>
        <v>45740</v>
      </c>
      <c r="G287" s="805">
        <f>F287+12</f>
        <v>45752</v>
      </c>
      <c r="I287" s="761">
        <v>45729</v>
      </c>
      <c r="J287" s="332">
        <f t="shared" ref="J287:J288" si="82">WEEKNUM(I287)</f>
        <v>11</v>
      </c>
    </row>
    <row r="288" spans="1:11" s="14" customFormat="1" ht="20.100000000000001" hidden="1" customHeight="1" x14ac:dyDescent="0.2">
      <c r="A288" s="809"/>
      <c r="B288" s="958" t="s">
        <v>653</v>
      </c>
      <c r="C288" s="958" t="s">
        <v>2512</v>
      </c>
      <c r="D288" s="958">
        <v>45740</v>
      </c>
      <c r="E288" s="805">
        <f t="shared" ref="E288:E291" si="83">D288+6</f>
        <v>45746</v>
      </c>
      <c r="F288" s="805">
        <f t="shared" ref="F288:F291" si="84">E288+3</f>
        <v>45749</v>
      </c>
      <c r="G288" s="805">
        <f t="shared" ref="G288:G291" si="85">F288+12</f>
        <v>45761</v>
      </c>
      <c r="I288" s="761">
        <f>I287+7</f>
        <v>45736</v>
      </c>
      <c r="J288" s="332">
        <f t="shared" si="82"/>
        <v>12</v>
      </c>
    </row>
    <row r="289" spans="1:17" s="14" customFormat="1" ht="20.100000000000001" hidden="1" customHeight="1" x14ac:dyDescent="0.2">
      <c r="A289" s="809"/>
      <c r="B289" s="958" t="s">
        <v>1798</v>
      </c>
      <c r="C289" s="958" t="s">
        <v>2513</v>
      </c>
      <c r="D289" s="958">
        <v>45745</v>
      </c>
      <c r="E289" s="805">
        <f t="shared" si="83"/>
        <v>45751</v>
      </c>
      <c r="F289" s="805">
        <f t="shared" si="84"/>
        <v>45754</v>
      </c>
      <c r="G289" s="805">
        <f t="shared" si="85"/>
        <v>45766</v>
      </c>
      <c r="I289" s="761">
        <f>I288+7</f>
        <v>45743</v>
      </c>
      <c r="J289" s="332">
        <f>WEEKNUM(I289)</f>
        <v>13</v>
      </c>
    </row>
    <row r="290" spans="1:17" s="14" customFormat="1" ht="20.100000000000001" hidden="1" customHeight="1" x14ac:dyDescent="0.2">
      <c r="A290" s="809" t="s">
        <v>651</v>
      </c>
      <c r="B290" s="958" t="s">
        <v>1553</v>
      </c>
      <c r="C290" s="958" t="s">
        <v>2514</v>
      </c>
      <c r="D290" s="958">
        <v>45748</v>
      </c>
      <c r="E290" s="805">
        <f>D290+6</f>
        <v>45754</v>
      </c>
      <c r="F290" s="805">
        <f>E290+3</f>
        <v>45757</v>
      </c>
      <c r="G290" s="805">
        <f>F290+12</f>
        <v>45769</v>
      </c>
      <c r="I290" s="761">
        <f>I289+7</f>
        <v>45750</v>
      </c>
      <c r="J290" s="332">
        <f t="shared" ref="J290:J291" si="86">WEEKNUM(I290)</f>
        <v>14</v>
      </c>
    </row>
    <row r="291" spans="1:17" s="14" customFormat="1" ht="20.100000000000001" hidden="1" customHeight="1" x14ac:dyDescent="0.2">
      <c r="A291" s="809"/>
      <c r="B291" s="958" t="s">
        <v>2300</v>
      </c>
      <c r="C291" s="958" t="s">
        <v>2515</v>
      </c>
      <c r="D291" s="958">
        <v>45762</v>
      </c>
      <c r="E291" s="805">
        <f t="shared" si="83"/>
        <v>45768</v>
      </c>
      <c r="F291" s="805">
        <f t="shared" si="84"/>
        <v>45771</v>
      </c>
      <c r="G291" s="805">
        <f t="shared" si="85"/>
        <v>45783</v>
      </c>
      <c r="I291" s="761">
        <f t="shared" ref="I291:I294" si="87">I290+7</f>
        <v>45757</v>
      </c>
      <c r="J291" s="332">
        <f t="shared" si="86"/>
        <v>15</v>
      </c>
    </row>
    <row r="292" spans="1:17" s="14" customFormat="1" ht="20.100000000000001" hidden="1" customHeight="1" x14ac:dyDescent="0.2">
      <c r="A292" s="809"/>
      <c r="B292" s="958" t="s">
        <v>1990</v>
      </c>
      <c r="C292" s="958" t="s">
        <v>2516</v>
      </c>
      <c r="D292" s="975" t="s">
        <v>384</v>
      </c>
      <c r="E292" s="856"/>
      <c r="F292" s="856"/>
      <c r="G292" s="856"/>
      <c r="I292" s="761">
        <f t="shared" si="87"/>
        <v>45764</v>
      </c>
      <c r="J292" s="332">
        <f>WEEKNUM(I292)</f>
        <v>16</v>
      </c>
    </row>
    <row r="293" spans="1:17" s="14" customFormat="1" ht="20.100000000000001" hidden="1" customHeight="1" x14ac:dyDescent="0.2">
      <c r="A293" s="809" t="s">
        <v>2180</v>
      </c>
      <c r="B293" s="958" t="s">
        <v>2043</v>
      </c>
      <c r="C293" s="958" t="s">
        <v>2517</v>
      </c>
      <c r="D293" s="958">
        <v>45771</v>
      </c>
      <c r="E293" s="805">
        <f>D293+6</f>
        <v>45777</v>
      </c>
      <c r="F293" s="805">
        <f>E293+3</f>
        <v>45780</v>
      </c>
      <c r="G293" s="805">
        <f>F293+12</f>
        <v>45792</v>
      </c>
      <c r="I293" s="761">
        <f t="shared" si="87"/>
        <v>45771</v>
      </c>
      <c r="J293" s="332">
        <f t="shared" ref="J293:J294" si="88">WEEKNUM(I293)</f>
        <v>17</v>
      </c>
    </row>
    <row r="294" spans="1:17" s="14" customFormat="1" ht="20.100000000000001" hidden="1" customHeight="1" x14ac:dyDescent="0.2">
      <c r="A294" s="809"/>
      <c r="B294" s="958" t="s">
        <v>653</v>
      </c>
      <c r="C294" s="958" t="s">
        <v>2518</v>
      </c>
      <c r="D294" s="958">
        <v>45782</v>
      </c>
      <c r="E294" s="805">
        <f>D294+9</f>
        <v>45791</v>
      </c>
      <c r="F294" s="805">
        <f>E294+4</f>
        <v>45795</v>
      </c>
      <c r="G294" s="805">
        <f>F294+8</f>
        <v>45803</v>
      </c>
      <c r="I294" s="761">
        <f t="shared" si="87"/>
        <v>45778</v>
      </c>
      <c r="J294" s="332">
        <f t="shared" si="88"/>
        <v>18</v>
      </c>
    </row>
    <row r="295" spans="1:17" s="14" customFormat="1" ht="20.100000000000001" hidden="1" customHeight="1" x14ac:dyDescent="0.2">
      <c r="A295" s="809"/>
      <c r="B295" s="958" t="s">
        <v>1798</v>
      </c>
      <c r="C295" s="958" t="s">
        <v>2519</v>
      </c>
      <c r="D295" s="958">
        <v>45794</v>
      </c>
      <c r="E295" s="805">
        <f t="shared" ref="E295:E302" si="89">D295+9</f>
        <v>45803</v>
      </c>
      <c r="F295" s="805">
        <f t="shared" ref="F295:F302" si="90">E295+4</f>
        <v>45807</v>
      </c>
      <c r="G295" s="805">
        <f t="shared" ref="G295:G302" si="91">F295+8</f>
        <v>45815</v>
      </c>
      <c r="I295" s="761">
        <f>I294+7</f>
        <v>45785</v>
      </c>
      <c r="J295" s="332">
        <f>WEEKNUM(I295)</f>
        <v>19</v>
      </c>
    </row>
    <row r="296" spans="1:17" s="14" customFormat="1" ht="20.100000000000001" customHeight="1" x14ac:dyDescent="0.2">
      <c r="A296" s="809" t="s">
        <v>4719</v>
      </c>
      <c r="B296" s="958" t="s">
        <v>1553</v>
      </c>
      <c r="C296" s="958" t="s">
        <v>2520</v>
      </c>
      <c r="D296" s="958">
        <v>45800</v>
      </c>
      <c r="E296" s="805">
        <f t="shared" si="89"/>
        <v>45809</v>
      </c>
      <c r="F296" s="805">
        <f t="shared" si="90"/>
        <v>45813</v>
      </c>
      <c r="G296" s="805">
        <f t="shared" si="91"/>
        <v>45821</v>
      </c>
      <c r="I296" s="761">
        <f>I295+7</f>
        <v>45792</v>
      </c>
      <c r="J296" s="332">
        <f t="shared" ref="J296:J297" si="92">WEEKNUM(I296)</f>
        <v>20</v>
      </c>
    </row>
    <row r="297" spans="1:17" s="14" customFormat="1" ht="20.100000000000001" customHeight="1" x14ac:dyDescent="0.2">
      <c r="A297" s="809"/>
      <c r="B297" s="958" t="s">
        <v>2300</v>
      </c>
      <c r="C297" s="958" t="s">
        <v>2521</v>
      </c>
      <c r="D297" s="958">
        <v>45804</v>
      </c>
      <c r="E297" s="805">
        <f t="shared" si="89"/>
        <v>45813</v>
      </c>
      <c r="F297" s="805">
        <f t="shared" si="90"/>
        <v>45817</v>
      </c>
      <c r="G297" s="805">
        <f t="shared" si="91"/>
        <v>45825</v>
      </c>
      <c r="I297" s="761">
        <f t="shared" ref="I297:I300" si="93">I296+7</f>
        <v>45799</v>
      </c>
      <c r="J297" s="332">
        <f t="shared" si="92"/>
        <v>21</v>
      </c>
    </row>
    <row r="298" spans="1:17" s="14" customFormat="1" ht="20.100000000000001" customHeight="1" x14ac:dyDescent="0.2">
      <c r="A298" s="1123"/>
      <c r="B298" s="958" t="s">
        <v>2043</v>
      </c>
      <c r="C298" s="958" t="s">
        <v>2522</v>
      </c>
      <c r="D298" s="958">
        <v>45804</v>
      </c>
      <c r="E298" s="805">
        <f t="shared" si="89"/>
        <v>45813</v>
      </c>
      <c r="F298" s="805">
        <f t="shared" si="90"/>
        <v>45817</v>
      </c>
      <c r="G298" s="805">
        <f t="shared" si="91"/>
        <v>45825</v>
      </c>
      <c r="I298" s="761">
        <f t="shared" si="93"/>
        <v>45806</v>
      </c>
      <c r="J298" s="332">
        <f>WEEKNUM(I298)</f>
        <v>22</v>
      </c>
    </row>
    <row r="299" spans="1:17" s="14" customFormat="1" ht="20.100000000000001" customHeight="1" x14ac:dyDescent="0.2">
      <c r="A299" s="809"/>
      <c r="B299" s="1029" t="s">
        <v>408</v>
      </c>
      <c r="C299" s="958" t="s">
        <v>2523</v>
      </c>
      <c r="D299" s="803"/>
      <c r="E299" s="856"/>
      <c r="F299" s="856"/>
      <c r="G299" s="856"/>
      <c r="I299" s="761">
        <f t="shared" si="93"/>
        <v>45813</v>
      </c>
      <c r="J299" s="332">
        <f t="shared" ref="J299:J300" si="94">WEEKNUM(I299)</f>
        <v>23</v>
      </c>
    </row>
    <row r="300" spans="1:17" s="14" customFormat="1" ht="20.100000000000001" customHeight="1" x14ac:dyDescent="0.2">
      <c r="A300" s="809"/>
      <c r="B300" s="958" t="s">
        <v>1990</v>
      </c>
      <c r="C300" s="958" t="s">
        <v>2524</v>
      </c>
      <c r="D300" s="958">
        <v>45818</v>
      </c>
      <c r="E300" s="975" t="s">
        <v>384</v>
      </c>
      <c r="F300" s="975" t="s">
        <v>384</v>
      </c>
      <c r="G300" s="975" t="s">
        <v>384</v>
      </c>
      <c r="I300" s="761">
        <f t="shared" si="93"/>
        <v>45820</v>
      </c>
      <c r="J300" s="332">
        <f t="shared" si="94"/>
        <v>24</v>
      </c>
    </row>
    <row r="301" spans="1:17" s="14" customFormat="1" ht="20.100000000000001" customHeight="1" x14ac:dyDescent="0.2">
      <c r="A301" s="809" t="s">
        <v>653</v>
      </c>
      <c r="B301" s="958" t="s">
        <v>2904</v>
      </c>
      <c r="C301" s="958" t="s">
        <v>2525</v>
      </c>
      <c r="D301" s="958">
        <v>45825</v>
      </c>
      <c r="E301" s="805">
        <f t="shared" si="89"/>
        <v>45834</v>
      </c>
      <c r="F301" s="805">
        <f t="shared" si="90"/>
        <v>45838</v>
      </c>
      <c r="G301" s="805">
        <f t="shared" si="91"/>
        <v>45846</v>
      </c>
      <c r="I301" s="761">
        <f>I300+7</f>
        <v>45827</v>
      </c>
      <c r="J301" s="332">
        <f>WEEKNUM(I301)</f>
        <v>25</v>
      </c>
    </row>
    <row r="302" spans="1:17" s="14" customFormat="1" ht="20.100000000000001" customHeight="1" x14ac:dyDescent="0.2">
      <c r="A302" s="809" t="s">
        <v>1798</v>
      </c>
      <c r="B302" s="958" t="s">
        <v>1553</v>
      </c>
      <c r="C302" s="958" t="s">
        <v>2526</v>
      </c>
      <c r="D302" s="958">
        <v>45832</v>
      </c>
      <c r="E302" s="805">
        <f t="shared" si="89"/>
        <v>45841</v>
      </c>
      <c r="F302" s="805">
        <f t="shared" si="90"/>
        <v>45845</v>
      </c>
      <c r="G302" s="805">
        <f t="shared" si="91"/>
        <v>45853</v>
      </c>
      <c r="I302" s="761">
        <f>I301+7</f>
        <v>45834</v>
      </c>
      <c r="J302" s="332">
        <f t="shared" ref="J302" si="95">WEEKNUM(I302)</f>
        <v>26</v>
      </c>
    </row>
    <row r="303" spans="1:17" s="149" customFormat="1" ht="20.100000000000001" customHeight="1" x14ac:dyDescent="0.2">
      <c r="A303" s="1039"/>
      <c r="B303" s="147" t="s">
        <v>511</v>
      </c>
      <c r="C303" s="753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603"/>
      <c r="P303" s="146"/>
      <c r="Q303" s="146"/>
    </row>
    <row r="308" spans="1:15" s="147" customFormat="1" ht="18.75" customHeight="1" x14ac:dyDescent="0.2">
      <c r="B308" s="899"/>
      <c r="C308" s="900"/>
      <c r="D308" s="901"/>
      <c r="E308" s="902"/>
      <c r="F308" s="903"/>
      <c r="G308" s="904"/>
      <c r="H308" s="905"/>
    </row>
    <row r="309" spans="1:15" s="147" customFormat="1" ht="18.75" customHeight="1" x14ac:dyDescent="0.2">
      <c r="B309" s="781" t="s">
        <v>512</v>
      </c>
      <c r="C309" s="145"/>
      <c r="D309" s="147" t="s">
        <v>513</v>
      </c>
      <c r="G309" s="147" t="s">
        <v>514</v>
      </c>
      <c r="H309" s="782"/>
    </row>
    <row r="310" spans="1:15" s="147" customFormat="1" ht="18.75" customHeight="1" x14ac:dyDescent="0.2">
      <c r="B310" s="783" t="s">
        <v>515</v>
      </c>
      <c r="C310" s="1103" t="s">
        <v>516</v>
      </c>
      <c r="D310" s="133" t="s">
        <v>517</v>
      </c>
      <c r="F310" s="1103" t="s">
        <v>518</v>
      </c>
      <c r="G310" s="145" t="s">
        <v>519</v>
      </c>
      <c r="H310" s="1104" t="s">
        <v>520</v>
      </c>
    </row>
    <row r="311" spans="1:15" s="147" customFormat="1" ht="18.75" customHeight="1" x14ac:dyDescent="0.2">
      <c r="B311" s="783" t="s">
        <v>521</v>
      </c>
      <c r="C311" s="1103" t="s">
        <v>522</v>
      </c>
      <c r="D311" s="133" t="s">
        <v>523</v>
      </c>
      <c r="E311" s="148" t="s">
        <v>524</v>
      </c>
      <c r="F311" s="1105" t="s">
        <v>525</v>
      </c>
      <c r="G311" s="145" t="s">
        <v>526</v>
      </c>
      <c r="H311" s="1104" t="s">
        <v>527</v>
      </c>
    </row>
    <row r="312" spans="1:15" s="147" customFormat="1" ht="18.75" customHeight="1" x14ac:dyDescent="0.2">
      <c r="B312" s="786" t="s">
        <v>528</v>
      </c>
      <c r="C312" s="1106" t="s">
        <v>529</v>
      </c>
      <c r="D312" s="133" t="s">
        <v>530</v>
      </c>
      <c r="E312" s="148" t="s">
        <v>531</v>
      </c>
      <c r="F312" s="1105" t="s">
        <v>532</v>
      </c>
      <c r="G312" s="591" t="s">
        <v>533</v>
      </c>
      <c r="H312" s="1107" t="s">
        <v>534</v>
      </c>
    </row>
    <row r="313" spans="1:15" s="147" customFormat="1" ht="18.75" customHeight="1" x14ac:dyDescent="0.2">
      <c r="B313" s="786" t="s">
        <v>535</v>
      </c>
      <c r="C313" s="1106" t="s">
        <v>536</v>
      </c>
      <c r="D313" s="133" t="s">
        <v>537</v>
      </c>
      <c r="E313" s="148" t="s">
        <v>538</v>
      </c>
      <c r="F313" s="1105" t="s">
        <v>539</v>
      </c>
      <c r="G313" s="591" t="s">
        <v>540</v>
      </c>
      <c r="H313" s="1107" t="s">
        <v>541</v>
      </c>
      <c r="N313" s="149"/>
      <c r="O313" s="149"/>
    </row>
    <row r="314" spans="1:15" s="147" customFormat="1" ht="18.75" customHeight="1" x14ac:dyDescent="0.2">
      <c r="B314" s="786" t="s">
        <v>750</v>
      </c>
      <c r="C314" s="1106" t="s">
        <v>543</v>
      </c>
      <c r="D314" s="133" t="s">
        <v>544</v>
      </c>
      <c r="E314" s="148" t="s">
        <v>545</v>
      </c>
      <c r="F314" s="1105" t="s">
        <v>546</v>
      </c>
      <c r="G314" s="591" t="s">
        <v>547</v>
      </c>
      <c r="H314" s="1107" t="s">
        <v>548</v>
      </c>
      <c r="N314" s="149"/>
      <c r="O314" s="149"/>
    </row>
    <row r="315" spans="1:15" s="147" customFormat="1" ht="18.75" customHeight="1" x14ac:dyDescent="0.2">
      <c r="B315" s="786" t="s">
        <v>549</v>
      </c>
      <c r="C315" s="1106" t="s">
        <v>550</v>
      </c>
      <c r="D315" s="133" t="s">
        <v>551</v>
      </c>
      <c r="E315" s="148" t="s">
        <v>552</v>
      </c>
      <c r="F315" s="1105" t="s">
        <v>553</v>
      </c>
      <c r="G315" s="591" t="s">
        <v>554</v>
      </c>
      <c r="H315" s="1107" t="s">
        <v>555</v>
      </c>
      <c r="N315" s="149"/>
      <c r="O315" s="149"/>
    </row>
    <row r="316" spans="1:15" s="147" customFormat="1" ht="18.75" customHeight="1" x14ac:dyDescent="0.2">
      <c r="B316" s="786" t="s">
        <v>556</v>
      </c>
      <c r="C316" s="1106" t="s">
        <v>557</v>
      </c>
      <c r="D316" s="133" t="s">
        <v>558</v>
      </c>
      <c r="E316" s="148" t="s">
        <v>559</v>
      </c>
      <c r="F316" s="1103" t="s">
        <v>560</v>
      </c>
      <c r="G316" s="591" t="s">
        <v>561</v>
      </c>
      <c r="H316" s="790" t="s">
        <v>562</v>
      </c>
      <c r="N316" s="149"/>
      <c r="O316" s="149"/>
    </row>
    <row r="317" spans="1:15" s="149" customFormat="1" ht="18.75" customHeight="1" x14ac:dyDescent="0.2">
      <c r="A317" s="1036"/>
      <c r="B317" s="786" t="s">
        <v>563</v>
      </c>
      <c r="C317" s="1106" t="s">
        <v>564</v>
      </c>
      <c r="D317" s="133"/>
      <c r="E317" s="145"/>
      <c r="F317" s="591"/>
      <c r="G317" s="147"/>
      <c r="H317" s="791"/>
      <c r="I317" s="145"/>
      <c r="J317" s="145"/>
      <c r="K317" s="145"/>
    </row>
    <row r="318" spans="1:15" s="149" customFormat="1" ht="18.75" customHeight="1" thickBot="1" x14ac:dyDescent="0.25">
      <c r="A318" s="1036"/>
      <c r="B318" s="1108"/>
      <c r="C318" s="794"/>
      <c r="D318" s="794"/>
      <c r="E318" s="794"/>
      <c r="F318" s="794"/>
      <c r="G318" s="794"/>
      <c r="H318" s="1109"/>
      <c r="I318" s="145"/>
      <c r="J318" s="145"/>
      <c r="K318" s="145"/>
    </row>
    <row r="324" spans="1:21" s="266" customFormat="1" ht="60" hidden="1" x14ac:dyDescent="0.2">
      <c r="A324" s="876"/>
      <c r="B324" s="372"/>
      <c r="C324" s="1"/>
      <c r="D324" s="398" t="s">
        <v>1535</v>
      </c>
      <c r="E324" s="119" t="s">
        <v>2527</v>
      </c>
      <c r="F324" s="119" t="s">
        <v>2528</v>
      </c>
      <c r="G324" s="119" t="s">
        <v>2529</v>
      </c>
      <c r="H324" s="119" t="s">
        <v>2530</v>
      </c>
      <c r="I324" s="119" t="s">
        <v>2531</v>
      </c>
      <c r="J324" s="119" t="s">
        <v>2532</v>
      </c>
      <c r="K324" s="373" t="s">
        <v>2533</v>
      </c>
      <c r="L324" s="373" t="s">
        <v>2534</v>
      </c>
      <c r="M324" s="119" t="s">
        <v>2535</v>
      </c>
      <c r="N324" s="119" t="s">
        <v>2536</v>
      </c>
      <c r="O324" s="119" t="s">
        <v>2537</v>
      </c>
      <c r="P324" s="373" t="s">
        <v>2538</v>
      </c>
      <c r="Q324" s="119" t="s">
        <v>2539</v>
      </c>
      <c r="R324" s="119" t="s">
        <v>2540</v>
      </c>
      <c r="S324" s="119" t="s">
        <v>2541</v>
      </c>
      <c r="T324" s="119" t="s">
        <v>2542</v>
      </c>
      <c r="U324" s="119" t="s">
        <v>2543</v>
      </c>
    </row>
    <row r="325" spans="1:21" s="266" customFormat="1" ht="20.100000000000001" hidden="1" customHeight="1" x14ac:dyDescent="0.2">
      <c r="A325" s="876"/>
      <c r="B325" s="1"/>
      <c r="C325" s="1" t="s">
        <v>2544</v>
      </c>
      <c r="D325" s="405"/>
      <c r="E325" s="405" t="s">
        <v>144</v>
      </c>
      <c r="F325" s="405" t="s">
        <v>217</v>
      </c>
      <c r="G325" s="405" t="s">
        <v>175</v>
      </c>
      <c r="H325" s="398" t="s">
        <v>299</v>
      </c>
      <c r="I325" s="398" t="s">
        <v>2545</v>
      </c>
      <c r="J325" s="374" t="s">
        <v>2546</v>
      </c>
      <c r="K325" s="373" t="s">
        <v>2546</v>
      </c>
      <c r="L325" s="373" t="s">
        <v>2547</v>
      </c>
      <c r="M325" s="405" t="s">
        <v>259</v>
      </c>
      <c r="N325" s="405" t="s">
        <v>2548</v>
      </c>
      <c r="O325" s="405" t="s">
        <v>2548</v>
      </c>
      <c r="P325" s="375" t="s">
        <v>2548</v>
      </c>
      <c r="Q325" s="375" t="s">
        <v>2549</v>
      </c>
      <c r="R325" s="375" t="s">
        <v>2550</v>
      </c>
      <c r="S325" s="375" t="s">
        <v>2551</v>
      </c>
      <c r="T325" s="375" t="s">
        <v>2552</v>
      </c>
      <c r="U325" s="375" t="s">
        <v>2553</v>
      </c>
    </row>
    <row r="326" spans="1:21" s="266" customFormat="1" ht="20.100000000000001" hidden="1" customHeight="1" x14ac:dyDescent="0.2">
      <c r="A326" s="876"/>
      <c r="B326" s="376" t="s">
        <v>350</v>
      </c>
      <c r="C326" s="376" t="s">
        <v>351</v>
      </c>
      <c r="D326" s="376" t="s">
        <v>1315</v>
      </c>
      <c r="E326" s="376" t="s">
        <v>1315</v>
      </c>
      <c r="F326" s="376" t="s">
        <v>1315</v>
      </c>
      <c r="G326" s="376" t="s">
        <v>1315</v>
      </c>
      <c r="H326" s="376" t="s">
        <v>1315</v>
      </c>
      <c r="I326" s="376" t="s">
        <v>1315</v>
      </c>
      <c r="J326" s="376" t="s">
        <v>1315</v>
      </c>
      <c r="K326" s="377" t="s">
        <v>1315</v>
      </c>
      <c r="L326" s="378" t="s">
        <v>1315</v>
      </c>
      <c r="M326" s="376" t="s">
        <v>1315</v>
      </c>
      <c r="N326" s="376" t="s">
        <v>1315</v>
      </c>
      <c r="O326" s="376" t="s">
        <v>1315</v>
      </c>
      <c r="P326" s="378" t="s">
        <v>1315</v>
      </c>
      <c r="Q326" s="378" t="s">
        <v>1315</v>
      </c>
      <c r="R326" s="378" t="s">
        <v>1315</v>
      </c>
      <c r="S326" s="378" t="s">
        <v>1315</v>
      </c>
      <c r="T326" s="378" t="s">
        <v>1315</v>
      </c>
      <c r="U326" s="378" t="s">
        <v>1315</v>
      </c>
    </row>
    <row r="327" spans="1:21" hidden="1" x14ac:dyDescent="0.2">
      <c r="B327" s="136" t="s">
        <v>2554</v>
      </c>
      <c r="C327" s="137" t="s">
        <v>2555</v>
      </c>
      <c r="D327" s="6">
        <v>44288</v>
      </c>
      <c r="E327" s="6">
        <f t="shared" ref="E327:E328" si="96">D327+4</f>
        <v>44292</v>
      </c>
      <c r="F327" s="6">
        <f t="shared" ref="F327:F328" si="97">D327+6</f>
        <v>44294</v>
      </c>
      <c r="G327" s="6">
        <f t="shared" ref="G327:G334" si="98">D327+11</f>
        <v>44299</v>
      </c>
      <c r="H327" s="379">
        <f t="shared" ref="H327:H328" si="99">G327+15</f>
        <v>44314</v>
      </c>
      <c r="I327" s="6">
        <f t="shared" ref="I327:I333" si="100">D327+24</f>
        <v>44312</v>
      </c>
      <c r="J327" s="6">
        <f t="shared" ref="J327:J333" si="101">D327+21</f>
        <v>44309</v>
      </c>
      <c r="K327" s="6">
        <f t="shared" ref="K327:K333" si="102">D327+21</f>
        <v>44309</v>
      </c>
      <c r="L327" s="6">
        <f t="shared" ref="L327:L333" si="103">D327+38</f>
        <v>44326</v>
      </c>
      <c r="M327" s="6">
        <f t="shared" ref="M327:M333" si="104">D327+5</f>
        <v>44293</v>
      </c>
      <c r="N327" s="6">
        <f t="shared" ref="N327:N333" si="105">D327+21</f>
        <v>44309</v>
      </c>
      <c r="O327" s="6">
        <f t="shared" ref="O327:O333" si="106">D327+21</f>
        <v>44309</v>
      </c>
      <c r="P327" s="6">
        <f t="shared" ref="P327:P333" si="107">D327+21</f>
        <v>44309</v>
      </c>
      <c r="Q327" s="6">
        <f t="shared" ref="Q327:Q333" si="108">D327+20</f>
        <v>44308</v>
      </c>
      <c r="R327" s="6">
        <f t="shared" ref="R327:R333" si="109">D327+25</f>
        <v>44313</v>
      </c>
      <c r="S327" s="6">
        <f t="shared" ref="S327:S333" si="110">D327+22</f>
        <v>44310</v>
      </c>
      <c r="T327" s="6">
        <f t="shared" ref="T327:T333" si="111">D327+19</f>
        <v>44307</v>
      </c>
      <c r="U327" s="6">
        <f t="shared" ref="U327:U333" si="112">D327+18</f>
        <v>44306</v>
      </c>
    </row>
    <row r="328" spans="1:21" hidden="1" x14ac:dyDescent="0.2">
      <c r="A328" s="875" t="s">
        <v>2556</v>
      </c>
      <c r="B328" s="381" t="s">
        <v>688</v>
      </c>
      <c r="C328" s="137" t="s">
        <v>2557</v>
      </c>
      <c r="D328" s="6">
        <f t="shared" ref="D328:D334" si="113">D327+7</f>
        <v>44295</v>
      </c>
      <c r="E328" s="6">
        <f t="shared" si="96"/>
        <v>44299</v>
      </c>
      <c r="F328" s="6">
        <f t="shared" si="97"/>
        <v>44301</v>
      </c>
      <c r="G328" s="6">
        <f t="shared" si="98"/>
        <v>44306</v>
      </c>
      <c r="H328" s="379">
        <f t="shared" si="99"/>
        <v>44321</v>
      </c>
      <c r="I328" s="6">
        <f t="shared" si="100"/>
        <v>44319</v>
      </c>
      <c r="J328" s="6">
        <f t="shared" si="101"/>
        <v>44316</v>
      </c>
      <c r="K328" s="6">
        <f t="shared" si="102"/>
        <v>44316</v>
      </c>
      <c r="L328" s="6">
        <f t="shared" si="103"/>
        <v>44333</v>
      </c>
      <c r="M328" s="6">
        <f t="shared" si="104"/>
        <v>44300</v>
      </c>
      <c r="N328" s="6">
        <f t="shared" si="105"/>
        <v>44316</v>
      </c>
      <c r="O328" s="6">
        <f t="shared" si="106"/>
        <v>44316</v>
      </c>
      <c r="P328" s="6">
        <f t="shared" si="107"/>
        <v>44316</v>
      </c>
      <c r="Q328" s="6">
        <f t="shared" si="108"/>
        <v>44315</v>
      </c>
      <c r="R328" s="6">
        <f t="shared" si="109"/>
        <v>44320</v>
      </c>
      <c r="S328" s="6">
        <f t="shared" si="110"/>
        <v>44317</v>
      </c>
      <c r="T328" s="6">
        <f t="shared" si="111"/>
        <v>44314</v>
      </c>
      <c r="U328" s="6">
        <f t="shared" si="112"/>
        <v>44313</v>
      </c>
    </row>
    <row r="329" spans="1:21" hidden="1" x14ac:dyDescent="0.2">
      <c r="A329" s="875" t="s">
        <v>2558</v>
      </c>
      <c r="B329" s="381" t="s">
        <v>688</v>
      </c>
      <c r="C329" s="137" t="s">
        <v>2559</v>
      </c>
      <c r="D329" s="6">
        <f t="shared" si="113"/>
        <v>44302</v>
      </c>
      <c r="E329" s="6">
        <f t="shared" ref="E329:E330" si="114">D329+4</f>
        <v>44306</v>
      </c>
      <c r="F329" s="6">
        <f t="shared" ref="F329:F330" si="115">D329+6</f>
        <v>44308</v>
      </c>
      <c r="G329" s="6">
        <f t="shared" si="98"/>
        <v>44313</v>
      </c>
      <c r="H329" s="379">
        <f t="shared" ref="H329:H330" si="116">G329+15</f>
        <v>44328</v>
      </c>
      <c r="I329" s="6">
        <f t="shared" si="100"/>
        <v>44326</v>
      </c>
      <c r="J329" s="6">
        <f t="shared" si="101"/>
        <v>44323</v>
      </c>
      <c r="K329" s="6">
        <f t="shared" si="102"/>
        <v>44323</v>
      </c>
      <c r="L329" s="6">
        <f t="shared" si="103"/>
        <v>44340</v>
      </c>
      <c r="M329" s="6">
        <f t="shared" si="104"/>
        <v>44307</v>
      </c>
      <c r="N329" s="6">
        <f t="shared" si="105"/>
        <v>44323</v>
      </c>
      <c r="O329" s="6">
        <f t="shared" si="106"/>
        <v>44323</v>
      </c>
      <c r="P329" s="6">
        <f t="shared" si="107"/>
        <v>44323</v>
      </c>
      <c r="Q329" s="6">
        <f t="shared" si="108"/>
        <v>44322</v>
      </c>
      <c r="R329" s="6">
        <f t="shared" si="109"/>
        <v>44327</v>
      </c>
      <c r="S329" s="6">
        <f t="shared" si="110"/>
        <v>44324</v>
      </c>
      <c r="T329" s="6">
        <f t="shared" si="111"/>
        <v>44321</v>
      </c>
      <c r="U329" s="6">
        <f t="shared" si="112"/>
        <v>44320</v>
      </c>
    </row>
    <row r="330" spans="1:21" hidden="1" x14ac:dyDescent="0.2">
      <c r="A330" s="875" t="s">
        <v>2560</v>
      </c>
      <c r="B330" s="381" t="s">
        <v>688</v>
      </c>
      <c r="C330" s="137" t="s">
        <v>2561</v>
      </c>
      <c r="D330" s="6">
        <f t="shared" si="113"/>
        <v>44309</v>
      </c>
      <c r="E330" s="6">
        <f t="shared" si="114"/>
        <v>44313</v>
      </c>
      <c r="F330" s="6">
        <f t="shared" si="115"/>
        <v>44315</v>
      </c>
      <c r="G330" s="6">
        <f t="shared" si="98"/>
        <v>44320</v>
      </c>
      <c r="H330" s="379">
        <f t="shared" si="116"/>
        <v>44335</v>
      </c>
      <c r="I330" s="6">
        <f t="shared" si="100"/>
        <v>44333</v>
      </c>
      <c r="J330" s="6">
        <f t="shared" si="101"/>
        <v>44330</v>
      </c>
      <c r="K330" s="6">
        <f t="shared" si="102"/>
        <v>44330</v>
      </c>
      <c r="L330" s="6">
        <f t="shared" si="103"/>
        <v>44347</v>
      </c>
      <c r="M330" s="6">
        <f t="shared" si="104"/>
        <v>44314</v>
      </c>
      <c r="N330" s="6">
        <f t="shared" si="105"/>
        <v>44330</v>
      </c>
      <c r="O330" s="6">
        <f t="shared" si="106"/>
        <v>44330</v>
      </c>
      <c r="P330" s="6">
        <f t="shared" si="107"/>
        <v>44330</v>
      </c>
      <c r="Q330" s="6">
        <f t="shared" si="108"/>
        <v>44329</v>
      </c>
      <c r="R330" s="6">
        <f t="shared" si="109"/>
        <v>44334</v>
      </c>
      <c r="S330" s="6">
        <f t="shared" si="110"/>
        <v>44331</v>
      </c>
      <c r="T330" s="6">
        <f t="shared" si="111"/>
        <v>44328</v>
      </c>
      <c r="U330" s="6">
        <f t="shared" si="112"/>
        <v>44327</v>
      </c>
    </row>
    <row r="331" spans="1:21" hidden="1" x14ac:dyDescent="0.2">
      <c r="A331" s="875"/>
      <c r="B331" s="381" t="s">
        <v>688</v>
      </c>
      <c r="C331" s="137" t="s">
        <v>2562</v>
      </c>
      <c r="D331" s="6">
        <f t="shared" si="113"/>
        <v>44316</v>
      </c>
      <c r="E331" s="6">
        <f t="shared" ref="E331" si="117">D331+4</f>
        <v>44320</v>
      </c>
      <c r="F331" s="6">
        <f t="shared" ref="F331" si="118">D331+6</f>
        <v>44322</v>
      </c>
      <c r="G331" s="6">
        <f t="shared" si="98"/>
        <v>44327</v>
      </c>
      <c r="H331" s="379">
        <f t="shared" ref="H331" si="119">G331+15</f>
        <v>44342</v>
      </c>
      <c r="I331" s="6">
        <f t="shared" si="100"/>
        <v>44340</v>
      </c>
      <c r="J331" s="6">
        <f t="shared" si="101"/>
        <v>44337</v>
      </c>
      <c r="K331" s="6">
        <f t="shared" si="102"/>
        <v>44337</v>
      </c>
      <c r="L331" s="6">
        <f t="shared" si="103"/>
        <v>44354</v>
      </c>
      <c r="M331" s="6">
        <f t="shared" si="104"/>
        <v>44321</v>
      </c>
      <c r="N331" s="6">
        <f t="shared" si="105"/>
        <v>44337</v>
      </c>
      <c r="O331" s="6">
        <f t="shared" si="106"/>
        <v>44337</v>
      </c>
      <c r="P331" s="6">
        <f t="shared" si="107"/>
        <v>44337</v>
      </c>
      <c r="Q331" s="6">
        <f t="shared" si="108"/>
        <v>44336</v>
      </c>
      <c r="R331" s="6">
        <f t="shared" si="109"/>
        <v>44341</v>
      </c>
      <c r="S331" s="6">
        <f t="shared" si="110"/>
        <v>44338</v>
      </c>
      <c r="T331" s="6">
        <f t="shared" si="111"/>
        <v>44335</v>
      </c>
      <c r="U331" s="6">
        <f t="shared" si="112"/>
        <v>44334</v>
      </c>
    </row>
    <row r="332" spans="1:21" hidden="1" x14ac:dyDescent="0.2">
      <c r="A332" s="875"/>
      <c r="B332" s="383" t="s">
        <v>688</v>
      </c>
      <c r="C332" s="362" t="s">
        <v>2563</v>
      </c>
      <c r="D332" s="6">
        <f>D331+7</f>
        <v>44323</v>
      </c>
      <c r="E332" s="363">
        <f>D332+4</f>
        <v>44327</v>
      </c>
      <c r="F332" s="363">
        <f t="shared" ref="F332:F333" si="120">D332+6</f>
        <v>44329</v>
      </c>
      <c r="G332" s="363">
        <f t="shared" si="98"/>
        <v>44334</v>
      </c>
      <c r="H332" s="380">
        <f t="shared" ref="H332:H333" si="121">G332+15</f>
        <v>44349</v>
      </c>
      <c r="I332" s="363">
        <f t="shared" si="100"/>
        <v>44347</v>
      </c>
      <c r="J332" s="363">
        <f t="shared" si="101"/>
        <v>44344</v>
      </c>
      <c r="K332" s="363">
        <f t="shared" si="102"/>
        <v>44344</v>
      </c>
      <c r="L332" s="363">
        <f t="shared" si="103"/>
        <v>44361</v>
      </c>
      <c r="M332" s="363">
        <f t="shared" si="104"/>
        <v>44328</v>
      </c>
      <c r="N332" s="363">
        <f t="shared" si="105"/>
        <v>44344</v>
      </c>
      <c r="O332" s="363">
        <f t="shared" si="106"/>
        <v>44344</v>
      </c>
      <c r="P332" s="363">
        <f t="shared" si="107"/>
        <v>44344</v>
      </c>
      <c r="Q332" s="363">
        <f t="shared" si="108"/>
        <v>44343</v>
      </c>
      <c r="R332" s="363">
        <f t="shared" si="109"/>
        <v>44348</v>
      </c>
      <c r="S332" s="363">
        <f t="shared" si="110"/>
        <v>44345</v>
      </c>
      <c r="T332" s="363">
        <f t="shared" si="111"/>
        <v>44342</v>
      </c>
      <c r="U332" s="363">
        <f t="shared" si="112"/>
        <v>44341</v>
      </c>
    </row>
    <row r="333" spans="1:21" hidden="1" x14ac:dyDescent="0.2">
      <c r="A333" s="875" t="s">
        <v>2564</v>
      </c>
      <c r="B333" s="383" t="s">
        <v>688</v>
      </c>
      <c r="C333" s="362" t="s">
        <v>2565</v>
      </c>
      <c r="D333" s="363">
        <f t="shared" si="113"/>
        <v>44330</v>
      </c>
      <c r="E333" s="363">
        <f t="shared" ref="E333" si="122">D333+4</f>
        <v>44334</v>
      </c>
      <c r="F333" s="363">
        <f t="shared" si="120"/>
        <v>44336</v>
      </c>
      <c r="G333" s="363">
        <f t="shared" si="98"/>
        <v>44341</v>
      </c>
      <c r="H333" s="380">
        <f t="shared" si="121"/>
        <v>44356</v>
      </c>
      <c r="I333" s="363">
        <f t="shared" si="100"/>
        <v>44354</v>
      </c>
      <c r="J333" s="363">
        <f t="shared" si="101"/>
        <v>44351</v>
      </c>
      <c r="K333" s="363">
        <f t="shared" si="102"/>
        <v>44351</v>
      </c>
      <c r="L333" s="363">
        <f t="shared" si="103"/>
        <v>44368</v>
      </c>
      <c r="M333" s="363">
        <f t="shared" si="104"/>
        <v>44335</v>
      </c>
      <c r="N333" s="363">
        <f t="shared" si="105"/>
        <v>44351</v>
      </c>
      <c r="O333" s="363">
        <f t="shared" si="106"/>
        <v>44351</v>
      </c>
      <c r="P333" s="363">
        <f t="shared" si="107"/>
        <v>44351</v>
      </c>
      <c r="Q333" s="363">
        <f t="shared" si="108"/>
        <v>44350</v>
      </c>
      <c r="R333" s="363">
        <f t="shared" si="109"/>
        <v>44355</v>
      </c>
      <c r="S333" s="363">
        <f t="shared" si="110"/>
        <v>44352</v>
      </c>
      <c r="T333" s="363">
        <f t="shared" si="111"/>
        <v>44349</v>
      </c>
      <c r="U333" s="363">
        <f t="shared" si="112"/>
        <v>44348</v>
      </c>
    </row>
    <row r="334" spans="1:21" hidden="1" x14ac:dyDescent="0.2">
      <c r="A334" s="875"/>
      <c r="B334" s="383" t="s">
        <v>688</v>
      </c>
      <c r="C334" s="362" t="s">
        <v>2566</v>
      </c>
      <c r="D334" s="363">
        <f t="shared" si="113"/>
        <v>44337</v>
      </c>
      <c r="E334" s="363">
        <f t="shared" ref="E334" si="123">D334+4</f>
        <v>44341</v>
      </c>
      <c r="F334" s="363">
        <f t="shared" ref="F334" si="124">D334+6</f>
        <v>44343</v>
      </c>
      <c r="G334" s="363">
        <f t="shared" si="98"/>
        <v>44348</v>
      </c>
      <c r="H334" s="380">
        <f t="shared" ref="H334" si="125">G334+15</f>
        <v>44363</v>
      </c>
      <c r="I334" s="363">
        <f t="shared" ref="I334" si="126">D334+24</f>
        <v>44361</v>
      </c>
      <c r="J334" s="363">
        <f t="shared" ref="J334" si="127">D334+21</f>
        <v>44358</v>
      </c>
      <c r="K334" s="363">
        <f t="shared" ref="K334" si="128">D334+21</f>
        <v>44358</v>
      </c>
      <c r="L334" s="363">
        <f t="shared" ref="L334" si="129">D334+38</f>
        <v>44375</v>
      </c>
      <c r="M334" s="363">
        <f t="shared" ref="M334" si="130">D334+5</f>
        <v>44342</v>
      </c>
      <c r="N334" s="363">
        <f t="shared" ref="N334" si="131">D334+21</f>
        <v>44358</v>
      </c>
      <c r="O334" s="363">
        <f t="shared" ref="O334" si="132">D334+21</f>
        <v>44358</v>
      </c>
      <c r="P334" s="363">
        <f t="shared" ref="P334" si="133">D334+21</f>
        <v>44358</v>
      </c>
      <c r="Q334" s="363">
        <f t="shared" ref="Q334" si="134">D334+20</f>
        <v>44357</v>
      </c>
      <c r="R334" s="363">
        <f t="shared" ref="R334" si="135">D334+25</f>
        <v>44362</v>
      </c>
      <c r="S334" s="363">
        <f t="shared" ref="S334" si="136">D334+22</f>
        <v>44359</v>
      </c>
      <c r="T334" s="363">
        <f t="shared" ref="T334" si="137">D334+19</f>
        <v>44356</v>
      </c>
      <c r="U334" s="363">
        <f t="shared" ref="U334" si="138">D334+18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87:F87"/>
    <mergeCell ref="D79:D80"/>
    <mergeCell ref="B79:C79"/>
    <mergeCell ref="B9:C9"/>
    <mergeCell ref="D9:D10"/>
    <mergeCell ref="B7:E7"/>
    <mergeCell ref="B285:C285"/>
    <mergeCell ref="D285:D286"/>
    <mergeCell ref="B190:C190"/>
    <mergeCell ref="D190:D191"/>
    <mergeCell ref="B126:C126"/>
    <mergeCell ref="D126:D127"/>
    <mergeCell ref="B188:G188"/>
    <mergeCell ref="E143:F143"/>
  </mergeCells>
  <phoneticPr fontId="81" type="noConversion"/>
  <hyperlinks>
    <hyperlink ref="G2" location="HOME!Print_Area" display="HOME" xr:uid="{E5292666-5DDE-429D-881E-16869C237E90}"/>
    <hyperlink ref="C316" r:id="rId14" xr:uid="{488C496C-D842-45E9-B5A3-E6678669F70F}"/>
    <hyperlink ref="C315" r:id="rId15" xr:uid="{18B5C320-F2D9-4ADF-9585-A218B57084B9}"/>
    <hyperlink ref="C314" r:id="rId16" xr:uid="{3696D77D-076F-48E5-B31C-78A23925661F}"/>
    <hyperlink ref="C312" r:id="rId17" xr:uid="{BB4A321B-7583-4C05-980A-1DD479E81E68}"/>
    <hyperlink ref="F316" r:id="rId18" xr:uid="{3926513E-1149-4A51-9674-3795B38574A5}"/>
    <hyperlink ref="H312" r:id="rId19" xr:uid="{354A7703-91BE-4514-A8CF-6CA5D8E94CF2}"/>
    <hyperlink ref="H311" r:id="rId20" xr:uid="{F2652653-C91D-41A3-9461-8FC6EF6860E8}"/>
    <hyperlink ref="F314" r:id="rId21" xr:uid="{79A2C0B3-E7B1-4216-9E8E-3457C4B93D08}"/>
    <hyperlink ref="F313" r:id="rId22" xr:uid="{38C43911-26F4-404A-9BD4-521CA12FE49B}"/>
    <hyperlink ref="F312" r:id="rId23" xr:uid="{8C40F793-2217-4C7B-9ACC-1D4A026F2387}"/>
    <hyperlink ref="F311" r:id="rId24" xr:uid="{CD9A0311-3BC3-4AC0-B592-15301A74B2DD}"/>
    <hyperlink ref="F315" r:id="rId25" xr:uid="{2A3C619B-B82B-4161-BFDC-81F71C97316E}"/>
    <hyperlink ref="F310" r:id="rId26" xr:uid="{D2FD43A1-B52A-4D63-9BD3-7EF85129D46A}"/>
    <hyperlink ref="H316" r:id="rId27" xr:uid="{E76C5EB6-C223-4A05-BE98-1906D9744C47}"/>
    <hyperlink ref="H313" r:id="rId28" xr:uid="{782DA1BD-545E-4B07-8F10-CCC7927A916F}"/>
    <hyperlink ref="C317" r:id="rId29" xr:uid="{8091B852-DF18-40B1-9929-24C532E75787}"/>
    <hyperlink ref="C311" r:id="rId30" xr:uid="{428B3898-B43F-472B-A104-D62667764951}"/>
    <hyperlink ref="C313" r:id="rId31" xr:uid="{318CCD63-290F-448D-A9C9-596D329ECE5A}"/>
    <hyperlink ref="H314" r:id="rId32" xr:uid="{61214AE2-9550-4D2A-866A-9428E655E0B0}"/>
    <hyperlink ref="H315" r:id="rId33" xr:uid="{A6DA06F7-D986-4AB2-99E4-219A12998DCD}"/>
    <hyperlink ref="C310" r:id="rId34" xr:uid="{7F73EE65-0760-4250-BBC4-8548E0018335}"/>
    <hyperlink ref="H310" r:id="rId35" xr:uid="{A9918240-FF52-458C-98D2-3FEA1B64457A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69:F269" evalError="1"/>
    <ignoredError sqref="E117:E11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>
    <tabColor theme="4"/>
    <pageSetUpPr fitToPage="1"/>
  </sheetPr>
  <dimension ref="A1:H100"/>
  <sheetViews>
    <sheetView topLeftCell="A2" zoomScale="85" zoomScaleNormal="85" zoomScaleSheetLayoutView="85" workbookViewId="0">
      <selection activeCell="A59" sqref="A59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5.28515625" style="714" customWidth="1"/>
    <col min="9" max="16384" width="39.85546875" style="605"/>
  </cols>
  <sheetData>
    <row r="1" spans="1:8" s="714" customFormat="1" ht="45.6" hidden="1" customHeight="1" thickBot="1" x14ac:dyDescent="0.25">
      <c r="A1" s="1125" t="s">
        <v>116</v>
      </c>
      <c r="B1" s="1126"/>
      <c r="C1" s="1126"/>
      <c r="D1" s="1126"/>
      <c r="E1" s="1126"/>
      <c r="F1" s="1126"/>
      <c r="G1" s="1126"/>
      <c r="H1" s="1127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1" t="s">
        <v>117</v>
      </c>
      <c r="B3" s="929"/>
      <c r="C3" s="929"/>
      <c r="D3" s="930"/>
      <c r="E3" s="713"/>
      <c r="F3" s="713"/>
      <c r="G3" s="713"/>
      <c r="H3" s="713"/>
    </row>
    <row r="4" spans="1:8" s="714" customFormat="1" ht="18" x14ac:dyDescent="0.25">
      <c r="A4" s="713"/>
      <c r="B4" s="1124"/>
      <c r="C4" s="1124"/>
      <c r="D4" s="1124"/>
      <c r="E4" s="1124"/>
      <c r="F4" s="1124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6" t="s">
        <v>118</v>
      </c>
      <c r="B6" s="986" t="s">
        <v>119</v>
      </c>
      <c r="C6" s="986" t="s">
        <v>120</v>
      </c>
      <c r="D6" s="986" t="s">
        <v>121</v>
      </c>
      <c r="E6" s="986" t="s">
        <v>122</v>
      </c>
      <c r="F6" s="1037"/>
      <c r="G6" s="713"/>
      <c r="H6" s="713"/>
    </row>
    <row r="7" spans="1:8" s="714" customFormat="1" ht="30" customHeight="1" x14ac:dyDescent="0.25">
      <c r="A7" s="951"/>
      <c r="B7" s="951"/>
      <c r="C7" s="951"/>
      <c r="D7" s="951"/>
      <c r="E7" s="951"/>
      <c r="F7" s="951"/>
      <c r="G7" s="713"/>
      <c r="H7" s="713"/>
    </row>
    <row r="8" spans="1:8" s="714" customFormat="1" ht="30" customHeight="1" x14ac:dyDescent="0.25">
      <c r="A8" s="986" t="s">
        <v>123</v>
      </c>
      <c r="B8" s="986" t="s">
        <v>124</v>
      </c>
      <c r="C8" s="986" t="s">
        <v>125</v>
      </c>
      <c r="D8" s="986" t="s">
        <v>126</v>
      </c>
      <c r="E8" s="986" t="s">
        <v>127</v>
      </c>
      <c r="F8" s="951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6" t="s">
        <v>96</v>
      </c>
      <c r="B10" s="986" t="s">
        <v>128</v>
      </c>
      <c r="C10" s="950" t="s">
        <v>129</v>
      </c>
      <c r="D10" s="950" t="s">
        <v>130</v>
      </c>
      <c r="E10" s="950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1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2" t="s">
        <v>133</v>
      </c>
      <c r="B18" s="1091" t="s">
        <v>134</v>
      </c>
      <c r="C18" s="932" t="s">
        <v>135</v>
      </c>
      <c r="D18" s="932" t="s">
        <v>136</v>
      </c>
      <c r="E18" s="932" t="s">
        <v>137</v>
      </c>
      <c r="F18" s="932" t="s">
        <v>138</v>
      </c>
      <c r="G18" s="932" t="s">
        <v>139</v>
      </c>
      <c r="H18" s="932" t="s">
        <v>140</v>
      </c>
    </row>
    <row r="19" spans="1:8" ht="39.950000000000003" customHeight="1" x14ac:dyDescent="0.2">
      <c r="A19" s="1092" t="s">
        <v>96</v>
      </c>
      <c r="B19" s="925" t="s">
        <v>141</v>
      </c>
      <c r="C19" s="926" t="s">
        <v>142</v>
      </c>
      <c r="D19" s="926" t="s">
        <v>143</v>
      </c>
      <c r="E19" s="926" t="s">
        <v>144</v>
      </c>
      <c r="F19" s="926" t="s">
        <v>145</v>
      </c>
      <c r="G19" s="925" t="s">
        <v>146</v>
      </c>
      <c r="H19" s="925" t="s">
        <v>147</v>
      </c>
    </row>
    <row r="20" spans="1:8" ht="39.950000000000003" customHeight="1" x14ac:dyDescent="0.2">
      <c r="A20" s="1092" t="s">
        <v>96</v>
      </c>
      <c r="B20" s="925" t="s">
        <v>141</v>
      </c>
      <c r="C20" s="926" t="s">
        <v>148</v>
      </c>
      <c r="D20" s="926" t="s">
        <v>143</v>
      </c>
      <c r="E20" s="926" t="s">
        <v>144</v>
      </c>
      <c r="F20" s="926" t="s">
        <v>145</v>
      </c>
      <c r="G20" s="925" t="s">
        <v>149</v>
      </c>
      <c r="H20" s="925" t="s">
        <v>147</v>
      </c>
    </row>
    <row r="21" spans="1:8" ht="39.950000000000003" customHeight="1" x14ac:dyDescent="0.2">
      <c r="A21" s="1092" t="s">
        <v>96</v>
      </c>
      <c r="B21" s="925" t="s">
        <v>150</v>
      </c>
      <c r="C21" s="926" t="s">
        <v>151</v>
      </c>
      <c r="D21" s="926" t="s">
        <v>143</v>
      </c>
      <c r="E21" s="926" t="s">
        <v>144</v>
      </c>
      <c r="F21" s="926" t="s">
        <v>145</v>
      </c>
      <c r="G21" s="925" t="s">
        <v>152</v>
      </c>
      <c r="H21" s="925" t="s">
        <v>147</v>
      </c>
    </row>
    <row r="22" spans="1:8" ht="39.950000000000003" customHeight="1" x14ac:dyDescent="0.2">
      <c r="A22" s="1092" t="s">
        <v>96</v>
      </c>
      <c r="B22" s="925" t="s">
        <v>150</v>
      </c>
      <c r="C22" s="926" t="s">
        <v>153</v>
      </c>
      <c r="D22" s="926" t="s">
        <v>143</v>
      </c>
      <c r="E22" s="926" t="s">
        <v>144</v>
      </c>
      <c r="F22" s="926" t="s">
        <v>145</v>
      </c>
      <c r="G22" s="925" t="s">
        <v>154</v>
      </c>
      <c r="H22" s="925" t="s">
        <v>147</v>
      </c>
    </row>
    <row r="23" spans="1:8" ht="39.950000000000003" customHeight="1" x14ac:dyDescent="0.2">
      <c r="A23" s="1092" t="s">
        <v>96</v>
      </c>
      <c r="B23" s="925" t="s">
        <v>150</v>
      </c>
      <c r="C23" s="926" t="s">
        <v>155</v>
      </c>
      <c r="D23" s="926" t="s">
        <v>143</v>
      </c>
      <c r="E23" s="926" t="s">
        <v>144</v>
      </c>
      <c r="F23" s="926" t="s">
        <v>145</v>
      </c>
      <c r="G23" s="925" t="s">
        <v>156</v>
      </c>
      <c r="H23" s="925" t="s">
        <v>147</v>
      </c>
    </row>
    <row r="24" spans="1:8" ht="39.950000000000003" customHeight="1" x14ac:dyDescent="0.2">
      <c r="A24" s="1092" t="s">
        <v>96</v>
      </c>
      <c r="B24" s="925" t="s">
        <v>150</v>
      </c>
      <c r="C24" s="926" t="s">
        <v>151</v>
      </c>
      <c r="D24" s="926" t="s">
        <v>143</v>
      </c>
      <c r="E24" s="926" t="s">
        <v>144</v>
      </c>
      <c r="F24" s="926" t="s">
        <v>145</v>
      </c>
      <c r="G24" s="925" t="s">
        <v>152</v>
      </c>
      <c r="H24" s="925" t="s">
        <v>147</v>
      </c>
    </row>
    <row r="25" spans="1:8" ht="39.950000000000003" customHeight="1" x14ac:dyDescent="0.2">
      <c r="A25" s="1092" t="s">
        <v>96</v>
      </c>
      <c r="B25" s="925" t="s">
        <v>150</v>
      </c>
      <c r="C25" s="926" t="s">
        <v>153</v>
      </c>
      <c r="D25" s="926" t="s">
        <v>143</v>
      </c>
      <c r="E25" s="926" t="s">
        <v>144</v>
      </c>
      <c r="F25" s="926" t="s">
        <v>145</v>
      </c>
      <c r="G25" s="925" t="s">
        <v>154</v>
      </c>
      <c r="H25" s="925" t="s">
        <v>147</v>
      </c>
    </row>
    <row r="26" spans="1:8" ht="39.950000000000003" customHeight="1" x14ac:dyDescent="0.2">
      <c r="A26" s="1092" t="s">
        <v>157</v>
      </c>
      <c r="B26" s="926" t="s">
        <v>158</v>
      </c>
      <c r="C26" s="926" t="s">
        <v>159</v>
      </c>
      <c r="D26" s="926"/>
      <c r="E26" s="926" t="s">
        <v>160</v>
      </c>
      <c r="F26" s="926" t="s">
        <v>161</v>
      </c>
      <c r="G26" s="925" t="s">
        <v>162</v>
      </c>
      <c r="H26" s="926"/>
    </row>
    <row r="27" spans="1:8" ht="39.950000000000003" customHeight="1" x14ac:dyDescent="0.2">
      <c r="A27" s="1092" t="s">
        <v>120</v>
      </c>
      <c r="B27" s="926" t="s">
        <v>163</v>
      </c>
      <c r="C27" s="908" t="s">
        <v>164</v>
      </c>
      <c r="D27" s="908"/>
      <c r="E27" s="908" t="s">
        <v>144</v>
      </c>
      <c r="F27" s="908" t="s">
        <v>165</v>
      </c>
      <c r="G27" s="909" t="s">
        <v>166</v>
      </c>
      <c r="H27" s="927"/>
    </row>
    <row r="28" spans="1:8" ht="39.950000000000003" customHeight="1" x14ac:dyDescent="0.2">
      <c r="A28" s="1092" t="s">
        <v>167</v>
      </c>
      <c r="B28" s="926" t="s">
        <v>163</v>
      </c>
      <c r="C28" s="908" t="s">
        <v>164</v>
      </c>
      <c r="D28" s="908"/>
      <c r="E28" s="908" t="s">
        <v>168</v>
      </c>
      <c r="F28" s="908" t="s">
        <v>165</v>
      </c>
      <c r="G28" s="909" t="s">
        <v>166</v>
      </c>
      <c r="H28" s="927"/>
    </row>
    <row r="29" spans="1:8" ht="39.950000000000003" customHeight="1" x14ac:dyDescent="0.2">
      <c r="A29" s="1092" t="s">
        <v>121</v>
      </c>
      <c r="B29" s="926" t="s">
        <v>169</v>
      </c>
      <c r="C29" s="926" t="s">
        <v>170</v>
      </c>
      <c r="D29" s="926"/>
      <c r="E29" s="926" t="s">
        <v>171</v>
      </c>
      <c r="F29" s="926" t="s">
        <v>172</v>
      </c>
      <c r="G29" s="925" t="s">
        <v>173</v>
      </c>
      <c r="H29" s="926"/>
    </row>
    <row r="30" spans="1:8" ht="39.950000000000003" customHeight="1" x14ac:dyDescent="0.2">
      <c r="A30" s="1092" t="s">
        <v>174</v>
      </c>
      <c r="B30" s="908" t="s">
        <v>169</v>
      </c>
      <c r="C30" s="908" t="s">
        <v>170</v>
      </c>
      <c r="D30" s="908"/>
      <c r="E30" s="908" t="s">
        <v>175</v>
      </c>
      <c r="F30" s="908" t="s">
        <v>172</v>
      </c>
      <c r="G30" s="925" t="s">
        <v>173</v>
      </c>
      <c r="H30" s="911"/>
    </row>
    <row r="31" spans="1:8" ht="39.950000000000003" customHeight="1" x14ac:dyDescent="0.2">
      <c r="A31" s="1092" t="s">
        <v>124</v>
      </c>
      <c r="B31" s="926" t="s">
        <v>169</v>
      </c>
      <c r="C31" s="926" t="s">
        <v>170</v>
      </c>
      <c r="D31" s="926"/>
      <c r="E31" s="926" t="s">
        <v>176</v>
      </c>
      <c r="F31" s="926" t="s">
        <v>172</v>
      </c>
      <c r="G31" s="925" t="s">
        <v>173</v>
      </c>
      <c r="H31" s="925"/>
    </row>
    <row r="32" spans="1:8" ht="39.950000000000003" customHeight="1" x14ac:dyDescent="0.2">
      <c r="A32" s="1092" t="s">
        <v>131</v>
      </c>
      <c r="B32" s="926" t="s">
        <v>169</v>
      </c>
      <c r="C32" s="926" t="s">
        <v>170</v>
      </c>
      <c r="D32" s="926"/>
      <c r="E32" s="926" t="s">
        <v>177</v>
      </c>
      <c r="F32" s="926" t="s">
        <v>172</v>
      </c>
      <c r="G32" s="925" t="s">
        <v>173</v>
      </c>
      <c r="H32" s="925"/>
    </row>
    <row r="33" spans="1:8" ht="39.950000000000003" customHeight="1" x14ac:dyDescent="0.2">
      <c r="A33" s="1092" t="s">
        <v>119</v>
      </c>
      <c r="B33" s="926" t="s">
        <v>178</v>
      </c>
      <c r="C33" s="908" t="s">
        <v>179</v>
      </c>
      <c r="D33" s="908"/>
      <c r="E33" s="908" t="s">
        <v>180</v>
      </c>
      <c r="F33" s="908" t="s">
        <v>181</v>
      </c>
      <c r="G33" s="909" t="s">
        <v>182</v>
      </c>
      <c r="H33" s="1090"/>
    </row>
    <row r="34" spans="1:8" ht="39.950000000000003" customHeight="1" x14ac:dyDescent="0.2">
      <c r="A34" s="1092" t="s">
        <v>183</v>
      </c>
      <c r="B34" s="926" t="s">
        <v>178</v>
      </c>
      <c r="C34" s="926" t="s">
        <v>179</v>
      </c>
      <c r="D34" s="926"/>
      <c r="E34" s="926" t="s">
        <v>184</v>
      </c>
      <c r="F34" s="926" t="s">
        <v>181</v>
      </c>
      <c r="G34" s="925" t="s">
        <v>182</v>
      </c>
      <c r="H34" s="926"/>
    </row>
    <row r="35" spans="1:8" ht="39.950000000000003" customHeight="1" x14ac:dyDescent="0.2">
      <c r="A35" s="1092" t="s">
        <v>124</v>
      </c>
      <c r="B35" s="926" t="s">
        <v>185</v>
      </c>
      <c r="C35" s="926" t="s">
        <v>186</v>
      </c>
      <c r="D35" s="926"/>
      <c r="E35" s="926" t="s">
        <v>187</v>
      </c>
      <c r="F35" s="926" t="s">
        <v>188</v>
      </c>
      <c r="G35" s="925" t="s">
        <v>189</v>
      </c>
      <c r="H35" s="926"/>
    </row>
    <row r="36" spans="1:8" ht="39.950000000000003" customHeight="1" x14ac:dyDescent="0.2">
      <c r="A36" s="1092" t="s">
        <v>124</v>
      </c>
      <c r="B36" s="926" t="s">
        <v>190</v>
      </c>
      <c r="C36" s="926" t="s">
        <v>191</v>
      </c>
      <c r="D36" s="926"/>
      <c r="E36" s="926" t="s">
        <v>192</v>
      </c>
      <c r="F36" s="926" t="s">
        <v>188</v>
      </c>
      <c r="G36" s="925" t="s">
        <v>193</v>
      </c>
      <c r="H36" s="926"/>
    </row>
    <row r="37" spans="1:8" ht="39.950000000000003" customHeight="1" x14ac:dyDescent="0.2">
      <c r="A37" s="1092" t="s">
        <v>131</v>
      </c>
      <c r="B37" s="926" t="s">
        <v>190</v>
      </c>
      <c r="C37" s="926" t="s">
        <v>191</v>
      </c>
      <c r="D37" s="926"/>
      <c r="E37" s="926" t="s">
        <v>175</v>
      </c>
      <c r="F37" s="926" t="s">
        <v>188</v>
      </c>
      <c r="G37" s="925" t="s">
        <v>194</v>
      </c>
      <c r="H37" s="925"/>
    </row>
    <row r="38" spans="1:8" ht="39.950000000000003" customHeight="1" x14ac:dyDescent="0.2">
      <c r="A38" s="1092" t="s">
        <v>157</v>
      </c>
      <c r="B38" s="908" t="s">
        <v>195</v>
      </c>
      <c r="C38" s="908" t="s">
        <v>196</v>
      </c>
      <c r="D38" s="908"/>
      <c r="E38" s="908" t="s">
        <v>197</v>
      </c>
      <c r="F38" s="908" t="s">
        <v>198</v>
      </c>
      <c r="G38" s="908" t="s">
        <v>199</v>
      </c>
      <c r="H38" s="927"/>
    </row>
    <row r="39" spans="1:8" ht="39.950000000000003" customHeight="1" x14ac:dyDescent="0.2">
      <c r="A39" s="1092" t="s">
        <v>122</v>
      </c>
      <c r="B39" s="926" t="s">
        <v>200</v>
      </c>
      <c r="C39" s="926" t="s">
        <v>201</v>
      </c>
      <c r="D39" s="926"/>
      <c r="E39" s="926" t="s">
        <v>202</v>
      </c>
      <c r="F39" s="926" t="s">
        <v>188</v>
      </c>
      <c r="G39" s="925" t="s">
        <v>203</v>
      </c>
      <c r="H39" s="927"/>
    </row>
    <row r="40" spans="1:8" ht="39.950000000000003" customHeight="1" x14ac:dyDescent="0.2">
      <c r="A40" s="1092" t="s">
        <v>121</v>
      </c>
      <c r="B40" s="926" t="s">
        <v>204</v>
      </c>
      <c r="C40" s="926" t="s">
        <v>205</v>
      </c>
      <c r="D40" s="926"/>
      <c r="E40" s="926" t="s">
        <v>160</v>
      </c>
      <c r="F40" s="926" t="s">
        <v>206</v>
      </c>
      <c r="G40" s="926" t="s">
        <v>207</v>
      </c>
      <c r="H40" s="926"/>
    </row>
    <row r="41" spans="1:8" ht="39.950000000000003" customHeight="1" x14ac:dyDescent="0.2">
      <c r="A41" s="1092" t="s">
        <v>157</v>
      </c>
      <c r="B41" s="908" t="s">
        <v>209</v>
      </c>
      <c r="C41" s="908" t="s">
        <v>210</v>
      </c>
      <c r="D41" s="908"/>
      <c r="E41" s="908" t="s">
        <v>211</v>
      </c>
      <c r="F41" s="908" t="s">
        <v>209</v>
      </c>
      <c r="G41" s="908" t="s">
        <v>212</v>
      </c>
      <c r="H41" s="925"/>
    </row>
    <row r="42" spans="1:8" ht="39.950000000000003" customHeight="1" x14ac:dyDescent="0.2">
      <c r="A42" s="1092" t="s">
        <v>122</v>
      </c>
      <c r="B42" s="926" t="s">
        <v>209</v>
      </c>
      <c r="C42" s="926" t="s">
        <v>210</v>
      </c>
      <c r="D42" s="926"/>
      <c r="E42" s="926" t="s">
        <v>213</v>
      </c>
      <c r="F42" s="926" t="s">
        <v>209</v>
      </c>
      <c r="G42" s="925" t="s">
        <v>214</v>
      </c>
      <c r="H42" s="926"/>
    </row>
    <row r="43" spans="1:8" ht="39.950000000000003" customHeight="1" x14ac:dyDescent="0.2">
      <c r="A43" s="1092" t="s">
        <v>127</v>
      </c>
      <c r="B43" s="908" t="s">
        <v>215</v>
      </c>
      <c r="C43" s="908" t="s">
        <v>216</v>
      </c>
      <c r="D43" s="908"/>
      <c r="E43" s="908" t="s">
        <v>217</v>
      </c>
      <c r="F43" s="908" t="s">
        <v>188</v>
      </c>
      <c r="G43" s="925" t="s">
        <v>218</v>
      </c>
      <c r="H43" s="908" t="s">
        <v>219</v>
      </c>
    </row>
    <row r="44" spans="1:8" ht="39.950000000000003" customHeight="1" x14ac:dyDescent="0.2">
      <c r="A44" s="1092" t="s">
        <v>125</v>
      </c>
      <c r="B44" s="926" t="s">
        <v>220</v>
      </c>
      <c r="C44" s="926" t="s">
        <v>221</v>
      </c>
      <c r="D44" s="926" t="s">
        <v>222</v>
      </c>
      <c r="E44" s="926" t="s">
        <v>223</v>
      </c>
      <c r="F44" s="926" t="s">
        <v>188</v>
      </c>
      <c r="G44" s="908" t="s">
        <v>224</v>
      </c>
      <c r="H44" s="928" t="s">
        <v>225</v>
      </c>
    </row>
    <row r="45" spans="1:8" ht="39.950000000000003" customHeight="1" x14ac:dyDescent="0.2">
      <c r="A45" s="1092" t="s">
        <v>124</v>
      </c>
      <c r="B45" s="926" t="s">
        <v>226</v>
      </c>
      <c r="C45" s="926" t="s">
        <v>227</v>
      </c>
      <c r="D45" s="926"/>
      <c r="E45" s="926" t="s">
        <v>228</v>
      </c>
      <c r="F45" s="926" t="s">
        <v>172</v>
      </c>
      <c r="G45" s="925" t="s">
        <v>229</v>
      </c>
      <c r="H45" s="925"/>
    </row>
    <row r="46" spans="1:8" ht="39.950000000000003" customHeight="1" x14ac:dyDescent="0.2">
      <c r="A46" s="1092" t="s">
        <v>157</v>
      </c>
      <c r="B46" s="926" t="s">
        <v>230</v>
      </c>
      <c r="C46" s="926" t="s">
        <v>231</v>
      </c>
      <c r="D46" s="926"/>
      <c r="E46" s="926" t="s">
        <v>144</v>
      </c>
      <c r="F46" s="926" t="s">
        <v>165</v>
      </c>
      <c r="G46" s="925" t="s">
        <v>232</v>
      </c>
      <c r="H46" s="926"/>
    </row>
    <row r="47" spans="1:8" ht="39.950000000000003" customHeight="1" x14ac:dyDescent="0.2">
      <c r="A47" s="1092" t="s">
        <v>124</v>
      </c>
      <c r="B47" s="926" t="s">
        <v>230</v>
      </c>
      <c r="C47" s="926" t="s">
        <v>231</v>
      </c>
      <c r="D47" s="926"/>
      <c r="E47" s="926" t="s">
        <v>184</v>
      </c>
      <c r="F47" s="926" t="s">
        <v>165</v>
      </c>
      <c r="G47" s="925" t="s">
        <v>233</v>
      </c>
      <c r="H47" s="926"/>
    </row>
    <row r="48" spans="1:8" ht="39.950000000000003" customHeight="1" x14ac:dyDescent="0.2">
      <c r="A48" s="1092" t="s">
        <v>126</v>
      </c>
      <c r="B48" s="926" t="s">
        <v>230</v>
      </c>
      <c r="C48" s="926" t="s">
        <v>231</v>
      </c>
      <c r="D48" s="926"/>
      <c r="E48" s="926" t="s">
        <v>184</v>
      </c>
      <c r="F48" s="926" t="s">
        <v>165</v>
      </c>
      <c r="G48" s="925" t="s">
        <v>232</v>
      </c>
      <c r="H48" s="908"/>
    </row>
    <row r="49" spans="1:8" ht="39.950000000000003" customHeight="1" x14ac:dyDescent="0.2">
      <c r="A49" s="1092" t="s">
        <v>127</v>
      </c>
      <c r="B49" s="926" t="s">
        <v>234</v>
      </c>
      <c r="C49" s="926" t="s">
        <v>216</v>
      </c>
      <c r="D49" s="926"/>
      <c r="E49" s="926" t="s">
        <v>217</v>
      </c>
      <c r="F49" s="926" t="s">
        <v>188</v>
      </c>
      <c r="G49" s="925" t="s">
        <v>218</v>
      </c>
      <c r="H49" s="908" t="s">
        <v>219</v>
      </c>
    </row>
    <row r="50" spans="1:8" ht="39.950000000000003" customHeight="1" x14ac:dyDescent="0.2">
      <c r="A50" s="1092" t="s">
        <v>174</v>
      </c>
      <c r="B50" s="926" t="s">
        <v>235</v>
      </c>
      <c r="C50" s="926" t="s">
        <v>236</v>
      </c>
      <c r="D50" s="926"/>
      <c r="E50" s="926" t="s">
        <v>217</v>
      </c>
      <c r="F50" s="926" t="s">
        <v>237</v>
      </c>
      <c r="G50" s="926" t="s">
        <v>238</v>
      </c>
      <c r="H50" s="911"/>
    </row>
    <row r="51" spans="1:8" ht="39.950000000000003" customHeight="1" x14ac:dyDescent="0.2">
      <c r="A51" s="1092" t="s">
        <v>126</v>
      </c>
      <c r="B51" s="908" t="s">
        <v>239</v>
      </c>
      <c r="C51" s="908" t="s">
        <v>240</v>
      </c>
      <c r="D51" s="908" t="s">
        <v>241</v>
      </c>
      <c r="E51" s="908" t="s">
        <v>249</v>
      </c>
      <c r="F51" s="908" t="s">
        <v>237</v>
      </c>
      <c r="G51" s="909" t="s">
        <v>242</v>
      </c>
      <c r="H51" s="908" t="s">
        <v>243</v>
      </c>
    </row>
    <row r="52" spans="1:8" ht="39.950000000000003" customHeight="1" x14ac:dyDescent="0.2">
      <c r="A52" s="1092" t="s">
        <v>96</v>
      </c>
      <c r="B52" s="908" t="s">
        <v>143</v>
      </c>
      <c r="C52" s="908" t="s">
        <v>244</v>
      </c>
      <c r="D52" s="908"/>
      <c r="E52" s="926" t="s">
        <v>245</v>
      </c>
      <c r="F52" s="908" t="s">
        <v>145</v>
      </c>
      <c r="G52" s="925" t="s">
        <v>246</v>
      </c>
      <c r="H52" s="925"/>
    </row>
    <row r="53" spans="1:8" ht="39.950000000000003" customHeight="1" x14ac:dyDescent="0.2">
      <c r="A53" s="1092" t="s">
        <v>157</v>
      </c>
      <c r="B53" s="926" t="s">
        <v>247</v>
      </c>
      <c r="C53" s="926" t="s">
        <v>248</v>
      </c>
      <c r="D53" s="926"/>
      <c r="E53" s="926" t="s">
        <v>249</v>
      </c>
      <c r="F53" s="926" t="s">
        <v>161</v>
      </c>
      <c r="G53" s="909" t="s">
        <v>250</v>
      </c>
      <c r="H53" s="926"/>
    </row>
    <row r="54" spans="1:8" ht="39.950000000000003" customHeight="1" x14ac:dyDescent="0.2">
      <c r="A54" s="1092" t="s">
        <v>125</v>
      </c>
      <c r="B54" s="926" t="s">
        <v>247</v>
      </c>
      <c r="C54" s="908" t="s">
        <v>248</v>
      </c>
      <c r="D54" s="908"/>
      <c r="E54" s="908" t="s">
        <v>251</v>
      </c>
      <c r="F54" s="908" t="s">
        <v>198</v>
      </c>
      <c r="G54" s="909" t="s">
        <v>250</v>
      </c>
      <c r="H54" s="908"/>
    </row>
    <row r="55" spans="1:8" ht="39.950000000000003" customHeight="1" x14ac:dyDescent="0.2">
      <c r="A55" s="1092" t="s">
        <v>174</v>
      </c>
      <c r="B55" s="908" t="s">
        <v>252</v>
      </c>
      <c r="C55" s="908" t="s">
        <v>253</v>
      </c>
      <c r="D55" s="908"/>
      <c r="E55" s="908" t="s">
        <v>254</v>
      </c>
      <c r="F55" s="908" t="s">
        <v>255</v>
      </c>
      <c r="G55" s="908" t="s">
        <v>256</v>
      </c>
      <c r="H55" s="911"/>
    </row>
    <row r="56" spans="1:8" ht="39.950000000000003" customHeight="1" x14ac:dyDescent="0.2">
      <c r="A56" s="1092" t="s">
        <v>127</v>
      </c>
      <c r="B56" s="926" t="s">
        <v>257</v>
      </c>
      <c r="C56" s="926" t="s">
        <v>258</v>
      </c>
      <c r="D56" s="926"/>
      <c r="E56" s="926" t="s">
        <v>259</v>
      </c>
      <c r="F56" s="926" t="s">
        <v>188</v>
      </c>
      <c r="G56" s="925" t="s">
        <v>260</v>
      </c>
      <c r="H56" s="926"/>
    </row>
    <row r="57" spans="1:8" ht="39.950000000000003" customHeight="1" x14ac:dyDescent="0.2">
      <c r="A57" s="1092" t="s">
        <v>124</v>
      </c>
      <c r="B57" s="926" t="s">
        <v>261</v>
      </c>
      <c r="C57" s="926" t="s">
        <v>262</v>
      </c>
      <c r="D57" s="926" t="s">
        <v>169</v>
      </c>
      <c r="E57" s="926" t="s">
        <v>197</v>
      </c>
      <c r="F57" s="926" t="s">
        <v>255</v>
      </c>
      <c r="G57" s="925" t="s">
        <v>173</v>
      </c>
      <c r="H57" s="925" t="s">
        <v>263</v>
      </c>
    </row>
    <row r="58" spans="1:8" ht="39.950000000000003" customHeight="1" x14ac:dyDescent="0.2">
      <c r="A58" s="1092" t="s">
        <v>119</v>
      </c>
      <c r="B58" s="926" t="s">
        <v>241</v>
      </c>
      <c r="C58" s="908" t="s">
        <v>264</v>
      </c>
      <c r="D58" s="908"/>
      <c r="E58" s="908" t="s">
        <v>171</v>
      </c>
      <c r="F58" s="908" t="s">
        <v>188</v>
      </c>
      <c r="G58" s="909" t="s">
        <v>242</v>
      </c>
      <c r="H58" s="1090"/>
    </row>
    <row r="59" spans="1:8" ht="39.950000000000003" customHeight="1" x14ac:dyDescent="0.2">
      <c r="A59" s="1092" t="s">
        <v>126</v>
      </c>
      <c r="B59" s="908" t="s">
        <v>241</v>
      </c>
      <c r="C59" s="908" t="s">
        <v>264</v>
      </c>
      <c r="D59" s="908"/>
      <c r="E59" s="908" t="s">
        <v>202</v>
      </c>
      <c r="F59" s="908" t="s">
        <v>188</v>
      </c>
      <c r="G59" s="909" t="s">
        <v>242</v>
      </c>
      <c r="H59" s="911"/>
    </row>
    <row r="60" spans="1:8" ht="39.950000000000003" customHeight="1" x14ac:dyDescent="0.2">
      <c r="A60" s="1092" t="s">
        <v>131</v>
      </c>
      <c r="B60" s="926" t="s">
        <v>241</v>
      </c>
      <c r="C60" s="926" t="s">
        <v>264</v>
      </c>
      <c r="D60" s="926"/>
      <c r="E60" s="926" t="s">
        <v>228</v>
      </c>
      <c r="F60" s="926" t="s">
        <v>188</v>
      </c>
      <c r="G60" s="909" t="s">
        <v>242</v>
      </c>
      <c r="H60" s="925"/>
    </row>
    <row r="61" spans="1:8" ht="39.950000000000003" customHeight="1" x14ac:dyDescent="0.2">
      <c r="A61" s="1092" t="s">
        <v>124</v>
      </c>
      <c r="B61" s="926" t="s">
        <v>265</v>
      </c>
      <c r="C61" s="926" t="s">
        <v>266</v>
      </c>
      <c r="D61" s="926" t="s">
        <v>169</v>
      </c>
      <c r="E61" s="926" t="s">
        <v>171</v>
      </c>
      <c r="F61" s="926" t="s">
        <v>255</v>
      </c>
      <c r="G61" s="1122" t="s">
        <v>173</v>
      </c>
      <c r="H61" s="925" t="s">
        <v>263</v>
      </c>
    </row>
    <row r="62" spans="1:8" ht="39.950000000000003" customHeight="1" x14ac:dyDescent="0.2">
      <c r="A62" s="1092" t="s">
        <v>124</v>
      </c>
      <c r="B62" s="908" t="s">
        <v>267</v>
      </c>
      <c r="C62" s="908" t="s">
        <v>268</v>
      </c>
      <c r="D62" s="908"/>
      <c r="E62" s="908" t="s">
        <v>217</v>
      </c>
      <c r="F62" s="908" t="s">
        <v>165</v>
      </c>
      <c r="G62" s="908" t="s">
        <v>269</v>
      </c>
      <c r="H62" s="926"/>
    </row>
    <row r="63" spans="1:8" ht="39.950000000000003" customHeight="1" x14ac:dyDescent="0.2">
      <c r="A63" s="1092" t="s">
        <v>122</v>
      </c>
      <c r="B63" s="908" t="s">
        <v>270</v>
      </c>
      <c r="C63" s="908" t="s">
        <v>271</v>
      </c>
      <c r="D63" s="908"/>
      <c r="E63" s="908" t="s">
        <v>213</v>
      </c>
      <c r="F63" s="908" t="s">
        <v>272</v>
      </c>
      <c r="G63" s="908" t="s">
        <v>273</v>
      </c>
      <c r="H63" s="926"/>
    </row>
    <row r="64" spans="1:8" ht="39.950000000000003" customHeight="1" x14ac:dyDescent="0.2">
      <c r="A64" s="1092" t="s">
        <v>122</v>
      </c>
      <c r="B64" s="908" t="s">
        <v>274</v>
      </c>
      <c r="C64" s="908" t="s">
        <v>275</v>
      </c>
      <c r="D64" s="908"/>
      <c r="E64" s="908" t="s">
        <v>259</v>
      </c>
      <c r="F64" s="908" t="s">
        <v>272</v>
      </c>
      <c r="G64" s="909" t="s">
        <v>276</v>
      </c>
      <c r="H64" s="926"/>
    </row>
    <row r="65" spans="1:8" ht="39.950000000000003" customHeight="1" x14ac:dyDescent="0.2">
      <c r="A65" s="1092" t="s">
        <v>125</v>
      </c>
      <c r="B65" s="909" t="s">
        <v>277</v>
      </c>
      <c r="C65" s="908" t="s">
        <v>278</v>
      </c>
      <c r="D65" s="908"/>
      <c r="E65" s="908" t="s">
        <v>279</v>
      </c>
      <c r="F65" s="908" t="s">
        <v>272</v>
      </c>
      <c r="G65" s="908" t="s">
        <v>280</v>
      </c>
      <c r="H65" s="920"/>
    </row>
    <row r="66" spans="1:8" ht="39.950000000000003" customHeight="1" x14ac:dyDescent="0.2">
      <c r="A66" s="1092" t="s">
        <v>119</v>
      </c>
      <c r="B66" s="926" t="s">
        <v>281</v>
      </c>
      <c r="C66" s="908" t="s">
        <v>282</v>
      </c>
      <c r="D66" s="908"/>
      <c r="E66" s="908" t="s">
        <v>249</v>
      </c>
      <c r="F66" s="908" t="s">
        <v>188</v>
      </c>
      <c r="G66" s="909" t="s">
        <v>283</v>
      </c>
      <c r="H66" s="927"/>
    </row>
    <row r="67" spans="1:8" ht="39.950000000000003" customHeight="1" x14ac:dyDescent="0.2">
      <c r="A67" s="1092" t="s">
        <v>121</v>
      </c>
      <c r="B67" s="908" t="s">
        <v>281</v>
      </c>
      <c r="C67" s="908" t="s">
        <v>282</v>
      </c>
      <c r="D67" s="908"/>
      <c r="E67" s="908" t="s">
        <v>284</v>
      </c>
      <c r="F67" s="908" t="s">
        <v>188</v>
      </c>
      <c r="G67" s="908" t="s">
        <v>283</v>
      </c>
      <c r="H67" s="926"/>
    </row>
    <row r="68" spans="1:8" ht="39.950000000000003" customHeight="1" x14ac:dyDescent="0.2">
      <c r="A68" s="1092" t="s">
        <v>130</v>
      </c>
      <c r="B68" s="908" t="s">
        <v>281</v>
      </c>
      <c r="C68" s="908" t="s">
        <v>282</v>
      </c>
      <c r="D68" s="908"/>
      <c r="E68" s="908" t="s">
        <v>202</v>
      </c>
      <c r="F68" s="908" t="s">
        <v>188</v>
      </c>
      <c r="G68" s="908" t="s">
        <v>283</v>
      </c>
      <c r="H68" s="908"/>
    </row>
    <row r="69" spans="1:8" ht="39.950000000000003" customHeight="1" x14ac:dyDescent="0.2">
      <c r="A69" s="1092" t="s">
        <v>124</v>
      </c>
      <c r="B69" s="926" t="s">
        <v>281</v>
      </c>
      <c r="C69" s="926" t="s">
        <v>282</v>
      </c>
      <c r="D69" s="926"/>
      <c r="E69" s="926" t="s">
        <v>285</v>
      </c>
      <c r="F69" s="926" t="s">
        <v>188</v>
      </c>
      <c r="G69" s="925" t="s">
        <v>283</v>
      </c>
      <c r="H69" s="925"/>
    </row>
    <row r="70" spans="1:8" ht="39.950000000000003" customHeight="1" x14ac:dyDescent="0.2">
      <c r="A70" s="1092" t="s">
        <v>122</v>
      </c>
      <c r="B70" s="908" t="s">
        <v>286</v>
      </c>
      <c r="C70" s="908" t="s">
        <v>287</v>
      </c>
      <c r="D70" s="908"/>
      <c r="E70" s="908" t="s">
        <v>217</v>
      </c>
      <c r="F70" s="908" t="s">
        <v>188</v>
      </c>
      <c r="G70" s="908" t="s">
        <v>288</v>
      </c>
      <c r="H70" s="926"/>
    </row>
    <row r="71" spans="1:8" ht="39.950000000000003" customHeight="1" x14ac:dyDescent="0.2">
      <c r="A71" s="1092" t="s">
        <v>124</v>
      </c>
      <c r="B71" s="926" t="s">
        <v>289</v>
      </c>
      <c r="C71" s="926" t="s">
        <v>290</v>
      </c>
      <c r="D71" s="926" t="s">
        <v>169</v>
      </c>
      <c r="E71" s="926" t="s">
        <v>197</v>
      </c>
      <c r="F71" s="926" t="s">
        <v>172</v>
      </c>
      <c r="G71" s="925" t="s">
        <v>173</v>
      </c>
      <c r="H71" s="925" t="s">
        <v>263</v>
      </c>
    </row>
    <row r="72" spans="1:8" ht="39.950000000000003" customHeight="1" x14ac:dyDescent="0.2">
      <c r="A72" s="1092" t="s">
        <v>121</v>
      </c>
      <c r="B72" s="908" t="s">
        <v>291</v>
      </c>
      <c r="C72" s="908" t="s">
        <v>292</v>
      </c>
      <c r="D72" s="908"/>
      <c r="E72" s="908" t="s">
        <v>217</v>
      </c>
      <c r="F72" s="908" t="s">
        <v>165</v>
      </c>
      <c r="G72" s="908" t="s">
        <v>293</v>
      </c>
      <c r="H72" s="925"/>
    </row>
    <row r="73" spans="1:8" ht="39.950000000000003" customHeight="1" x14ac:dyDescent="0.2">
      <c r="A73" s="1092" t="s">
        <v>119</v>
      </c>
      <c r="B73" s="926" t="s">
        <v>222</v>
      </c>
      <c r="C73" s="908" t="s">
        <v>221</v>
      </c>
      <c r="D73" s="908"/>
      <c r="E73" s="908" t="s">
        <v>192</v>
      </c>
      <c r="F73" s="908" t="s">
        <v>188</v>
      </c>
      <c r="G73" s="909" t="s">
        <v>224</v>
      </c>
      <c r="H73" s="1090"/>
    </row>
    <row r="74" spans="1:8" ht="39.950000000000003" customHeight="1" x14ac:dyDescent="0.2">
      <c r="A74" s="1092" t="s">
        <v>125</v>
      </c>
      <c r="B74" s="926" t="s">
        <v>222</v>
      </c>
      <c r="C74" s="908" t="s">
        <v>221</v>
      </c>
      <c r="D74" s="908"/>
      <c r="E74" s="908" t="s">
        <v>284</v>
      </c>
      <c r="F74" s="908" t="s">
        <v>188</v>
      </c>
      <c r="G74" s="908" t="s">
        <v>224</v>
      </c>
      <c r="H74" s="927"/>
    </row>
    <row r="75" spans="1:8" ht="39.950000000000003" customHeight="1" x14ac:dyDescent="0.2">
      <c r="A75" s="1092" t="s">
        <v>126</v>
      </c>
      <c r="B75" s="908" t="s">
        <v>222</v>
      </c>
      <c r="C75" s="908" t="s">
        <v>221</v>
      </c>
      <c r="D75" s="908"/>
      <c r="E75" s="908" t="s">
        <v>175</v>
      </c>
      <c r="F75" s="908" t="s">
        <v>188</v>
      </c>
      <c r="G75" s="908" t="s">
        <v>224</v>
      </c>
      <c r="H75" s="926"/>
    </row>
    <row r="76" spans="1:8" ht="39.950000000000003" customHeight="1" x14ac:dyDescent="0.2">
      <c r="A76" s="1092" t="s">
        <v>131</v>
      </c>
      <c r="B76" s="908" t="s">
        <v>222</v>
      </c>
      <c r="C76" s="908" t="s">
        <v>221</v>
      </c>
      <c r="D76" s="908"/>
      <c r="E76" s="908" t="s">
        <v>284</v>
      </c>
      <c r="F76" s="908" t="s">
        <v>188</v>
      </c>
      <c r="G76" s="909" t="s">
        <v>294</v>
      </c>
      <c r="H76" s="925"/>
    </row>
    <row r="77" spans="1:8" ht="39.950000000000003" customHeight="1" x14ac:dyDescent="0.2">
      <c r="A77" s="1092" t="s">
        <v>122</v>
      </c>
      <c r="B77" s="908" t="s">
        <v>295</v>
      </c>
      <c r="C77" s="908" t="s">
        <v>296</v>
      </c>
      <c r="D77" s="908"/>
      <c r="E77" s="908" t="s">
        <v>249</v>
      </c>
      <c r="F77" s="908" t="s">
        <v>188</v>
      </c>
      <c r="G77" s="909" t="s">
        <v>297</v>
      </c>
      <c r="H77" s="925"/>
    </row>
    <row r="78" spans="1:8" ht="39.950000000000003" customHeight="1" x14ac:dyDescent="0.2">
      <c r="A78" s="1092" t="s">
        <v>157</v>
      </c>
      <c r="B78" s="908" t="s">
        <v>298</v>
      </c>
      <c r="C78" s="908" t="s">
        <v>216</v>
      </c>
      <c r="D78" s="908"/>
      <c r="E78" s="908" t="s">
        <v>228</v>
      </c>
      <c r="F78" s="908" t="s">
        <v>188</v>
      </c>
      <c r="G78" s="908" t="s">
        <v>218</v>
      </c>
      <c r="H78" s="925"/>
    </row>
    <row r="79" spans="1:8" ht="39.950000000000003" customHeight="1" x14ac:dyDescent="0.2">
      <c r="A79" s="1092" t="s">
        <v>122</v>
      </c>
      <c r="B79" s="908" t="s">
        <v>298</v>
      </c>
      <c r="C79" s="908" t="s">
        <v>216</v>
      </c>
      <c r="D79" s="908"/>
      <c r="E79" s="908" t="s">
        <v>171</v>
      </c>
      <c r="F79" s="908" t="s">
        <v>188</v>
      </c>
      <c r="G79" s="908" t="s">
        <v>218</v>
      </c>
      <c r="H79" s="925"/>
    </row>
    <row r="80" spans="1:8" ht="39.950000000000003" customHeight="1" x14ac:dyDescent="0.2">
      <c r="A80" s="1092" t="s">
        <v>127</v>
      </c>
      <c r="B80" s="926" t="s">
        <v>298</v>
      </c>
      <c r="C80" s="926" t="s">
        <v>216</v>
      </c>
      <c r="D80" s="926"/>
      <c r="E80" s="926" t="s">
        <v>217</v>
      </c>
      <c r="F80" s="1121" t="s">
        <v>188</v>
      </c>
      <c r="G80" s="925" t="s">
        <v>218</v>
      </c>
      <c r="H80" s="926"/>
    </row>
    <row r="81" spans="1:8" ht="39.950000000000003" customHeight="1" x14ac:dyDescent="0.2">
      <c r="A81" s="1092" t="s">
        <v>131</v>
      </c>
      <c r="B81" s="926" t="s">
        <v>298</v>
      </c>
      <c r="C81" s="926" t="s">
        <v>216</v>
      </c>
      <c r="D81" s="926"/>
      <c r="E81" s="926" t="s">
        <v>299</v>
      </c>
      <c r="F81" s="926" t="s">
        <v>188</v>
      </c>
      <c r="G81" s="925" t="s">
        <v>218</v>
      </c>
      <c r="H81" s="925"/>
    </row>
    <row r="82" spans="1:8" ht="39.950000000000003" customHeight="1" x14ac:dyDescent="0.2">
      <c r="A82" s="1092" t="s">
        <v>125</v>
      </c>
      <c r="B82" s="908" t="s">
        <v>300</v>
      </c>
      <c r="C82" s="908" t="s">
        <v>301</v>
      </c>
      <c r="D82" s="908"/>
      <c r="E82" s="908" t="s">
        <v>217</v>
      </c>
      <c r="F82" s="908" t="s">
        <v>198</v>
      </c>
      <c r="G82" s="908" t="s">
        <v>302</v>
      </c>
      <c r="H82" s="908"/>
    </row>
    <row r="83" spans="1:8" ht="39.950000000000003" customHeight="1" x14ac:dyDescent="0.2">
      <c r="A83" s="1092" t="s">
        <v>121</v>
      </c>
      <c r="B83" s="908" t="s">
        <v>303</v>
      </c>
      <c r="C83" s="908" t="s">
        <v>304</v>
      </c>
      <c r="D83" s="908"/>
      <c r="E83" s="908" t="s">
        <v>213</v>
      </c>
      <c r="F83" s="908" t="s">
        <v>165</v>
      </c>
      <c r="G83" s="908" t="s">
        <v>305</v>
      </c>
      <c r="H83" s="909"/>
    </row>
    <row r="84" spans="1:8" ht="39.950000000000003" customHeight="1" x14ac:dyDescent="0.2">
      <c r="A84" s="1092" t="s">
        <v>306</v>
      </c>
      <c r="B84" s="908" t="s">
        <v>303</v>
      </c>
      <c r="C84" s="908" t="s">
        <v>304</v>
      </c>
      <c r="D84" s="908"/>
      <c r="E84" s="908" t="s">
        <v>144</v>
      </c>
      <c r="F84" s="908" t="s">
        <v>165</v>
      </c>
      <c r="G84" s="908" t="s">
        <v>305</v>
      </c>
      <c r="H84" s="926"/>
    </row>
    <row r="85" spans="1:8" ht="39.950000000000003" customHeight="1" x14ac:dyDescent="0.2">
      <c r="A85" s="1092" t="s">
        <v>124</v>
      </c>
      <c r="B85" s="926" t="s">
        <v>307</v>
      </c>
      <c r="C85" s="908" t="s">
        <v>308</v>
      </c>
      <c r="D85" s="908"/>
      <c r="E85" s="908" t="s">
        <v>168</v>
      </c>
      <c r="F85" s="908" t="s">
        <v>272</v>
      </c>
      <c r="G85" s="909" t="s">
        <v>309</v>
      </c>
      <c r="H85" s="927"/>
    </row>
    <row r="86" spans="1:8" ht="39.950000000000003" customHeight="1" x14ac:dyDescent="0.2">
      <c r="A86" s="1092" t="s">
        <v>126</v>
      </c>
      <c r="B86" s="926" t="s">
        <v>307</v>
      </c>
      <c r="C86" s="908" t="s">
        <v>308</v>
      </c>
      <c r="D86" s="908"/>
      <c r="E86" s="908" t="s">
        <v>279</v>
      </c>
      <c r="F86" s="908" t="s">
        <v>272</v>
      </c>
      <c r="G86" s="909" t="s">
        <v>309</v>
      </c>
      <c r="H86" s="927"/>
    </row>
    <row r="87" spans="1:8" ht="39.950000000000003" customHeight="1" x14ac:dyDescent="0.2">
      <c r="A87" s="1092" t="s">
        <v>174</v>
      </c>
      <c r="B87" s="908" t="s">
        <v>310</v>
      </c>
      <c r="C87" s="908" t="s">
        <v>311</v>
      </c>
      <c r="D87" s="908" t="s">
        <v>235</v>
      </c>
      <c r="E87" s="908" t="s">
        <v>184</v>
      </c>
      <c r="F87" s="908" t="s">
        <v>237</v>
      </c>
      <c r="G87" s="909" t="s">
        <v>312</v>
      </c>
      <c r="H87" s="908" t="s">
        <v>313</v>
      </c>
    </row>
    <row r="88" spans="1:8" ht="39.950000000000003" customHeight="1" x14ac:dyDescent="0.2">
      <c r="A88" s="1092" t="s">
        <v>124</v>
      </c>
      <c r="B88" s="908" t="s">
        <v>314</v>
      </c>
      <c r="C88" s="908" t="s">
        <v>315</v>
      </c>
      <c r="D88" s="908"/>
      <c r="E88" s="908" t="s">
        <v>284</v>
      </c>
      <c r="F88" s="908" t="s">
        <v>188</v>
      </c>
      <c r="G88" s="909" t="s">
        <v>316</v>
      </c>
      <c r="H88" s="910"/>
    </row>
    <row r="89" spans="1:8" ht="39.950000000000003" customHeight="1" x14ac:dyDescent="0.2">
      <c r="A89" s="1092" t="s">
        <v>131</v>
      </c>
      <c r="B89" s="926" t="s">
        <v>314</v>
      </c>
      <c r="C89" s="926" t="s">
        <v>315</v>
      </c>
      <c r="D89" s="926"/>
      <c r="E89" s="926" t="s">
        <v>249</v>
      </c>
      <c r="F89" s="926" t="s">
        <v>188</v>
      </c>
      <c r="G89" s="925" t="s">
        <v>317</v>
      </c>
      <c r="H89" s="925"/>
    </row>
    <row r="90" spans="1:8" ht="39.950000000000003" customHeight="1" x14ac:dyDescent="0.2">
      <c r="A90" s="1092" t="s">
        <v>174</v>
      </c>
      <c r="B90" s="908" t="s">
        <v>318</v>
      </c>
      <c r="C90" s="908" t="s">
        <v>319</v>
      </c>
      <c r="D90" s="908"/>
      <c r="E90" s="908" t="s">
        <v>197</v>
      </c>
      <c r="F90" s="908" t="s">
        <v>255</v>
      </c>
      <c r="G90" s="908" t="s">
        <v>320</v>
      </c>
      <c r="H90" s="909"/>
    </row>
    <row r="91" spans="1:8" ht="39.950000000000003" customHeight="1" x14ac:dyDescent="0.2">
      <c r="A91" s="1092" t="s">
        <v>128</v>
      </c>
      <c r="B91" s="926" t="s">
        <v>321</v>
      </c>
      <c r="C91" s="908" t="s">
        <v>322</v>
      </c>
      <c r="D91" s="908" t="s">
        <v>169</v>
      </c>
      <c r="E91" s="908" t="s">
        <v>192</v>
      </c>
      <c r="F91" s="908" t="s">
        <v>323</v>
      </c>
      <c r="G91" s="908" t="s">
        <v>324</v>
      </c>
      <c r="H91" s="927"/>
    </row>
    <row r="92" spans="1:8" ht="39.950000000000003" customHeight="1" x14ac:dyDescent="0.2">
      <c r="A92" s="1092" t="s">
        <v>124</v>
      </c>
      <c r="B92" s="908" t="s">
        <v>325</v>
      </c>
      <c r="C92" s="908" t="s">
        <v>326</v>
      </c>
      <c r="D92" s="908"/>
      <c r="E92" s="908" t="s">
        <v>259</v>
      </c>
      <c r="F92" s="908" t="s">
        <v>206</v>
      </c>
      <c r="G92" s="909" t="s">
        <v>327</v>
      </c>
      <c r="H92" s="910"/>
    </row>
    <row r="93" spans="1:8" ht="39.950000000000003" customHeight="1" x14ac:dyDescent="0.2">
      <c r="A93" s="1092" t="s">
        <v>126</v>
      </c>
      <c r="B93" s="926" t="s">
        <v>328</v>
      </c>
      <c r="C93" s="908" t="s">
        <v>329</v>
      </c>
      <c r="D93" s="908"/>
      <c r="E93" s="908" t="s">
        <v>176</v>
      </c>
      <c r="F93" s="908" t="s">
        <v>188</v>
      </c>
      <c r="G93" s="909" t="s">
        <v>330</v>
      </c>
      <c r="H93" s="927"/>
    </row>
    <row r="94" spans="1:8" ht="39.950000000000003" customHeight="1" x14ac:dyDescent="0.2">
      <c r="A94" s="1092" t="s">
        <v>131</v>
      </c>
      <c r="B94" s="926" t="s">
        <v>328</v>
      </c>
      <c r="C94" s="926" t="s">
        <v>329</v>
      </c>
      <c r="D94" s="926"/>
      <c r="E94" s="926" t="s">
        <v>184</v>
      </c>
      <c r="F94" s="926" t="s">
        <v>188</v>
      </c>
      <c r="G94" s="925" t="s">
        <v>331</v>
      </c>
      <c r="H94" s="925"/>
    </row>
    <row r="95" spans="1:8" ht="39.950000000000003" customHeight="1" x14ac:dyDescent="0.2">
      <c r="A95" s="1092" t="s">
        <v>120</v>
      </c>
      <c r="B95" s="926" t="s">
        <v>332</v>
      </c>
      <c r="C95" s="908" t="s">
        <v>333</v>
      </c>
      <c r="D95" s="908"/>
      <c r="E95" s="908" t="s">
        <v>184</v>
      </c>
      <c r="F95" s="908" t="s">
        <v>334</v>
      </c>
      <c r="G95" s="909" t="s">
        <v>335</v>
      </c>
      <c r="H95" s="927"/>
    </row>
    <row r="96" spans="1:8" ht="39.950000000000003" customHeight="1" x14ac:dyDescent="0.2">
      <c r="A96" s="1092" t="s">
        <v>157</v>
      </c>
      <c r="B96" s="908" t="s">
        <v>336</v>
      </c>
      <c r="C96" s="908" t="s">
        <v>337</v>
      </c>
      <c r="D96" s="908"/>
      <c r="E96" s="908" t="s">
        <v>285</v>
      </c>
      <c r="F96" s="908" t="s">
        <v>188</v>
      </c>
      <c r="G96" s="908" t="s">
        <v>338</v>
      </c>
      <c r="H96" s="925"/>
    </row>
    <row r="97" spans="1:8" ht="39.950000000000003" customHeight="1" x14ac:dyDescent="0.2">
      <c r="A97" s="1092" t="s">
        <v>122</v>
      </c>
      <c r="B97" s="908" t="s">
        <v>336</v>
      </c>
      <c r="C97" s="908" t="s">
        <v>337</v>
      </c>
      <c r="D97" s="908"/>
      <c r="E97" s="908" t="s">
        <v>177</v>
      </c>
      <c r="F97" s="908" t="s">
        <v>188</v>
      </c>
      <c r="G97" s="908" t="s">
        <v>338</v>
      </c>
      <c r="H97" s="925"/>
    </row>
    <row r="98" spans="1:8" ht="39.950000000000003" customHeight="1" x14ac:dyDescent="0.2">
      <c r="A98" s="1092" t="s">
        <v>174</v>
      </c>
      <c r="B98" s="908" t="s">
        <v>339</v>
      </c>
      <c r="C98" s="908" t="s">
        <v>340</v>
      </c>
      <c r="D98" s="908"/>
      <c r="E98" s="908" t="s">
        <v>284</v>
      </c>
      <c r="F98" s="908" t="s">
        <v>255</v>
      </c>
      <c r="G98" s="908" t="s">
        <v>341</v>
      </c>
      <c r="H98" s="908"/>
    </row>
    <row r="99" spans="1:8" ht="39.950000000000003" customHeight="1" x14ac:dyDescent="0.2">
      <c r="A99" s="1092" t="s">
        <v>174</v>
      </c>
      <c r="B99" s="908" t="s">
        <v>342</v>
      </c>
      <c r="C99" s="908" t="s">
        <v>343</v>
      </c>
      <c r="D99" s="908"/>
      <c r="E99" s="908" t="s">
        <v>192</v>
      </c>
      <c r="F99" s="908" t="s">
        <v>255</v>
      </c>
      <c r="G99" s="908" t="s">
        <v>344</v>
      </c>
      <c r="H99" s="908"/>
    </row>
    <row r="100" spans="1:8" x14ac:dyDescent="0.2">
      <c r="A100" s="941"/>
    </row>
  </sheetData>
  <autoFilter ref="A18:H18" xr:uid="{BA772803-AF23-4AC5-8172-99BB41D315D9}"/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2" location="DOLPHIN!Print_Area" display="DOLPHIN" xr:uid="{74AFFC0F-9A4F-4ABF-89A2-99EFE2A56AE8}"/>
    <hyperlink ref="A83" location="DOLPHIN!Print_Area" display="DOLPHIN" xr:uid="{6927551A-7A85-4502-955F-5F85C30695C2}"/>
    <hyperlink ref="A40" location="DOLPHIN!Print_Area" display="DOLPHIN" xr:uid="{FE0713EF-C397-485B-AD8E-289053497113}"/>
    <hyperlink ref="A67" location="DOLPHIN!Print_Area" display="DOLPHIN" xr:uid="{F3EB8B6E-157E-4216-85C1-71649942E60A}"/>
    <hyperlink ref="A64" location="ORCHID!Print_Area" display="ORCHID" xr:uid="{58B33E2E-A7AE-4A00-8419-016D3D80D613}"/>
    <hyperlink ref="A63" location="ORCHID!Print_Area" display="ORCHID" xr:uid="{1E447AE6-ADA3-43A1-8522-A56C05AAD7DD}"/>
    <hyperlink ref="A42" location="ORCHID!Print_Area" display="ORCHID" xr:uid="{4E14FF4E-EF9A-4F57-864D-0A973F33169D}"/>
    <hyperlink ref="A77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2" location="PERTIWI!Print_Area" display="PERTIWI" xr:uid="{6834ED17-D3D9-4D5B-B024-63D3507028D7}"/>
    <hyperlink ref="A31" location="PERTIWI!Print_Area" display="PERTIWI" xr:uid="{57926299-1D2C-4243-9367-1F7914DA5E4A}"/>
    <hyperlink ref="A36" location="PERTIWI!Print_Area" display="PERTIWI" xr:uid="{FB6CBA44-A6E0-4898-8D04-BF2121A0CC6A}"/>
    <hyperlink ref="A92" location="PERTIWI!Print_Area" display="PERTIWI" xr:uid="{42432E82-C5A3-4861-A47E-BF053D324F5B}"/>
    <hyperlink ref="A45" location="PERTIWI!Print_Area" display="PERTIWI" xr:uid="{3F0372C0-7C37-4220-8ABD-FA6D9BFC95CE}"/>
    <hyperlink ref="A69" location="PERTIWI!Print_Area" display="PERTIWI" xr:uid="{315F5AF3-9992-4D4F-8BCD-0AEBC078B199}"/>
    <hyperlink ref="A65" location="SEAGULL!A1" display="SEAGULL" xr:uid="{997B4EEA-F380-49F7-AEAE-2B80E3836E46}"/>
    <hyperlink ref="A74" location="SEAGULL!A1" display="SEAGULL" xr:uid="{33B99C71-741B-412E-B18D-F7928AF0D33E}"/>
    <hyperlink ref="A84" location="SEAHORSE!A1" display="SEAHORSE" xr:uid="{BA5596BE-A25E-4A71-968C-F12C2153D81E}"/>
    <hyperlink ref="A48" location="SEAHORSE!A1" display="SEAHORSE" xr:uid="{0B79851F-AE40-4D5A-A034-A824D661A7F4}"/>
    <hyperlink ref="A86" location="SEAHORSE!A1" display="SEAHORSE" xr:uid="{5FA2A586-3262-44EF-8DDC-19661977CB3B}"/>
    <hyperlink ref="A75" location="SEAHORSE!A1" display="SEAHORSE" xr:uid="{ADB42C41-A351-496B-BC1B-9443858F3CCA}"/>
    <hyperlink ref="A59" location="SEAHORSE!A1" display="SEAHORSE" xr:uid="{16760568-0A89-46F3-9C1E-825A81DD4C2D}"/>
    <hyperlink ref="A34" location="SHAPLA!A1" display="SHAPLA" xr:uid="{943EFEDF-964D-433B-9BAB-6CA7C385F5F2}"/>
    <hyperlink ref="A80" location="SHAPLA!A1" display="SHAPLA" xr:uid="{C86B09FE-EB91-42A5-A821-EA6ABB362C27}"/>
    <hyperlink ref="A52" location="'THAI EXPRESS'!A1" display="THAI EXPRESS" xr:uid="{077FDF2D-BBAF-47E7-9553-EFD0F669954D}"/>
    <hyperlink ref="A68" location="'JADE EAST'!A1" display="JADE EAST**" xr:uid="{BD83F988-11EE-4CCF-8C34-7676FA00DBB6}"/>
    <hyperlink ref="A81" location="'TIGER EAST'!A1" display="TIGER EAST" xr:uid="{68B172F2-1485-43DF-9D0F-513B5F9C9C19}"/>
    <hyperlink ref="A32" location="'TIGER EAST'!A1" display="TIGER EAST" xr:uid="{4256AFA5-96F6-407D-A4BD-7FD7C8F6C9E2}"/>
    <hyperlink ref="A76" location="'TIGER EAST'!A1" display="TIGER EAST" xr:uid="{BDC1E0C6-DB37-4391-92AC-BF8AC4F46D5C}"/>
    <hyperlink ref="A61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7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78" location="'BAYAN KO'!A1" display="NEW ORIGAMI" xr:uid="{E98FFF46-B846-4D8E-B612-F60A62323BA9}"/>
    <hyperlink ref="A96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58" location="BENGAL!A1" display="BAYAN KO" xr:uid="{54861495-9CEA-4967-A43C-FF013F41CB54}"/>
    <hyperlink ref="A66" location="BENGAL!A1" display="BAYAN KO" xr:uid="{81732089-B8B4-457A-A064-A6A2A684E7DE}"/>
    <hyperlink ref="A73" location="BENGAL!A1" display="BAYAN KO" xr:uid="{E98A6868-2BD0-4C67-8803-95B0224C96CB}"/>
    <hyperlink ref="A27" location="BURMA!A1" display="BENGAL" xr:uid="{7B731AC8-93CF-4869-89B2-88AD9658EB3E}"/>
    <hyperlink ref="A95" location="BURMA!A1" display="BENGAL" xr:uid="{0916C518-32AB-4991-B1BB-4BB24350905F}"/>
    <hyperlink ref="A91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1" location="PERTIWI!Print_Area" display="PERTIWI" xr:uid="{46D6ECCD-D0FB-4D6F-80EF-2778E779DC92}"/>
    <hyperlink ref="A82" location="SEAGULL!A1" display="SEAGULL" xr:uid="{6F22E157-ED44-474B-9872-7642A3334037}"/>
    <hyperlink ref="A85" location="PERTIWI!Print_Area" display="PERTIWI" xr:uid="{B84E137A-4844-439D-A1B8-E1DB30F1C531}"/>
    <hyperlink ref="A35" location="PERTIWI!Print_Area" display="PERTIWI" xr:uid="{9DB6DA8F-DAFE-4862-A01D-73C854189AF7}"/>
    <hyperlink ref="A28" location="MALACCA!Print_Area" display="BURMA" xr:uid="{A94279A9-7D5B-4CC7-A985-C9A9B277FF1A}"/>
    <hyperlink ref="A79" location="ORCHID!Print_Area" display="BAYAN KO" xr:uid="{C2BE183F-52CA-418D-9840-3207BCE9CF78}"/>
    <hyperlink ref="A56" location="SHAPLA!A1" display="SHAPLA" xr:uid="{A5884665-B800-4C01-93DB-4A16A2F45607}"/>
    <hyperlink ref="A30" location="ORIGAMI!A1" display="NEW ORIGAMI" xr:uid="{4579B77B-7DD3-44D2-BF80-93F6B295369E}"/>
    <hyperlink ref="A29" location="DOLPHIN!Print_Area" display="DOLPHIN" xr:uid="{AEE5A9F5-CD9D-4CA2-BD34-9EBE76DD5907}"/>
    <hyperlink ref="A88" location="PERTIWI!Print_Area" display="PERTIWI" xr:uid="{CC65C831-BE4D-48E1-8ACD-3E0EC16B60E5}"/>
    <hyperlink ref="A54" location="SEAGULL!A1" display="SEAGULL" xr:uid="{C1F2AF4A-9582-41D9-8807-BA63EC51EF1F}"/>
    <hyperlink ref="A93" location="SEAHORSE!A1" display="SEAHORSE" xr:uid="{5114E67A-77D4-41A4-8104-D33586F81729}"/>
    <hyperlink ref="A53" location="'BAYAN KO'!A1" display="NEW ORIGAMI" xr:uid="{2C7E7484-AA32-4F53-A97D-801824F86D94}"/>
    <hyperlink ref="A70" location="ORCHID!Print_Area" display="ORCHID" xr:uid="{0136550B-AB28-4334-86FB-1594066FF835}"/>
    <hyperlink ref="A50" location="ORIGAMI!A1" display="NEW ORIGAMI" xr:uid="{6BFAC5CD-6B66-4CD5-A69B-6D97976D81D9}"/>
    <hyperlink ref="A55" location="ORIGAMI!A1" display="NEW ORIGAMI" xr:uid="{619BA209-EA64-4A8C-AC89-A201956FAA1A}"/>
    <hyperlink ref="A87" location="ORIGAMI!A1" display="NEW ORIGAMI" xr:uid="{8F82E69C-ECBB-407C-99DE-BAACA68F85D7}"/>
    <hyperlink ref="A90" location="ORIGAMI!A1" display="NEW ORIGAMI" xr:uid="{B4D70C33-7C9E-4ABA-BE9F-CFC1DB7A6197}"/>
    <hyperlink ref="A98" location="ORIGAMI!A1" display="NEW ORIGAMI" xr:uid="{3802E718-3D23-44D1-84E7-1BAD300BE984}"/>
    <hyperlink ref="A99" location="ORIGAMI!A1" display="NEW ORIGAMI" xr:uid="{1E0DB699-861A-40A3-93AA-812F84EE0989}"/>
    <hyperlink ref="A51" location="SEAHORSE!A1" display="SEAHORSE" xr:uid="{04E68087-C126-4BDD-94E7-AD22B8973F1B}"/>
    <hyperlink ref="A94" location="'TIGER EAST'!A1" display="TIGER EAST" xr:uid="{CFDFA13E-4B19-4F5A-AA67-843A502D7B3D}"/>
    <hyperlink ref="A37" location="'TIGER EAST'!A1" display="TIGER EAST" xr:uid="{AFE9AA42-CF86-41BC-8EDE-FC666494DC07}"/>
    <hyperlink ref="A89" location="'TIGER EAST'!A1" display="TIGER EAST" xr:uid="{73C9926C-B5EE-4B37-8A2F-402CB74FB785}"/>
    <hyperlink ref="A60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7" location="ORCHID!Print_Area" display="ORCHID" xr:uid="{6FC64E30-0441-4926-8DFB-2E4654EFAC8D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1307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345</v>
      </c>
    </row>
    <row r="4" spans="1:13" s="146" customFormat="1" ht="18" customHeight="1" x14ac:dyDescent="0.2">
      <c r="A4" s="348"/>
      <c r="B4" s="466" t="s">
        <v>2567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1759</v>
      </c>
      <c r="C6" s="151" t="s">
        <v>2568</v>
      </c>
      <c r="D6" s="332" t="s">
        <v>1535</v>
      </c>
      <c r="E6" s="163" t="s">
        <v>2334</v>
      </c>
      <c r="F6" s="332" t="s">
        <v>291</v>
      </c>
      <c r="G6" s="441" t="s">
        <v>2569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350</v>
      </c>
      <c r="C7" s="152" t="s">
        <v>351</v>
      </c>
      <c r="D7" s="332"/>
      <c r="E7" s="332" t="s">
        <v>168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2570</v>
      </c>
      <c r="C8" s="356" t="s">
        <v>2571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2570</v>
      </c>
      <c r="C9" s="356" t="s">
        <v>2572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2573</v>
      </c>
      <c r="C10" s="356" t="s">
        <v>2574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2570</v>
      </c>
      <c r="C11" s="356" t="s">
        <v>2575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2576</v>
      </c>
      <c r="C12" s="356" t="s">
        <v>2577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408</v>
      </c>
      <c r="C13" s="432" t="s">
        <v>2578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2576</v>
      </c>
      <c r="C14" s="356" t="s">
        <v>2579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2576</v>
      </c>
      <c r="C15" s="356" t="s">
        <v>2580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2576</v>
      </c>
      <c r="C16" s="356" t="s">
        <v>2581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408</v>
      </c>
      <c r="C17" s="356" t="s">
        <v>2582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1319</v>
      </c>
      <c r="B18" s="359" t="s">
        <v>2583</v>
      </c>
      <c r="C18" s="356" t="s">
        <v>2584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1319</v>
      </c>
      <c r="B19" s="359" t="s">
        <v>2583</v>
      </c>
      <c r="C19" s="356" t="s">
        <v>2585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1319</v>
      </c>
      <c r="B20" s="359" t="s">
        <v>2583</v>
      </c>
      <c r="C20" s="356" t="s">
        <v>2586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1319</v>
      </c>
      <c r="B21" s="359" t="s">
        <v>2583</v>
      </c>
      <c r="C21" s="356" t="s">
        <v>2587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2583</v>
      </c>
      <c r="C22" s="356" t="s">
        <v>2588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2583</v>
      </c>
      <c r="C23" s="356" t="s">
        <v>2589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2583</v>
      </c>
      <c r="C24" s="356" t="s">
        <v>2590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2583</v>
      </c>
      <c r="C25" s="356" t="s">
        <v>2591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2583</v>
      </c>
      <c r="C26" s="356" t="s">
        <v>2592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2583</v>
      </c>
      <c r="C27" s="356" t="s">
        <v>2593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2583</v>
      </c>
      <c r="C28" s="356" t="s">
        <v>2594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2583</v>
      </c>
      <c r="C29" s="356" t="s">
        <v>2595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2596</v>
      </c>
      <c r="C30" s="356" t="s">
        <v>2597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2596</v>
      </c>
      <c r="C31" s="356" t="s">
        <v>2598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2596</v>
      </c>
      <c r="C32" s="356" t="s">
        <v>2599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2596</v>
      </c>
      <c r="C33" s="356" t="s">
        <v>2600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2596</v>
      </c>
      <c r="C34" s="356" t="s">
        <v>2601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2596</v>
      </c>
      <c r="C35" s="356" t="s">
        <v>2602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2596</v>
      </c>
      <c r="C36" s="356" t="s">
        <v>2603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2604</v>
      </c>
      <c r="B37" s="359" t="s">
        <v>814</v>
      </c>
      <c r="C37" s="356" t="s">
        <v>2605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814</v>
      </c>
      <c r="C38" s="356" t="s">
        <v>2606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814</v>
      </c>
      <c r="C39" s="356" t="s">
        <v>2607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814</v>
      </c>
      <c r="C40" s="356" t="s">
        <v>2608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814</v>
      </c>
      <c r="C41" s="356" t="s">
        <v>2609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814</v>
      </c>
      <c r="C42" s="356" t="s">
        <v>2610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814</v>
      </c>
      <c r="C43" s="356" t="s">
        <v>2611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814</v>
      </c>
      <c r="C44" s="356" t="s">
        <v>2612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814</v>
      </c>
      <c r="C45" s="356" t="s">
        <v>2613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814</v>
      </c>
      <c r="C46" s="356" t="s">
        <v>2614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814</v>
      </c>
      <c r="C47" s="356" t="s">
        <v>2615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814</v>
      </c>
      <c r="C48" s="356" t="s">
        <v>2616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2617</v>
      </c>
      <c r="B49" s="359" t="s">
        <v>649</v>
      </c>
      <c r="C49" s="356" t="s">
        <v>2618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2619</v>
      </c>
      <c r="B50" s="153" t="s">
        <v>649</v>
      </c>
      <c r="C50" s="320" t="s">
        <v>2620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2621</v>
      </c>
      <c r="B51" s="580" t="s">
        <v>2622</v>
      </c>
      <c r="C51" s="320" t="s">
        <v>2623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2621</v>
      </c>
      <c r="B52" s="153" t="s">
        <v>567</v>
      </c>
      <c r="C52" s="320" t="s">
        <v>2624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2625</v>
      </c>
      <c r="B53" s="153" t="s">
        <v>358</v>
      </c>
      <c r="C53" s="320" t="s">
        <v>2626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2625</v>
      </c>
      <c r="B54" s="153" t="s">
        <v>358</v>
      </c>
      <c r="C54" s="320" t="s">
        <v>2627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2625</v>
      </c>
      <c r="B55" s="153" t="s">
        <v>358</v>
      </c>
      <c r="C55" s="320" t="s">
        <v>2628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2625</v>
      </c>
      <c r="B56" s="153" t="s">
        <v>358</v>
      </c>
      <c r="C56" s="320" t="s">
        <v>2629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2625</v>
      </c>
      <c r="B57" s="153" t="s">
        <v>358</v>
      </c>
      <c r="C57" s="320" t="s">
        <v>2630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2625</v>
      </c>
      <c r="B58" s="153" t="s">
        <v>358</v>
      </c>
      <c r="C58" s="320" t="s">
        <v>2631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2625</v>
      </c>
      <c r="B59" s="153" t="s">
        <v>358</v>
      </c>
      <c r="C59" s="320" t="s">
        <v>2632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2625</v>
      </c>
      <c r="B60" s="153" t="s">
        <v>358</v>
      </c>
      <c r="C60" s="320" t="s">
        <v>2633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358</v>
      </c>
      <c r="C61" s="320" t="s">
        <v>2634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358</v>
      </c>
      <c r="C62" s="320" t="s">
        <v>2635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358</v>
      </c>
      <c r="C63" s="320" t="s">
        <v>2636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358</v>
      </c>
      <c r="C64" s="320" t="s">
        <v>2637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358</v>
      </c>
      <c r="C65" s="320" t="s">
        <v>2638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358</v>
      </c>
      <c r="C66" s="320" t="s">
        <v>2639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2640</v>
      </c>
      <c r="B67" s="430" t="s">
        <v>1601</v>
      </c>
      <c r="C67" s="356" t="s">
        <v>2641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2640</v>
      </c>
      <c r="B68" s="153" t="s">
        <v>646</v>
      </c>
      <c r="C68" s="320" t="s">
        <v>2642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2640</v>
      </c>
      <c r="B69" s="153" t="s">
        <v>646</v>
      </c>
      <c r="C69" s="320" t="s">
        <v>2643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2640</v>
      </c>
      <c r="B70" s="153" t="s">
        <v>646</v>
      </c>
      <c r="C70" s="320" t="s">
        <v>2644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2640</v>
      </c>
      <c r="B71" s="153" t="s">
        <v>646</v>
      </c>
      <c r="C71" s="320" t="s">
        <v>2645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2640</v>
      </c>
      <c r="B72" s="153" t="s">
        <v>646</v>
      </c>
      <c r="C72" s="320" t="s">
        <v>2646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2647</v>
      </c>
      <c r="B73" s="153" t="s">
        <v>2648</v>
      </c>
      <c r="C73" s="320" t="s">
        <v>2649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2647</v>
      </c>
      <c r="B74" s="153" t="s">
        <v>2648</v>
      </c>
      <c r="C74" s="320" t="s">
        <v>2650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2647</v>
      </c>
      <c r="B75" s="153" t="s">
        <v>2648</v>
      </c>
      <c r="C75" s="320" t="s">
        <v>2651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2640</v>
      </c>
      <c r="B76" s="153" t="s">
        <v>646</v>
      </c>
      <c r="C76" s="320" t="s">
        <v>2652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2640</v>
      </c>
      <c r="B77" s="153" t="s">
        <v>646</v>
      </c>
      <c r="C77" s="320" t="s">
        <v>2653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646</v>
      </c>
      <c r="C78" s="320" t="s">
        <v>2654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2655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1752</v>
      </c>
      <c r="C82" s="151" t="s">
        <v>1425</v>
      </c>
      <c r="D82" s="332" t="s">
        <v>1535</v>
      </c>
      <c r="E82" s="163" t="s">
        <v>2334</v>
      </c>
      <c r="F82" s="332" t="s">
        <v>2656</v>
      </c>
      <c r="G82" s="332" t="s">
        <v>267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350</v>
      </c>
      <c r="C83" s="152" t="s">
        <v>351</v>
      </c>
      <c r="D83" s="332" t="s">
        <v>1315</v>
      </c>
      <c r="E83" s="332" t="s">
        <v>2657</v>
      </c>
      <c r="F83" s="332" t="s">
        <v>245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2658</v>
      </c>
      <c r="B84" s="445" t="s">
        <v>2659</v>
      </c>
      <c r="C84" s="322" t="s">
        <v>2660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1562</v>
      </c>
      <c r="C85" s="322" t="s">
        <v>2661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2662</v>
      </c>
      <c r="C86" s="322" t="s">
        <v>2663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1317</v>
      </c>
      <c r="C87" s="322" t="s">
        <v>2663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1562</v>
      </c>
      <c r="C88" s="322" t="s">
        <v>2664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2665</v>
      </c>
      <c r="C89" s="322" t="s">
        <v>2666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1562</v>
      </c>
      <c r="C90" s="322" t="s">
        <v>2667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2665</v>
      </c>
      <c r="C91" s="322" t="s">
        <v>2668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2669</v>
      </c>
      <c r="C92" s="322" t="s">
        <v>2670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2665</v>
      </c>
      <c r="C93" s="322" t="s">
        <v>2671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2669</v>
      </c>
      <c r="C94" s="322" t="s">
        <v>2672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2665</v>
      </c>
      <c r="C95" s="322" t="s">
        <v>2673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2669</v>
      </c>
      <c r="C96" s="322" t="s">
        <v>2674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2665</v>
      </c>
      <c r="C97" s="322" t="s">
        <v>2675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2669</v>
      </c>
      <c r="C98" s="322" t="s">
        <v>2676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2658</v>
      </c>
      <c r="B99" s="445" t="s">
        <v>1350</v>
      </c>
      <c r="C99" s="322" t="s">
        <v>2677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2665</v>
      </c>
      <c r="C100" s="322" t="s">
        <v>2677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2669</v>
      </c>
      <c r="C101" s="322" t="s">
        <v>2678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2658</v>
      </c>
      <c r="B102" s="445" t="s">
        <v>1317</v>
      </c>
      <c r="C102" s="322" t="s">
        <v>2679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2669</v>
      </c>
      <c r="C103" s="322" t="s">
        <v>2680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2658</v>
      </c>
      <c r="B104" s="445" t="s">
        <v>1317</v>
      </c>
      <c r="C104" s="322" t="s">
        <v>2681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2669</v>
      </c>
      <c r="C105" s="322" t="s">
        <v>2682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1317</v>
      </c>
      <c r="C106" s="322" t="s">
        <v>2683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2665</v>
      </c>
      <c r="C107" s="322" t="s">
        <v>2683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2669</v>
      </c>
      <c r="C108" s="322" t="s">
        <v>2684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2665</v>
      </c>
      <c r="C109" s="322" t="s">
        <v>2684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2583</v>
      </c>
      <c r="C111" s="322" t="s">
        <v>2685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2669</v>
      </c>
      <c r="C112" s="322" t="s">
        <v>2686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2687</v>
      </c>
      <c r="B113" s="445" t="s">
        <v>1350</v>
      </c>
      <c r="C113" s="322" t="s">
        <v>2688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2669</v>
      </c>
      <c r="C114" s="322" t="s">
        <v>2688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2669</v>
      </c>
      <c r="C115" s="322" t="s">
        <v>2689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2690</v>
      </c>
      <c r="B116" s="445" t="s">
        <v>2669</v>
      </c>
      <c r="C116" s="322" t="s">
        <v>2691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2669</v>
      </c>
      <c r="C117" s="322" t="s">
        <v>2692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2669</v>
      </c>
      <c r="C118" s="322" t="s">
        <v>2693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2459</v>
      </c>
      <c r="C119" s="322" t="s">
        <v>2693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2669</v>
      </c>
      <c r="C120" s="322" t="s">
        <v>2694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2669</v>
      </c>
      <c r="C121" s="322" t="s">
        <v>2695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2669</v>
      </c>
      <c r="C122" s="322" t="s">
        <v>2696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2669</v>
      </c>
      <c r="C123" s="322" t="s">
        <v>2697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2698</v>
      </c>
      <c r="B124" s="445" t="s">
        <v>2382</v>
      </c>
      <c r="C124" s="322" t="s">
        <v>2699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2669</v>
      </c>
      <c r="C125" s="322" t="s">
        <v>2700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2701</v>
      </c>
      <c r="B126" s="153" t="s">
        <v>2669</v>
      </c>
      <c r="C126" s="320" t="s">
        <v>2702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2669</v>
      </c>
      <c r="C127" s="320" t="s">
        <v>2703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2704</v>
      </c>
      <c r="C128" s="328" t="s">
        <v>2703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2705</v>
      </c>
      <c r="C129" s="328" t="s">
        <v>2703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2706</v>
      </c>
      <c r="C130" s="320" t="s">
        <v>2707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2708</v>
      </c>
      <c r="B131" s="592" t="s">
        <v>1598</v>
      </c>
      <c r="C131" s="320" t="s">
        <v>2709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2669</v>
      </c>
      <c r="C132" s="320" t="s">
        <v>2710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2708</v>
      </c>
      <c r="B133" s="216" t="s">
        <v>581</v>
      </c>
      <c r="C133" s="320" t="s">
        <v>2711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2669</v>
      </c>
      <c r="C134" s="320" t="s">
        <v>2712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2669</v>
      </c>
      <c r="C135" s="320" t="s">
        <v>2713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2708</v>
      </c>
      <c r="B136" s="153" t="s">
        <v>421</v>
      </c>
      <c r="C136" s="320" t="s">
        <v>2714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408</v>
      </c>
      <c r="C137" s="320" t="s">
        <v>2715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2716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2717</v>
      </c>
      <c r="C140" s="169" t="s">
        <v>2718</v>
      </c>
      <c r="D140" s="332" t="s">
        <v>1535</v>
      </c>
      <c r="E140" s="163" t="s">
        <v>2334</v>
      </c>
      <c r="F140" s="163" t="s">
        <v>270</v>
      </c>
      <c r="G140" s="599" t="s">
        <v>2719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350</v>
      </c>
      <c r="C141" s="152" t="s">
        <v>351</v>
      </c>
      <c r="D141" s="332" t="s">
        <v>1315</v>
      </c>
      <c r="E141" s="332" t="s">
        <v>2657</v>
      </c>
      <c r="F141" s="332" t="s">
        <v>245</v>
      </c>
      <c r="G141" s="600" t="s">
        <v>259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1562</v>
      </c>
      <c r="C142" s="320" t="s">
        <v>2660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2665</v>
      </c>
      <c r="C143" s="320" t="s">
        <v>2661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1562</v>
      </c>
      <c r="C144" s="320" t="s">
        <v>2663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2662</v>
      </c>
      <c r="C145" s="320" t="s">
        <v>2664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1562</v>
      </c>
      <c r="C146" s="320" t="s">
        <v>2666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2665</v>
      </c>
      <c r="C147" s="320" t="s">
        <v>2667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1562</v>
      </c>
      <c r="C148" s="320" t="s">
        <v>2668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2665</v>
      </c>
      <c r="C149" s="320" t="s">
        <v>2670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2708</v>
      </c>
      <c r="B150" s="153" t="s">
        <v>2720</v>
      </c>
      <c r="C150" s="320" t="s">
        <v>2671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2665</v>
      </c>
      <c r="C151" s="320" t="s">
        <v>2672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1562</v>
      </c>
      <c r="C152" s="320" t="s">
        <v>2673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2721</v>
      </c>
      <c r="C153" s="320" t="s">
        <v>2673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2658</v>
      </c>
      <c r="B154" s="153" t="s">
        <v>2721</v>
      </c>
      <c r="C154" s="320" t="s">
        <v>2674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2721</v>
      </c>
      <c r="C155" s="320" t="s">
        <v>2675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2722</v>
      </c>
      <c r="B156" s="153" t="s">
        <v>2720</v>
      </c>
      <c r="C156" s="320" t="s">
        <v>2675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2723</v>
      </c>
      <c r="B157" s="153" t="s">
        <v>2720</v>
      </c>
      <c r="C157" s="320" t="s">
        <v>2676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2665</v>
      </c>
      <c r="C158" s="320" t="s">
        <v>2676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1562</v>
      </c>
      <c r="C159" s="320" t="s">
        <v>2677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2665</v>
      </c>
      <c r="C160" s="320" t="s">
        <v>2678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1562</v>
      </c>
      <c r="C161" s="320" t="s">
        <v>2679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2658</v>
      </c>
      <c r="B162" s="153" t="s">
        <v>1317</v>
      </c>
      <c r="C162" s="320" t="s">
        <v>2680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1562</v>
      </c>
      <c r="C163" s="320" t="s">
        <v>2681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1317</v>
      </c>
      <c r="C164" s="320" t="s">
        <v>2682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1562</v>
      </c>
      <c r="C165" s="320" t="s">
        <v>2683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1326</v>
      </c>
      <c r="B166" s="550" t="s">
        <v>408</v>
      </c>
      <c r="C166" s="320" t="s">
        <v>2684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1562</v>
      </c>
      <c r="C167" s="320" t="s">
        <v>2685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1326</v>
      </c>
      <c r="B168" s="153" t="s">
        <v>2724</v>
      </c>
      <c r="C168" s="320" t="s">
        <v>2686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2708</v>
      </c>
      <c r="B169" s="153" t="s">
        <v>2596</v>
      </c>
      <c r="C169" s="320" t="s">
        <v>2725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2669</v>
      </c>
      <c r="C170" s="320" t="s">
        <v>2726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2669</v>
      </c>
      <c r="C171" s="320" t="s">
        <v>2727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2669</v>
      </c>
      <c r="C172" s="320" t="s">
        <v>2728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2669</v>
      </c>
      <c r="C173" s="320" t="s">
        <v>2729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2669</v>
      </c>
      <c r="C174" s="320" t="s">
        <v>2730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2669</v>
      </c>
      <c r="C175" s="320" t="s">
        <v>2731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2708</v>
      </c>
      <c r="B176" s="553" t="s">
        <v>567</v>
      </c>
      <c r="C176" s="320" t="s">
        <v>2732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2708</v>
      </c>
      <c r="B177" s="553" t="s">
        <v>567</v>
      </c>
      <c r="C177" s="320" t="s">
        <v>2733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511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2734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2735</v>
      </c>
      <c r="C184" s="151" t="s">
        <v>1309</v>
      </c>
      <c r="D184" s="332" t="s">
        <v>1535</v>
      </c>
      <c r="E184" s="163" t="s">
        <v>2334</v>
      </c>
      <c r="F184" s="332" t="s">
        <v>303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350</v>
      </c>
      <c r="C185" s="152" t="s">
        <v>351</v>
      </c>
      <c r="D185" s="332"/>
      <c r="E185" s="332" t="s">
        <v>2657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1632</v>
      </c>
      <c r="C186" s="320" t="s">
        <v>2736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1632</v>
      </c>
      <c r="C187" s="320" t="s">
        <v>2737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1632</v>
      </c>
      <c r="C188" s="320" t="s">
        <v>2738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1632</v>
      </c>
      <c r="C189" s="320" t="s">
        <v>2739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408</v>
      </c>
      <c r="C190" s="320" t="s">
        <v>2740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2741</v>
      </c>
      <c r="C191" s="320" t="s">
        <v>2742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1632</v>
      </c>
      <c r="C192" s="320" t="s">
        <v>2743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408</v>
      </c>
      <c r="C193" s="482" t="s">
        <v>2744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1632</v>
      </c>
      <c r="C194" s="320" t="s">
        <v>2745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1632</v>
      </c>
      <c r="C195" s="320" t="s">
        <v>2746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1632</v>
      </c>
      <c r="C196" s="320" t="s">
        <v>2747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1632</v>
      </c>
      <c r="C197" s="320" t="s">
        <v>2748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1632</v>
      </c>
      <c r="C198" s="320" t="s">
        <v>2749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2455</v>
      </c>
      <c r="B199" s="535" t="s">
        <v>2750</v>
      </c>
      <c r="C199" s="320" t="s">
        <v>2751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1632</v>
      </c>
      <c r="C200" s="320" t="s">
        <v>2752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1632</v>
      </c>
      <c r="C201" s="320" t="s">
        <v>2753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1632</v>
      </c>
      <c r="C202" s="320" t="s">
        <v>2754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1632</v>
      </c>
      <c r="C203" s="320" t="s">
        <v>2755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1632</v>
      </c>
      <c r="C204" s="320" t="s">
        <v>2756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1632</v>
      </c>
      <c r="C205" s="320" t="s">
        <v>2757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1632</v>
      </c>
      <c r="C206" s="320" t="s">
        <v>2758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1632</v>
      </c>
      <c r="C207" s="320" t="s">
        <v>2759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1350</v>
      </c>
      <c r="C208" s="320" t="s">
        <v>2760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1632</v>
      </c>
      <c r="C209" s="320" t="s">
        <v>2761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1632</v>
      </c>
      <c r="C210" s="320" t="s">
        <v>2762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1985</v>
      </c>
      <c r="C211" s="320" t="s">
        <v>2763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1632</v>
      </c>
      <c r="C212" s="320" t="s">
        <v>2764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1632</v>
      </c>
      <c r="C213" s="320" t="s">
        <v>2765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1632</v>
      </c>
      <c r="C214" s="320" t="s">
        <v>2766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2455</v>
      </c>
      <c r="B215" s="320" t="s">
        <v>421</v>
      </c>
      <c r="C215" s="320" t="s">
        <v>2767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421</v>
      </c>
      <c r="C216" s="320" t="s">
        <v>2768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421</v>
      </c>
      <c r="C217" s="320" t="s">
        <v>2769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421</v>
      </c>
      <c r="C218" s="320" t="s">
        <v>2770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421</v>
      </c>
      <c r="C219" s="320" t="s">
        <v>2771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421</v>
      </c>
      <c r="C220" s="320" t="s">
        <v>2772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421</v>
      </c>
      <c r="C221" s="320" t="s">
        <v>2773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421</v>
      </c>
      <c r="C222" s="320" t="s">
        <v>2774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421</v>
      </c>
      <c r="C223" s="320" t="s">
        <v>2775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421</v>
      </c>
      <c r="C224" s="320" t="s">
        <v>2776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1920</v>
      </c>
      <c r="B225" s="320" t="s">
        <v>567</v>
      </c>
      <c r="C225" s="320" t="s">
        <v>2777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1920</v>
      </c>
      <c r="B226" s="320" t="s">
        <v>567</v>
      </c>
      <c r="C226" s="320" t="s">
        <v>2778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1920</v>
      </c>
      <c r="B227" s="320" t="s">
        <v>567</v>
      </c>
      <c r="C227" s="320" t="s">
        <v>2779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2780</v>
      </c>
      <c r="B228" s="320" t="s">
        <v>567</v>
      </c>
      <c r="C228" s="320" t="s">
        <v>2781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2780</v>
      </c>
      <c r="B229" s="320" t="s">
        <v>567</v>
      </c>
      <c r="C229" s="320" t="s">
        <v>2782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2780</v>
      </c>
      <c r="B230" s="320" t="s">
        <v>567</v>
      </c>
      <c r="C230" s="320" t="s">
        <v>2783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2780</v>
      </c>
      <c r="B231" s="320" t="s">
        <v>567</v>
      </c>
      <c r="C231" s="320" t="s">
        <v>2784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2780</v>
      </c>
      <c r="B232" s="320" t="s">
        <v>356</v>
      </c>
      <c r="C232" s="320" t="s">
        <v>2785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2780</v>
      </c>
      <c r="B233" s="320" t="s">
        <v>356</v>
      </c>
      <c r="C233" s="320" t="s">
        <v>2786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2780</v>
      </c>
      <c r="B234" s="320" t="s">
        <v>356</v>
      </c>
      <c r="C234" s="320" t="s">
        <v>2787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356</v>
      </c>
      <c r="C235" s="320" t="s">
        <v>2788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356</v>
      </c>
      <c r="C236" s="320" t="s">
        <v>2789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356</v>
      </c>
      <c r="C237" s="320" t="s">
        <v>2790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356</v>
      </c>
      <c r="C238" s="320" t="s">
        <v>2791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2792</v>
      </c>
      <c r="B239" s="320" t="s">
        <v>1632</v>
      </c>
      <c r="C239" s="320" t="s">
        <v>2793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2792</v>
      </c>
      <c r="B240" s="320" t="s">
        <v>1632</v>
      </c>
      <c r="C240" s="320" t="s">
        <v>2794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2792</v>
      </c>
      <c r="B241" s="320" t="s">
        <v>1632</v>
      </c>
      <c r="C241" s="320" t="s">
        <v>2795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2792</v>
      </c>
      <c r="B242" s="320" t="s">
        <v>1632</v>
      </c>
      <c r="C242" s="320" t="s">
        <v>2796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2792</v>
      </c>
      <c r="B243" s="320" t="s">
        <v>1632</v>
      </c>
      <c r="C243" s="320" t="s">
        <v>2797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2792</v>
      </c>
      <c r="B244" s="320" t="s">
        <v>1632</v>
      </c>
      <c r="C244" s="320" t="s">
        <v>2798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2792</v>
      </c>
      <c r="B245" s="320" t="s">
        <v>1632</v>
      </c>
      <c r="C245" s="320" t="s">
        <v>2799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2800</v>
      </c>
      <c r="B246" s="485" t="s">
        <v>408</v>
      </c>
      <c r="C246" s="320" t="s">
        <v>2801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2792</v>
      </c>
      <c r="B247" s="320" t="s">
        <v>1632</v>
      </c>
      <c r="C247" s="320" t="s">
        <v>2802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1632</v>
      </c>
      <c r="C248" s="320" t="s">
        <v>2803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1632</v>
      </c>
      <c r="C249" s="320" t="s">
        <v>2804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1632</v>
      </c>
      <c r="C250" s="320" t="s">
        <v>2805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1632</v>
      </c>
      <c r="C251" s="320" t="s">
        <v>2806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2455</v>
      </c>
      <c r="B252" s="712" t="s">
        <v>408</v>
      </c>
      <c r="C252" s="320" t="s">
        <v>2807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1632</v>
      </c>
      <c r="C253" s="320" t="s">
        <v>2808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1632</v>
      </c>
      <c r="C254" s="320" t="s">
        <v>2809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1632</v>
      </c>
      <c r="C255" s="320" t="s">
        <v>2810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1535</v>
      </c>
      <c r="E258" s="163" t="s">
        <v>222</v>
      </c>
      <c r="F258" s="332" t="s">
        <v>241</v>
      </c>
      <c r="G258" s="332" t="s">
        <v>328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350</v>
      </c>
      <c r="C259" s="152" t="s">
        <v>351</v>
      </c>
      <c r="D259" s="332" t="s">
        <v>1315</v>
      </c>
      <c r="E259" s="332" t="s">
        <v>184</v>
      </c>
      <c r="F259" s="332" t="s">
        <v>251</v>
      </c>
      <c r="G259" s="332" t="s">
        <v>202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1632</v>
      </c>
      <c r="C260" s="320" t="s">
        <v>2811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511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512</v>
      </c>
      <c r="C269" s="193"/>
      <c r="D269" s="193"/>
      <c r="E269" s="194"/>
      <c r="F269" s="195" t="s">
        <v>1443</v>
      </c>
      <c r="G269" s="195"/>
      <c r="H269" s="193"/>
      <c r="I269" s="195" t="s">
        <v>514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515</v>
      </c>
      <c r="C270" s="193"/>
      <c r="D270" s="198" t="s">
        <v>516</v>
      </c>
      <c r="E270" s="199"/>
      <c r="F270" s="197" t="s">
        <v>517</v>
      </c>
      <c r="G270" s="193"/>
      <c r="H270" s="198" t="s">
        <v>518</v>
      </c>
      <c r="I270" s="197" t="s">
        <v>519</v>
      </c>
      <c r="J270" s="193"/>
      <c r="K270" s="198" t="s">
        <v>520</v>
      </c>
      <c r="L270" s="193"/>
    </row>
    <row r="271" spans="1:13" s="196" customFormat="1" ht="18" customHeight="1" x14ac:dyDescent="0.2">
      <c r="A271" s="349"/>
      <c r="B271" s="417" t="s">
        <v>521</v>
      </c>
      <c r="C271" s="202"/>
      <c r="D271" s="573" t="s">
        <v>522</v>
      </c>
      <c r="E271" s="197"/>
      <c r="F271" s="710" t="s">
        <v>523</v>
      </c>
      <c r="G271" s="710" t="s">
        <v>524</v>
      </c>
      <c r="H271" s="252" t="s">
        <v>525</v>
      </c>
      <c r="I271" s="201" t="s">
        <v>526</v>
      </c>
      <c r="J271" s="202" t="s">
        <v>1444</v>
      </c>
      <c r="K271" s="203" t="s">
        <v>527</v>
      </c>
      <c r="L271" s="193"/>
    </row>
    <row r="272" spans="1:13" s="196" customFormat="1" ht="18" customHeight="1" x14ac:dyDescent="0.2">
      <c r="A272" s="348"/>
      <c r="B272" s="417" t="s">
        <v>535</v>
      </c>
      <c r="C272" s="202"/>
      <c r="D272" s="573" t="s">
        <v>536</v>
      </c>
      <c r="E272" s="197"/>
      <c r="F272" s="710" t="s">
        <v>530</v>
      </c>
      <c r="G272" s="710" t="s">
        <v>531</v>
      </c>
      <c r="H272" s="252" t="s">
        <v>532</v>
      </c>
      <c r="I272" s="201" t="s">
        <v>533</v>
      </c>
      <c r="J272" s="202" t="s">
        <v>1445</v>
      </c>
      <c r="K272" s="203" t="s">
        <v>534</v>
      </c>
      <c r="L272" s="193"/>
    </row>
    <row r="273" spans="1:13" s="196" customFormat="1" ht="18" customHeight="1" x14ac:dyDescent="0.2">
      <c r="A273" s="348"/>
      <c r="B273" s="201" t="s">
        <v>2812</v>
      </c>
      <c r="C273" s="202"/>
      <c r="D273" s="203" t="s">
        <v>1608</v>
      </c>
      <c r="E273" s="197"/>
      <c r="F273" s="710" t="s">
        <v>537</v>
      </c>
      <c r="G273" s="710" t="s">
        <v>538</v>
      </c>
      <c r="H273" s="252" t="s">
        <v>539</v>
      </c>
      <c r="I273" s="201" t="s">
        <v>1448</v>
      </c>
      <c r="J273" s="202" t="s">
        <v>1449</v>
      </c>
      <c r="K273" s="203" t="s">
        <v>1450</v>
      </c>
      <c r="L273" s="193"/>
    </row>
    <row r="274" spans="1:13" s="196" customFormat="1" ht="18" customHeight="1" x14ac:dyDescent="0.2">
      <c r="A274" s="348"/>
      <c r="B274" s="201" t="s">
        <v>528</v>
      </c>
      <c r="C274" s="202"/>
      <c r="D274" s="203" t="s">
        <v>529</v>
      </c>
      <c r="E274" s="197"/>
      <c r="F274" s="710" t="s">
        <v>544</v>
      </c>
      <c r="G274" s="710" t="s">
        <v>545</v>
      </c>
      <c r="H274" s="252" t="s">
        <v>546</v>
      </c>
      <c r="I274" s="201" t="s">
        <v>547</v>
      </c>
      <c r="J274" s="202" t="s">
        <v>1451</v>
      </c>
      <c r="K274" s="203" t="s">
        <v>548</v>
      </c>
      <c r="L274" s="193"/>
    </row>
    <row r="275" spans="1:13" s="196" customFormat="1" ht="18" customHeight="1" x14ac:dyDescent="0.2">
      <c r="A275" s="348"/>
      <c r="B275" s="417" t="s">
        <v>750</v>
      </c>
      <c r="C275" s="202"/>
      <c r="D275" s="573" t="s">
        <v>543</v>
      </c>
      <c r="E275" s="197"/>
      <c r="F275" s="710" t="s">
        <v>2813</v>
      </c>
      <c r="G275" s="710" t="s">
        <v>552</v>
      </c>
      <c r="H275" s="252" t="s">
        <v>2814</v>
      </c>
      <c r="I275" s="201" t="s">
        <v>554</v>
      </c>
      <c r="J275" s="202" t="s">
        <v>1452</v>
      </c>
      <c r="K275" s="203" t="s">
        <v>555</v>
      </c>
      <c r="L275" s="193"/>
    </row>
    <row r="276" spans="1:13" s="196" customFormat="1" ht="18" customHeight="1" x14ac:dyDescent="0.2">
      <c r="A276" s="348"/>
      <c r="B276" s="417" t="s">
        <v>1453</v>
      </c>
      <c r="C276" s="202"/>
      <c r="D276" s="573" t="s">
        <v>1454</v>
      </c>
      <c r="E276" s="197"/>
      <c r="F276" s="710" t="s">
        <v>2815</v>
      </c>
      <c r="G276" s="710" t="s">
        <v>559</v>
      </c>
      <c r="H276" s="252" t="s">
        <v>2816</v>
      </c>
      <c r="I276" s="201" t="s">
        <v>1455</v>
      </c>
      <c r="J276" s="202" t="s">
        <v>1456</v>
      </c>
      <c r="K276" s="203" t="s">
        <v>1457</v>
      </c>
      <c r="L276" s="193"/>
    </row>
    <row r="277" spans="1:13" s="196" customFormat="1" ht="18" customHeight="1" x14ac:dyDescent="0.2">
      <c r="A277" s="348"/>
      <c r="B277" s="417" t="s">
        <v>1458</v>
      </c>
      <c r="C277" s="202"/>
      <c r="D277" s="573" t="s">
        <v>1459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549</v>
      </c>
      <c r="C278" s="202"/>
      <c r="D278" s="573" t="s">
        <v>550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1460</v>
      </c>
      <c r="C280" s="193" t="s">
        <v>1461</v>
      </c>
      <c r="D280" s="205"/>
      <c r="E280" s="193"/>
      <c r="F280" s="193" t="s">
        <v>1462</v>
      </c>
      <c r="G280" s="206" t="s">
        <v>1463</v>
      </c>
      <c r="H280" s="196"/>
      <c r="I280" s="193" t="s">
        <v>1462</v>
      </c>
      <c r="J280" s="193" t="s">
        <v>1464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78"/>
  <sheetViews>
    <sheetView showGridLines="0" topLeftCell="A5" zoomScale="145" zoomScaleNormal="145" zoomScaleSheetLayoutView="75" workbookViewId="0">
      <selection activeCell="C96" sqref="C96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42"/>
      <c r="B2" s="1143" t="s">
        <v>116</v>
      </c>
      <c r="C2" s="1143"/>
      <c r="D2" s="1143"/>
      <c r="E2" s="1143"/>
      <c r="F2" s="1143"/>
      <c r="G2" s="121"/>
      <c r="H2" s="959" t="s">
        <v>345</v>
      </c>
    </row>
    <row r="3" spans="1:8" ht="18.75" customHeight="1" thickBot="1" x14ac:dyDescent="0.25">
      <c r="A3" s="1042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29" t="s">
        <v>126</v>
      </c>
      <c r="C4" s="1130"/>
      <c r="D4" s="1130"/>
      <c r="E4" s="1130"/>
      <c r="F4" s="1131"/>
      <c r="G4" s="147"/>
      <c r="H4" s="147"/>
    </row>
    <row r="5" spans="1:8" s="149" customFormat="1" ht="30" customHeight="1" x14ac:dyDescent="0.2">
      <c r="A5" s="325"/>
      <c r="B5" s="1102"/>
      <c r="C5" s="1102"/>
      <c r="D5" s="1102"/>
      <c r="E5" s="1102"/>
      <c r="F5" s="1102"/>
      <c r="G5" s="147"/>
      <c r="H5" s="147"/>
    </row>
    <row r="6" spans="1:8" s="149" customFormat="1" ht="20.100000000000001" customHeight="1" x14ac:dyDescent="0.2">
      <c r="A6" s="1036"/>
      <c r="B6" s="1133" t="s">
        <v>346</v>
      </c>
      <c r="C6" s="1133"/>
      <c r="D6" s="1133"/>
      <c r="E6" s="1133"/>
      <c r="F6" s="1133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4" t="s">
        <v>126</v>
      </c>
      <c r="C8" s="1135"/>
      <c r="D8" s="1136" t="s">
        <v>348</v>
      </c>
      <c r="E8" s="944" t="s">
        <v>303</v>
      </c>
      <c r="F8" s="944" t="s">
        <v>230</v>
      </c>
      <c r="G8" s="804"/>
      <c r="H8" s="1059"/>
    </row>
    <row r="9" spans="1:8" ht="26.25" customHeight="1" x14ac:dyDescent="0.2">
      <c r="A9" s="808"/>
      <c r="B9" s="947" t="s">
        <v>350</v>
      </c>
      <c r="C9" s="948" t="s">
        <v>351</v>
      </c>
      <c r="D9" s="1137"/>
      <c r="E9" s="943" t="s">
        <v>144</v>
      </c>
      <c r="F9" s="943" t="s">
        <v>184</v>
      </c>
      <c r="G9" s="804"/>
      <c r="H9" s="1054" t="s">
        <v>352</v>
      </c>
    </row>
    <row r="10" spans="1:8" s="14" customFormat="1" ht="19.5" hidden="1" customHeight="1" x14ac:dyDescent="0.2">
      <c r="A10" s="808" t="s">
        <v>2817</v>
      </c>
      <c r="B10" s="858" t="s">
        <v>1604</v>
      </c>
      <c r="C10" s="857" t="s">
        <v>2818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2819</v>
      </c>
      <c r="B11" s="858" t="s">
        <v>1598</v>
      </c>
      <c r="C11" s="857" t="s">
        <v>2820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8" t="s">
        <v>1601</v>
      </c>
      <c r="C12" s="857" t="s">
        <v>2821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2822</v>
      </c>
      <c r="B13" s="858" t="s">
        <v>1397</v>
      </c>
      <c r="C13" s="857" t="s">
        <v>2823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2824</v>
      </c>
      <c r="B14" s="858" t="s">
        <v>421</v>
      </c>
      <c r="C14" s="857" t="s">
        <v>2825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2826</v>
      </c>
      <c r="B15" s="858" t="s">
        <v>1604</v>
      </c>
      <c r="C15" s="857" t="s">
        <v>2827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2828</v>
      </c>
      <c r="B16" s="858" t="s">
        <v>1598</v>
      </c>
      <c r="C16" s="857" t="s">
        <v>2829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8" t="s">
        <v>1601</v>
      </c>
      <c r="C17" s="857" t="s">
        <v>2830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8" t="s">
        <v>1397</v>
      </c>
      <c r="C18" s="857" t="s">
        <v>2831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8" t="s">
        <v>421</v>
      </c>
      <c r="C19" s="857" t="s">
        <v>1815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2832</v>
      </c>
      <c r="B20" s="859" t="s">
        <v>1598</v>
      </c>
      <c r="C20" s="857" t="s">
        <v>2833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2834</v>
      </c>
      <c r="B21" s="859" t="s">
        <v>1601</v>
      </c>
      <c r="C21" s="857" t="s">
        <v>2835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2836</v>
      </c>
      <c r="B22" s="860" t="s">
        <v>1604</v>
      </c>
      <c r="C22" s="857" t="s">
        <v>2837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2838</v>
      </c>
      <c r="B23" s="860" t="s">
        <v>1601</v>
      </c>
      <c r="C23" s="857" t="s">
        <v>2839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2840</v>
      </c>
      <c r="B24" s="860" t="s">
        <v>1397</v>
      </c>
      <c r="C24" s="857" t="s">
        <v>2841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2842</v>
      </c>
      <c r="B25" s="859" t="s">
        <v>421</v>
      </c>
      <c r="C25" s="857" t="s">
        <v>2843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2834</v>
      </c>
      <c r="B26" s="859" t="s">
        <v>1598</v>
      </c>
      <c r="C26" s="857" t="s">
        <v>2844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2845</v>
      </c>
      <c r="B27" s="860" t="s">
        <v>1604</v>
      </c>
      <c r="C27" s="857" t="s">
        <v>2846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2840</v>
      </c>
      <c r="B28" s="860" t="s">
        <v>1601</v>
      </c>
      <c r="C28" s="857" t="s">
        <v>2847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2848</v>
      </c>
      <c r="B29" s="860" t="s">
        <v>1598</v>
      </c>
      <c r="C29" s="857" t="s">
        <v>2849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1920</v>
      </c>
      <c r="B30" s="860" t="s">
        <v>1397</v>
      </c>
      <c r="C30" s="857" t="s">
        <v>2850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2851</v>
      </c>
      <c r="B31" s="940" t="s">
        <v>1601</v>
      </c>
      <c r="C31" s="940" t="s">
        <v>2852</v>
      </c>
      <c r="D31" s="805">
        <v>45364</v>
      </c>
      <c r="E31" s="805">
        <f t="shared" si="28"/>
        <v>45367</v>
      </c>
      <c r="F31" s="867" t="s">
        <v>384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1604</v>
      </c>
      <c r="B32" s="867" t="s">
        <v>384</v>
      </c>
      <c r="C32" s="940" t="s">
        <v>2853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2854</v>
      </c>
      <c r="B33" s="940" t="s">
        <v>421</v>
      </c>
      <c r="C33" s="940" t="s">
        <v>1597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57" t="s">
        <v>1598</v>
      </c>
      <c r="C34" s="957" t="s">
        <v>1599</v>
      </c>
      <c r="D34" s="958">
        <v>45388</v>
      </c>
      <c r="E34" s="805">
        <f t="shared" si="28"/>
        <v>45391</v>
      </c>
      <c r="F34" s="883" t="s">
        <v>384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1397</v>
      </c>
      <c r="B35" s="883" t="s">
        <v>384</v>
      </c>
      <c r="C35" s="957" t="s">
        <v>1600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57" t="s">
        <v>1601</v>
      </c>
      <c r="C36" s="957" t="s">
        <v>1602</v>
      </c>
      <c r="D36" s="958">
        <v>45402</v>
      </c>
      <c r="E36" s="805">
        <f t="shared" ref="E36" si="31">D36+3</f>
        <v>45405</v>
      </c>
      <c r="F36" s="883" t="s">
        <v>384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1604</v>
      </c>
      <c r="B37" s="1028" t="s">
        <v>1397</v>
      </c>
      <c r="C37" s="957" t="s">
        <v>1605</v>
      </c>
      <c r="D37" s="958">
        <v>45399</v>
      </c>
      <c r="E37" s="883" t="s">
        <v>384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1397</v>
      </c>
      <c r="B38" s="1028" t="s">
        <v>1604</v>
      </c>
      <c r="C38" s="957" t="s">
        <v>2855</v>
      </c>
      <c r="D38" s="958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57" t="s">
        <v>421</v>
      </c>
      <c r="C39" s="957" t="s">
        <v>2856</v>
      </c>
      <c r="D39" s="958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57" t="s">
        <v>1598</v>
      </c>
      <c r="C40" s="957" t="s">
        <v>2857</v>
      </c>
      <c r="D40" s="958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43" t="s">
        <v>384</v>
      </c>
      <c r="C41" s="957" t="s">
        <v>2858</v>
      </c>
      <c r="D41" s="803">
        <v>45432</v>
      </c>
      <c r="E41" s="856">
        <f t="shared" ref="E41" si="36">D41+3</f>
        <v>45435</v>
      </c>
      <c r="F41" s="856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1604</v>
      </c>
      <c r="B42" s="957" t="s">
        <v>1397</v>
      </c>
      <c r="C42" s="957" t="s">
        <v>2859</v>
      </c>
      <c r="D42" s="958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2860</v>
      </c>
      <c r="B43" s="1043" t="s">
        <v>384</v>
      </c>
      <c r="C43" s="957" t="s">
        <v>2861</v>
      </c>
      <c r="D43" s="803">
        <v>45432</v>
      </c>
      <c r="E43" s="856">
        <f t="shared" si="38"/>
        <v>45435</v>
      </c>
      <c r="F43" s="856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421</v>
      </c>
      <c r="B44" s="957" t="s">
        <v>1604</v>
      </c>
      <c r="C44" s="957" t="s">
        <v>2862</v>
      </c>
      <c r="D44" s="958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2863</v>
      </c>
      <c r="B45" s="1043" t="s">
        <v>384</v>
      </c>
      <c r="C45" s="957" t="s">
        <v>2864</v>
      </c>
      <c r="D45" s="803">
        <v>45460</v>
      </c>
      <c r="E45" s="856">
        <f t="shared" si="38"/>
        <v>45463</v>
      </c>
      <c r="F45" s="856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57" t="s">
        <v>1601</v>
      </c>
      <c r="C46" s="957" t="s">
        <v>2865</v>
      </c>
      <c r="D46" s="958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57" t="s">
        <v>1397</v>
      </c>
      <c r="C47" s="957" t="s">
        <v>2866</v>
      </c>
      <c r="D47" s="958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57" t="s">
        <v>421</v>
      </c>
      <c r="C48" s="957" t="s">
        <v>2867</v>
      </c>
      <c r="D48" s="958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2868</v>
      </c>
      <c r="B49" s="957" t="s">
        <v>1601</v>
      </c>
      <c r="C49" s="957" t="s">
        <v>2869</v>
      </c>
      <c r="D49" s="883" t="s">
        <v>384</v>
      </c>
      <c r="E49" s="856" t="e">
        <f t="shared" ref="E49" si="42">D49+3</f>
        <v>#VALUE!</v>
      </c>
      <c r="F49" s="856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57" t="s">
        <v>1604</v>
      </c>
      <c r="C50" s="957" t="s">
        <v>2870</v>
      </c>
      <c r="D50" s="958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57" t="s">
        <v>1598</v>
      </c>
      <c r="C51" s="957" t="s">
        <v>2871</v>
      </c>
      <c r="D51" s="958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57" t="s">
        <v>1397</v>
      </c>
      <c r="C52" s="957" t="s">
        <v>2872</v>
      </c>
      <c r="D52" s="958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421</v>
      </c>
      <c r="B53" s="957" t="s">
        <v>1601</v>
      </c>
      <c r="C53" s="957" t="s">
        <v>2873</v>
      </c>
      <c r="D53" s="958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1601</v>
      </c>
      <c r="B54" s="957" t="s">
        <v>421</v>
      </c>
      <c r="C54" s="957" t="s">
        <v>2874</v>
      </c>
      <c r="D54" s="958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57" t="s">
        <v>1604</v>
      </c>
      <c r="C55" s="957" t="s">
        <v>2875</v>
      </c>
      <c r="D55" s="958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57" t="s">
        <v>1598</v>
      </c>
      <c r="C56" s="957" t="s">
        <v>2876</v>
      </c>
      <c r="D56" s="958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57" t="s">
        <v>1397</v>
      </c>
      <c r="C57" s="957" t="s">
        <v>2877</v>
      </c>
      <c r="D57" s="958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57" t="s">
        <v>1601</v>
      </c>
      <c r="C58" s="957" t="s">
        <v>2878</v>
      </c>
      <c r="D58" s="958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57" t="s">
        <v>421</v>
      </c>
      <c r="C59" s="957" t="s">
        <v>2879</v>
      </c>
      <c r="D59" s="958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57" t="s">
        <v>1604</v>
      </c>
      <c r="C60" s="957" t="s">
        <v>2880</v>
      </c>
      <c r="D60" s="883" t="s">
        <v>384</v>
      </c>
      <c r="E60" s="889"/>
      <c r="F60" s="889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2881</v>
      </c>
      <c r="B61" s="957" t="s">
        <v>1855</v>
      </c>
      <c r="C61" s="957" t="s">
        <v>2882</v>
      </c>
      <c r="D61" s="958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1397</v>
      </c>
      <c r="B62" s="957" t="s">
        <v>2371</v>
      </c>
      <c r="C62" s="957" t="s">
        <v>2883</v>
      </c>
      <c r="D62" s="958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1601</v>
      </c>
      <c r="B63" s="957" t="s">
        <v>421</v>
      </c>
      <c r="C63" s="957" t="s">
        <v>2884</v>
      </c>
      <c r="D63" s="958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421</v>
      </c>
      <c r="B64" s="957" t="s">
        <v>1601</v>
      </c>
      <c r="C64" s="957" t="s">
        <v>2885</v>
      </c>
      <c r="D64" s="958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57" t="s">
        <v>1604</v>
      </c>
      <c r="C65" s="957" t="s">
        <v>2886</v>
      </c>
      <c r="D65" s="883" t="s">
        <v>384</v>
      </c>
      <c r="E65" s="987"/>
      <c r="F65" s="987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1855</v>
      </c>
      <c r="B66" s="957" t="s">
        <v>368</v>
      </c>
      <c r="C66" s="957" t="s">
        <v>2887</v>
      </c>
      <c r="D66" s="958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2371</v>
      </c>
      <c r="B67" s="957" t="s">
        <v>2888</v>
      </c>
      <c r="C67" s="957" t="s">
        <v>2889</v>
      </c>
      <c r="D67" s="958">
        <v>45617</v>
      </c>
      <c r="E67" s="883" t="s">
        <v>384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2890</v>
      </c>
      <c r="B68" s="957" t="s">
        <v>1855</v>
      </c>
      <c r="C68" s="957" t="s">
        <v>2891</v>
      </c>
      <c r="D68" s="958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2892</v>
      </c>
      <c r="B69" s="957" t="s">
        <v>1657</v>
      </c>
      <c r="C69" s="957" t="s">
        <v>2893</v>
      </c>
      <c r="D69" s="958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1604</v>
      </c>
      <c r="B70" s="957" t="s">
        <v>2894</v>
      </c>
      <c r="C70" s="957" t="s">
        <v>2895</v>
      </c>
      <c r="D70" s="958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57" t="s">
        <v>368</v>
      </c>
      <c r="C71" s="957" t="s">
        <v>2896</v>
      </c>
      <c r="D71" s="958">
        <v>45645</v>
      </c>
      <c r="E71" s="883" t="s">
        <v>384</v>
      </c>
      <c r="F71" s="883" t="s">
        <v>384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2888</v>
      </c>
      <c r="B72" s="957" t="s">
        <v>646</v>
      </c>
      <c r="C72" s="957" t="s">
        <v>2897</v>
      </c>
      <c r="D72" s="883" t="s">
        <v>384</v>
      </c>
      <c r="E72" s="856"/>
      <c r="F72" s="856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1855</v>
      </c>
      <c r="B73" s="1028" t="s">
        <v>408</v>
      </c>
      <c r="C73" s="957" t="s">
        <v>2898</v>
      </c>
      <c r="D73" s="958">
        <v>45656</v>
      </c>
      <c r="E73" s="856"/>
      <c r="F73" s="856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57" t="s">
        <v>1855</v>
      </c>
      <c r="C74" s="957" t="s">
        <v>2899</v>
      </c>
      <c r="D74" s="958">
        <v>45668</v>
      </c>
      <c r="E74" s="883" t="s">
        <v>384</v>
      </c>
      <c r="F74" s="883" t="s">
        <v>384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57" t="s">
        <v>1657</v>
      </c>
      <c r="C75" s="957" t="s">
        <v>2900</v>
      </c>
      <c r="D75" s="958">
        <v>45675</v>
      </c>
      <c r="E75" s="805">
        <f t="shared" ref="E75" si="60">D75+3</f>
        <v>45678</v>
      </c>
      <c r="F75" s="883" t="s">
        <v>384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57" t="s">
        <v>2371</v>
      </c>
      <c r="C76" s="957" t="s">
        <v>2901</v>
      </c>
      <c r="D76" s="958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2902</v>
      </c>
      <c r="B77" s="957" t="s">
        <v>368</v>
      </c>
      <c r="C77" s="957" t="s">
        <v>2903</v>
      </c>
      <c r="D77" s="958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368</v>
      </c>
      <c r="B78" s="957" t="s">
        <v>2904</v>
      </c>
      <c r="C78" s="957" t="s">
        <v>2905</v>
      </c>
      <c r="D78" s="958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1855</v>
      </c>
      <c r="B79" s="1028" t="s">
        <v>408</v>
      </c>
      <c r="C79" s="957" t="s">
        <v>2906</v>
      </c>
      <c r="D79" s="803">
        <v>45327</v>
      </c>
      <c r="E79" s="987"/>
      <c r="F79" s="987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57" t="s">
        <v>2371</v>
      </c>
      <c r="C80" s="957" t="s">
        <v>2907</v>
      </c>
      <c r="D80" s="975" t="s">
        <v>384</v>
      </c>
      <c r="E80" s="856"/>
      <c r="F80" s="856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57" t="s">
        <v>1657</v>
      </c>
      <c r="C81" s="957" t="s">
        <v>2908</v>
      </c>
      <c r="D81" s="958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368</v>
      </c>
      <c r="B82" s="957" t="s">
        <v>368</v>
      </c>
      <c r="C82" s="957" t="s">
        <v>2909</v>
      </c>
      <c r="D82" s="958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2910</v>
      </c>
      <c r="B83" s="957" t="s">
        <v>2904</v>
      </c>
      <c r="C83" s="957" t="s">
        <v>2911</v>
      </c>
      <c r="D83" s="958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089"/>
    </row>
    <row r="84" spans="1:12" s="14" customFormat="1" ht="19.5" hidden="1" customHeight="1" x14ac:dyDescent="0.2">
      <c r="A84" s="808"/>
      <c r="B84" s="1028" t="s">
        <v>408</v>
      </c>
      <c r="C84" s="957" t="s">
        <v>2912</v>
      </c>
      <c r="D84" s="803"/>
      <c r="E84" s="803"/>
      <c r="F84" s="803"/>
      <c r="G84" s="767"/>
      <c r="H84" s="761">
        <f>H83+7</f>
        <v>45733</v>
      </c>
      <c r="I84" s="767"/>
      <c r="J84" s="767"/>
      <c r="L84" s="1089"/>
    </row>
    <row r="85" spans="1:12" s="14" customFormat="1" ht="19.5" hidden="1" customHeight="1" x14ac:dyDescent="0.2">
      <c r="A85" s="808"/>
      <c r="B85" s="957" t="s">
        <v>2371</v>
      </c>
      <c r="C85" s="957" t="s">
        <v>2913</v>
      </c>
      <c r="D85" s="958">
        <v>45741</v>
      </c>
      <c r="E85" s="975" t="s">
        <v>384</v>
      </c>
      <c r="F85" s="975" t="s">
        <v>384</v>
      </c>
      <c r="G85" s="767"/>
      <c r="H85" s="761">
        <v>45736</v>
      </c>
      <c r="I85" s="767"/>
      <c r="J85" s="767"/>
      <c r="L85" s="1089"/>
    </row>
    <row r="86" spans="1:12" s="14" customFormat="1" ht="19.5" hidden="1" customHeight="1" x14ac:dyDescent="0.2">
      <c r="A86" s="808"/>
      <c r="B86" s="957" t="s">
        <v>1657</v>
      </c>
      <c r="C86" s="957" t="s">
        <v>2914</v>
      </c>
      <c r="D86" s="958">
        <v>45756</v>
      </c>
      <c r="E86" s="761">
        <f t="shared" ref="E86:E90" si="67">D86+4</f>
        <v>45760</v>
      </c>
      <c r="F86" s="975" t="s">
        <v>384</v>
      </c>
      <c r="G86" s="804"/>
      <c r="H86" s="761">
        <f>H85+7</f>
        <v>45743</v>
      </c>
      <c r="I86" s="804"/>
      <c r="J86" s="804"/>
      <c r="L86" s="13"/>
    </row>
    <row r="87" spans="1:12" s="14" customFormat="1" ht="19.5" hidden="1" customHeight="1" x14ac:dyDescent="0.2">
      <c r="A87" s="808" t="s">
        <v>2915</v>
      </c>
      <c r="B87" s="957" t="s">
        <v>368</v>
      </c>
      <c r="C87" s="957" t="s">
        <v>2916</v>
      </c>
      <c r="D87" s="958">
        <v>45769</v>
      </c>
      <c r="E87" s="761">
        <f t="shared" si="67"/>
        <v>45773</v>
      </c>
      <c r="F87" s="761">
        <f t="shared" ref="F87:F90" si="68">E87+3</f>
        <v>45776</v>
      </c>
      <c r="G87" s="767"/>
      <c r="H87" s="761">
        <f t="shared" ref="H87:H99" si="69">H86+7</f>
        <v>45750</v>
      </c>
      <c r="I87" s="767"/>
      <c r="J87" s="767"/>
      <c r="L87" s="1089"/>
    </row>
    <row r="88" spans="1:12" s="14" customFormat="1" ht="19.5" hidden="1" customHeight="1" x14ac:dyDescent="0.2">
      <c r="A88" s="808"/>
      <c r="B88" s="1028" t="s">
        <v>408</v>
      </c>
      <c r="C88" s="957" t="s">
        <v>2917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089"/>
    </row>
    <row r="89" spans="1:12" s="14" customFormat="1" ht="19.5" hidden="1" customHeight="1" x14ac:dyDescent="0.2">
      <c r="A89" s="808" t="s">
        <v>2918</v>
      </c>
      <c r="B89" s="957" t="s">
        <v>2904</v>
      </c>
      <c r="C89" s="957" t="s">
        <v>2919</v>
      </c>
      <c r="D89" s="958">
        <v>45780</v>
      </c>
      <c r="E89" s="975" t="s">
        <v>384</v>
      </c>
      <c r="F89" s="761">
        <v>45782</v>
      </c>
      <c r="G89" s="767"/>
      <c r="H89" s="761">
        <f t="shared" si="69"/>
        <v>45764</v>
      </c>
      <c r="I89" s="767"/>
      <c r="J89" s="767"/>
      <c r="L89" s="1089"/>
    </row>
    <row r="90" spans="1:12" s="14" customFormat="1" ht="19.5" hidden="1" customHeight="1" x14ac:dyDescent="0.2">
      <c r="A90" s="808"/>
      <c r="B90" s="957" t="s">
        <v>646</v>
      </c>
      <c r="C90" s="957" t="s">
        <v>2920</v>
      </c>
      <c r="D90" s="958">
        <v>45774</v>
      </c>
      <c r="E90" s="761">
        <f t="shared" si="67"/>
        <v>45778</v>
      </c>
      <c r="F90" s="761">
        <f t="shared" si="68"/>
        <v>45781</v>
      </c>
      <c r="G90" s="804"/>
      <c r="H90" s="761">
        <v>45770</v>
      </c>
      <c r="I90" s="804"/>
      <c r="J90" s="804"/>
      <c r="L90" s="13"/>
    </row>
    <row r="91" spans="1:12" s="14" customFormat="1" ht="19.5" hidden="1" customHeight="1" x14ac:dyDescent="0.2">
      <c r="A91" s="808"/>
      <c r="B91" s="957" t="s">
        <v>2371</v>
      </c>
      <c r="C91" s="957" t="s">
        <v>2921</v>
      </c>
      <c r="D91" s="958">
        <v>45782</v>
      </c>
      <c r="E91" s="761">
        <f t="shared" ref="E91" si="70">D91+4</f>
        <v>45786</v>
      </c>
      <c r="F91" s="975" t="s">
        <v>384</v>
      </c>
      <c r="G91" s="767"/>
      <c r="H91" s="761">
        <f t="shared" si="69"/>
        <v>45777</v>
      </c>
      <c r="I91" s="767"/>
      <c r="J91" s="767"/>
      <c r="L91" s="1089"/>
    </row>
    <row r="92" spans="1:12" s="14" customFormat="1" ht="19.5" customHeight="1" x14ac:dyDescent="0.2">
      <c r="A92" s="808"/>
      <c r="B92" s="957" t="s">
        <v>1657</v>
      </c>
      <c r="C92" s="957" t="s">
        <v>2922</v>
      </c>
      <c r="D92" s="958">
        <v>45795</v>
      </c>
      <c r="E92" s="761">
        <f t="shared" ref="E92:E98" si="71">D92+4</f>
        <v>45799</v>
      </c>
      <c r="F92" s="761">
        <f t="shared" ref="F92:F98" si="72">E92+3</f>
        <v>45802</v>
      </c>
      <c r="G92" s="804"/>
      <c r="H92" s="761">
        <f>H91+7</f>
        <v>45784</v>
      </c>
      <c r="I92" s="804"/>
      <c r="J92" s="804"/>
      <c r="L92" s="13"/>
    </row>
    <row r="93" spans="1:12" s="14" customFormat="1" ht="19.5" customHeight="1" x14ac:dyDescent="0.2">
      <c r="A93" s="808" t="s">
        <v>368</v>
      </c>
      <c r="B93" s="1028" t="s">
        <v>408</v>
      </c>
      <c r="C93" s="957" t="s">
        <v>2923</v>
      </c>
      <c r="D93" s="803"/>
      <c r="E93" s="803"/>
      <c r="F93" s="803"/>
      <c r="G93" s="767"/>
      <c r="H93" s="761">
        <f t="shared" si="69"/>
        <v>45791</v>
      </c>
      <c r="I93" s="767"/>
      <c r="J93" s="767"/>
      <c r="L93" s="1089"/>
    </row>
    <row r="94" spans="1:12" s="14" customFormat="1" ht="19.5" customHeight="1" x14ac:dyDescent="0.2">
      <c r="A94" s="808" t="s">
        <v>2043</v>
      </c>
      <c r="B94" s="957" t="s">
        <v>368</v>
      </c>
      <c r="C94" s="957" t="s">
        <v>2924</v>
      </c>
      <c r="D94" s="958">
        <v>45800</v>
      </c>
      <c r="E94" s="761">
        <f t="shared" si="71"/>
        <v>45804</v>
      </c>
      <c r="F94" s="761">
        <f t="shared" si="72"/>
        <v>45807</v>
      </c>
      <c r="G94" s="767"/>
      <c r="H94" s="761">
        <f t="shared" si="69"/>
        <v>45798</v>
      </c>
      <c r="I94" s="767"/>
      <c r="J94" s="767"/>
      <c r="L94" s="1089"/>
    </row>
    <row r="95" spans="1:12" s="14" customFormat="1" ht="19.5" customHeight="1" x14ac:dyDescent="0.2">
      <c r="A95" s="808"/>
      <c r="B95" s="957" t="s">
        <v>646</v>
      </c>
      <c r="C95" s="957" t="s">
        <v>2925</v>
      </c>
      <c r="D95" s="958">
        <v>45805</v>
      </c>
      <c r="E95" s="761">
        <f t="shared" si="71"/>
        <v>45809</v>
      </c>
      <c r="F95" s="761">
        <f t="shared" si="72"/>
        <v>45812</v>
      </c>
      <c r="G95" s="804"/>
      <c r="H95" s="761">
        <f t="shared" si="69"/>
        <v>45805</v>
      </c>
      <c r="I95" s="804"/>
      <c r="J95" s="804"/>
      <c r="L95" s="13"/>
    </row>
    <row r="96" spans="1:12" s="14" customFormat="1" ht="19.5" customHeight="1" x14ac:dyDescent="0.2">
      <c r="A96" s="808"/>
      <c r="B96" s="1028" t="s">
        <v>408</v>
      </c>
      <c r="C96" s="957" t="s">
        <v>2926</v>
      </c>
      <c r="D96" s="803"/>
      <c r="E96" s="803"/>
      <c r="F96" s="803"/>
      <c r="G96" s="767"/>
      <c r="H96" s="761">
        <f t="shared" si="69"/>
        <v>45812</v>
      </c>
      <c r="I96" s="767"/>
      <c r="J96" s="767"/>
      <c r="L96" s="1089"/>
    </row>
    <row r="97" spans="1:19" s="14" customFormat="1" ht="19.5" customHeight="1" x14ac:dyDescent="0.2">
      <c r="A97" s="808" t="s">
        <v>2371</v>
      </c>
      <c r="B97" s="1028" t="s">
        <v>4720</v>
      </c>
      <c r="C97" s="957" t="s">
        <v>2927</v>
      </c>
      <c r="D97" s="958">
        <v>45818</v>
      </c>
      <c r="E97" s="761">
        <f t="shared" si="71"/>
        <v>45822</v>
      </c>
      <c r="F97" s="761">
        <f t="shared" si="72"/>
        <v>45825</v>
      </c>
      <c r="G97" s="804"/>
      <c r="H97" s="761">
        <f t="shared" si="69"/>
        <v>45819</v>
      </c>
      <c r="I97" s="804"/>
      <c r="J97" s="804"/>
      <c r="L97" s="13"/>
    </row>
    <row r="98" spans="1:19" s="14" customFormat="1" ht="19.5" customHeight="1" x14ac:dyDescent="0.2">
      <c r="A98" s="808"/>
      <c r="B98" s="957" t="s">
        <v>2371</v>
      </c>
      <c r="C98" s="957" t="s">
        <v>2928</v>
      </c>
      <c r="D98" s="958">
        <v>45825</v>
      </c>
      <c r="E98" s="761">
        <f t="shared" si="71"/>
        <v>45829</v>
      </c>
      <c r="F98" s="761">
        <f t="shared" si="72"/>
        <v>45832</v>
      </c>
      <c r="G98" s="767"/>
      <c r="H98" s="761">
        <f t="shared" si="69"/>
        <v>45826</v>
      </c>
      <c r="I98" s="767"/>
      <c r="J98" s="767"/>
      <c r="L98" s="1089"/>
    </row>
    <row r="99" spans="1:19" s="14" customFormat="1" ht="19.5" customHeight="1" x14ac:dyDescent="0.2">
      <c r="A99" s="808"/>
      <c r="B99" s="957" t="s">
        <v>1657</v>
      </c>
      <c r="C99" s="957" t="s">
        <v>2929</v>
      </c>
      <c r="D99" s="958">
        <v>45832</v>
      </c>
      <c r="E99" s="761">
        <f t="shared" ref="E99" si="73">D99+4</f>
        <v>45836</v>
      </c>
      <c r="F99" s="761">
        <f t="shared" ref="F99" si="74">E99+3</f>
        <v>45839</v>
      </c>
      <c r="G99" s="804"/>
      <c r="H99" s="761">
        <f t="shared" si="69"/>
        <v>45833</v>
      </c>
      <c r="I99" s="804"/>
      <c r="J99" s="804"/>
      <c r="L99" s="13"/>
    </row>
    <row r="100" spans="1:19" ht="19.5" customHeight="1" x14ac:dyDescent="0.2">
      <c r="B100" s="1111" t="s">
        <v>511</v>
      </c>
      <c r="C100" s="681"/>
      <c r="D100" s="681"/>
      <c r="E100" s="681"/>
      <c r="F100" s="681"/>
      <c r="G100" s="681"/>
      <c r="H100" s="681"/>
      <c r="I100" s="410"/>
      <c r="J100" s="493"/>
      <c r="K100" s="149"/>
      <c r="L100" s="14"/>
    </row>
    <row r="101" spans="1:19" s="14" customFormat="1" ht="19.5" customHeight="1" x14ac:dyDescent="0.2">
      <c r="A101" s="808"/>
      <c r="B101" s="811"/>
      <c r="C101" s="811"/>
      <c r="D101" s="767"/>
      <c r="E101" s="804"/>
      <c r="F101" s="804"/>
      <c r="G101" s="804"/>
      <c r="H101" s="767"/>
      <c r="I101" s="804"/>
      <c r="J101" s="804"/>
      <c r="L101" s="13"/>
    </row>
    <row r="102" spans="1:19" s="149" customFormat="1" ht="15.75" customHeight="1" x14ac:dyDescent="0.2">
      <c r="A102" s="1036"/>
      <c r="B102" s="1133" t="s">
        <v>949</v>
      </c>
      <c r="C102" s="1133"/>
      <c r="D102" s="1133"/>
      <c r="E102" s="1133"/>
      <c r="F102" s="1133"/>
      <c r="G102" s="1133"/>
      <c r="H102" s="1133"/>
      <c r="I102" s="1133"/>
      <c r="J102" s="217"/>
      <c r="K102" s="217"/>
      <c r="L102" s="217"/>
    </row>
    <row r="103" spans="1:19" ht="15" x14ac:dyDescent="0.2">
      <c r="A103" s="327"/>
      <c r="B103" s="489"/>
      <c r="C103" s="536"/>
      <c r="D103" s="9"/>
      <c r="E103" s="9"/>
      <c r="F103" s="9"/>
      <c r="G103" s="9"/>
      <c r="H103" s="9"/>
      <c r="I103" s="9"/>
      <c r="J103" s="426"/>
      <c r="K103" s="426"/>
      <c r="L103" s="427"/>
    </row>
    <row r="104" spans="1:19" ht="34.5" customHeight="1" x14ac:dyDescent="0.2">
      <c r="A104" s="327"/>
      <c r="B104" s="1134" t="s">
        <v>126</v>
      </c>
      <c r="C104" s="1135"/>
      <c r="D104" s="1136" t="s">
        <v>348</v>
      </c>
      <c r="E104" s="944" t="s">
        <v>307</v>
      </c>
      <c r="F104" s="944" t="s">
        <v>286</v>
      </c>
      <c r="G104" s="944" t="s">
        <v>2930</v>
      </c>
      <c r="H104" s="944" t="s">
        <v>2931</v>
      </c>
      <c r="I104" s="947" t="s">
        <v>241</v>
      </c>
      <c r="K104" s="1059"/>
      <c r="L104"/>
      <c r="M104" s="18"/>
      <c r="P104" s="347"/>
      <c r="S104" s="18"/>
    </row>
    <row r="105" spans="1:19" ht="27" hidden="1" customHeight="1" x14ac:dyDescent="0.2">
      <c r="A105" s="327"/>
      <c r="B105" s="947" t="s">
        <v>350</v>
      </c>
      <c r="C105" s="948" t="s">
        <v>351</v>
      </c>
      <c r="D105" s="1137"/>
      <c r="E105" s="943" t="s">
        <v>279</v>
      </c>
      <c r="F105" s="943" t="s">
        <v>259</v>
      </c>
      <c r="G105" s="943" t="s">
        <v>184</v>
      </c>
      <c r="H105" s="943" t="s">
        <v>175</v>
      </c>
      <c r="I105" s="943" t="s">
        <v>202</v>
      </c>
      <c r="K105" s="1054" t="s">
        <v>352</v>
      </c>
      <c r="L105"/>
      <c r="M105" s="18"/>
      <c r="P105" s="347"/>
      <c r="S105" s="18"/>
    </row>
    <row r="106" spans="1:19" ht="19.5" hidden="1" customHeight="1" x14ac:dyDescent="0.2">
      <c r="A106" s="808"/>
      <c r="B106" s="957" t="s">
        <v>1397</v>
      </c>
      <c r="C106" s="957" t="s">
        <v>2932</v>
      </c>
      <c r="D106" s="958">
        <v>45482</v>
      </c>
      <c r="E106" s="805">
        <f t="shared" ref="E106:E108" si="75">D106+1</f>
        <v>45483</v>
      </c>
      <c r="F106" s="805">
        <f t="shared" ref="F106:F108" si="76">D106+7</f>
        <v>45489</v>
      </c>
      <c r="G106" s="805">
        <f t="shared" ref="G106" si="77">D106+9</f>
        <v>45491</v>
      </c>
      <c r="H106" s="883" t="s">
        <v>384</v>
      </c>
      <c r="I106" s="883" t="s">
        <v>384</v>
      </c>
      <c r="J106" s="805">
        <f t="shared" ref="J106" si="78">D106+19</f>
        <v>45501</v>
      </c>
      <c r="L106" s="761" t="e">
        <f>+#REF!+7</f>
        <v>#REF!</v>
      </c>
    </row>
    <row r="107" spans="1:19" ht="19.5" hidden="1" customHeight="1" x14ac:dyDescent="0.2">
      <c r="A107" s="808"/>
      <c r="B107" s="957" t="s">
        <v>421</v>
      </c>
      <c r="C107" s="957" t="s">
        <v>2933</v>
      </c>
      <c r="D107" s="958">
        <v>45497</v>
      </c>
      <c r="E107" s="805">
        <f t="shared" si="75"/>
        <v>45498</v>
      </c>
      <c r="F107" s="805">
        <f t="shared" si="76"/>
        <v>45504</v>
      </c>
      <c r="G107" s="805">
        <f t="shared" ref="G107" si="79">D107+9</f>
        <v>45506</v>
      </c>
      <c r="H107" s="883" t="s">
        <v>384</v>
      </c>
      <c r="I107" s="883" t="s">
        <v>384</v>
      </c>
      <c r="J107" s="805">
        <f t="shared" ref="J107:J108" si="80">D107+19</f>
        <v>45516</v>
      </c>
      <c r="L107" s="761" t="e">
        <f t="shared" ref="K107:L139" si="81">+L106+7</f>
        <v>#REF!</v>
      </c>
    </row>
    <row r="108" spans="1:19" ht="19.5" hidden="1" customHeight="1" x14ac:dyDescent="0.2">
      <c r="A108" s="808" t="s">
        <v>1604</v>
      </c>
      <c r="B108" s="957" t="s">
        <v>1601</v>
      </c>
      <c r="C108" s="957" t="s">
        <v>2934</v>
      </c>
      <c r="D108" s="958">
        <v>45498</v>
      </c>
      <c r="E108" s="805">
        <f t="shared" si="75"/>
        <v>45499</v>
      </c>
      <c r="F108" s="805">
        <f t="shared" si="76"/>
        <v>45505</v>
      </c>
      <c r="G108" s="883" t="s">
        <v>384</v>
      </c>
      <c r="H108" s="883" t="s">
        <v>384</v>
      </c>
      <c r="I108" s="883" t="s">
        <v>384</v>
      </c>
      <c r="J108" s="805">
        <f t="shared" si="80"/>
        <v>45517</v>
      </c>
      <c r="L108" s="761" t="e">
        <f t="shared" si="81"/>
        <v>#REF!</v>
      </c>
    </row>
    <row r="109" spans="1:19" ht="19.5" hidden="1" customHeight="1" x14ac:dyDescent="0.2">
      <c r="A109" s="808"/>
      <c r="B109" s="957" t="s">
        <v>1604</v>
      </c>
      <c r="C109" s="957" t="s">
        <v>2935</v>
      </c>
      <c r="D109" s="958">
        <v>45504</v>
      </c>
      <c r="E109" s="805">
        <f t="shared" ref="E109:E112" si="82">D109+1</f>
        <v>45505</v>
      </c>
      <c r="F109" s="805">
        <f t="shared" ref="F109:F112" si="83">D109+7</f>
        <v>45511</v>
      </c>
      <c r="G109" s="805">
        <f t="shared" ref="G109:G112" si="84">D109+9</f>
        <v>45513</v>
      </c>
      <c r="H109" s="883" t="s">
        <v>384</v>
      </c>
      <c r="I109" s="883" t="s">
        <v>384</v>
      </c>
      <c r="J109" s="805">
        <f t="shared" ref="J109:J112" si="85">D109+19</f>
        <v>45523</v>
      </c>
      <c r="L109" s="761" t="e">
        <f t="shared" si="81"/>
        <v>#REF!</v>
      </c>
    </row>
    <row r="110" spans="1:19" ht="19.5" hidden="1" customHeight="1" x14ac:dyDescent="0.2">
      <c r="A110" s="808"/>
      <c r="B110" s="957" t="s">
        <v>1598</v>
      </c>
      <c r="C110" s="957" t="s">
        <v>2936</v>
      </c>
      <c r="D110" s="958">
        <v>45507</v>
      </c>
      <c r="E110" s="761">
        <f t="shared" si="82"/>
        <v>45508</v>
      </c>
      <c r="F110" s="761">
        <f t="shared" si="83"/>
        <v>45514</v>
      </c>
      <c r="G110" s="761">
        <f t="shared" si="84"/>
        <v>45516</v>
      </c>
      <c r="H110" s="883" t="s">
        <v>384</v>
      </c>
      <c r="I110" s="883" t="s">
        <v>384</v>
      </c>
      <c r="J110" s="805">
        <f t="shared" si="85"/>
        <v>45526</v>
      </c>
      <c r="L110" s="761" t="e">
        <f t="shared" si="81"/>
        <v>#REF!</v>
      </c>
    </row>
    <row r="111" spans="1:19" ht="19.5" hidden="1" customHeight="1" x14ac:dyDescent="0.2">
      <c r="A111" s="808"/>
      <c r="B111" s="957" t="s">
        <v>1397</v>
      </c>
      <c r="C111" s="957" t="s">
        <v>2937</v>
      </c>
      <c r="D111" s="958">
        <v>45514</v>
      </c>
      <c r="E111" s="761">
        <f t="shared" si="82"/>
        <v>45515</v>
      </c>
      <c r="F111" s="761">
        <f t="shared" si="83"/>
        <v>45521</v>
      </c>
      <c r="G111" s="761">
        <f t="shared" si="84"/>
        <v>45523</v>
      </c>
      <c r="H111" s="883" t="s">
        <v>384</v>
      </c>
      <c r="I111" s="883" t="s">
        <v>384</v>
      </c>
      <c r="J111" s="805">
        <f t="shared" si="85"/>
        <v>45533</v>
      </c>
      <c r="L111" s="761" t="e">
        <f t="shared" si="81"/>
        <v>#REF!</v>
      </c>
    </row>
    <row r="112" spans="1:19" ht="19.5" hidden="1" customHeight="1" x14ac:dyDescent="0.2">
      <c r="A112" s="808" t="s">
        <v>421</v>
      </c>
      <c r="B112" s="957" t="s">
        <v>1601</v>
      </c>
      <c r="C112" s="957" t="s">
        <v>2938</v>
      </c>
      <c r="D112" s="958">
        <v>45522</v>
      </c>
      <c r="E112" s="761">
        <f t="shared" si="82"/>
        <v>45523</v>
      </c>
      <c r="F112" s="761">
        <f t="shared" si="83"/>
        <v>45529</v>
      </c>
      <c r="G112" s="761">
        <f t="shared" si="84"/>
        <v>45531</v>
      </c>
      <c r="H112" s="883" t="s">
        <v>384</v>
      </c>
      <c r="I112" s="883" t="s">
        <v>384</v>
      </c>
      <c r="J112" s="805">
        <f t="shared" si="85"/>
        <v>45541</v>
      </c>
      <c r="L112" s="761" t="e">
        <f t="shared" si="81"/>
        <v>#REF!</v>
      </c>
    </row>
    <row r="113" spans="1:12" ht="19.5" hidden="1" customHeight="1" x14ac:dyDescent="0.2">
      <c r="A113" s="808" t="s">
        <v>1601</v>
      </c>
      <c r="B113" s="957" t="s">
        <v>421</v>
      </c>
      <c r="C113" s="957" t="s">
        <v>2939</v>
      </c>
      <c r="D113" s="958">
        <v>45529</v>
      </c>
      <c r="E113" s="761">
        <f t="shared" ref="E113:E117" si="86">D113+1</f>
        <v>45530</v>
      </c>
      <c r="F113" s="761">
        <f t="shared" ref="F113:F117" si="87">D113+7</f>
        <v>45536</v>
      </c>
      <c r="G113" s="761">
        <f t="shared" ref="G113:G117" si="88">D113+9</f>
        <v>45538</v>
      </c>
      <c r="H113" s="883" t="s">
        <v>384</v>
      </c>
      <c r="I113" s="883" t="s">
        <v>384</v>
      </c>
      <c r="J113" s="805">
        <f t="shared" ref="J113:J117" si="89">D113+19</f>
        <v>45548</v>
      </c>
      <c r="L113" s="761" t="e">
        <f t="shared" si="81"/>
        <v>#REF!</v>
      </c>
    </row>
    <row r="114" spans="1:12" ht="19.5" hidden="1" customHeight="1" x14ac:dyDescent="0.2">
      <c r="A114" s="808"/>
      <c r="B114" s="957" t="s">
        <v>1604</v>
      </c>
      <c r="C114" s="957" t="s">
        <v>2940</v>
      </c>
      <c r="D114" s="958">
        <v>45536</v>
      </c>
      <c r="E114" s="805">
        <f t="shared" si="86"/>
        <v>45537</v>
      </c>
      <c r="F114" s="805">
        <f t="shared" si="87"/>
        <v>45543</v>
      </c>
      <c r="G114" s="805">
        <f t="shared" si="88"/>
        <v>45545</v>
      </c>
      <c r="H114" s="761">
        <f t="shared" ref="H114" si="90">D114+11</f>
        <v>45547</v>
      </c>
      <c r="I114" s="761">
        <f t="shared" ref="I114" si="91">D114+13</f>
        <v>45549</v>
      </c>
      <c r="J114" s="805">
        <f t="shared" ref="J114" si="92">D114+19</f>
        <v>45555</v>
      </c>
      <c r="L114" s="761" t="e">
        <f t="shared" si="81"/>
        <v>#REF!</v>
      </c>
    </row>
    <row r="115" spans="1:12" ht="19.5" hidden="1" customHeight="1" x14ac:dyDescent="0.2">
      <c r="A115" s="808"/>
      <c r="B115" s="957" t="s">
        <v>1598</v>
      </c>
      <c r="C115" s="957" t="s">
        <v>2941</v>
      </c>
      <c r="D115" s="958">
        <v>45542</v>
      </c>
      <c r="E115" s="883" t="s">
        <v>384</v>
      </c>
      <c r="F115" s="883" t="s">
        <v>384</v>
      </c>
      <c r="G115" s="883" t="s">
        <v>384</v>
      </c>
      <c r="H115" s="883" t="s">
        <v>384</v>
      </c>
      <c r="I115" s="883" t="s">
        <v>384</v>
      </c>
      <c r="J115" s="883" t="s">
        <v>384</v>
      </c>
      <c r="L115" s="761" t="e">
        <f t="shared" si="81"/>
        <v>#REF!</v>
      </c>
    </row>
    <row r="116" spans="1:12" ht="19.5" hidden="1" customHeight="1" x14ac:dyDescent="0.2">
      <c r="A116" s="808"/>
      <c r="B116" s="957" t="s">
        <v>1397</v>
      </c>
      <c r="C116" s="957" t="s">
        <v>2942</v>
      </c>
      <c r="D116" s="958">
        <v>45549</v>
      </c>
      <c r="E116" s="761">
        <f t="shared" si="86"/>
        <v>45550</v>
      </c>
      <c r="F116" s="761">
        <f t="shared" si="87"/>
        <v>45556</v>
      </c>
      <c r="G116" s="761">
        <f t="shared" si="88"/>
        <v>45558</v>
      </c>
      <c r="H116" s="761">
        <f t="shared" ref="H116:H120" si="93">D116+11</f>
        <v>45560</v>
      </c>
      <c r="I116" s="761">
        <f t="shared" ref="I116:I120" si="94">D116+13</f>
        <v>45562</v>
      </c>
      <c r="J116" s="805">
        <f t="shared" si="89"/>
        <v>45568</v>
      </c>
      <c r="L116" s="761" t="e">
        <f t="shared" si="81"/>
        <v>#REF!</v>
      </c>
    </row>
    <row r="117" spans="1:12" ht="19.5" hidden="1" customHeight="1" x14ac:dyDescent="0.2">
      <c r="A117" s="808"/>
      <c r="B117" s="957" t="s">
        <v>1601</v>
      </c>
      <c r="C117" s="957" t="s">
        <v>2943</v>
      </c>
      <c r="D117" s="958">
        <v>45556</v>
      </c>
      <c r="E117" s="761">
        <f t="shared" si="86"/>
        <v>45557</v>
      </c>
      <c r="F117" s="761">
        <f t="shared" si="87"/>
        <v>45563</v>
      </c>
      <c r="G117" s="761">
        <f t="shared" si="88"/>
        <v>45565</v>
      </c>
      <c r="H117" s="761">
        <f t="shared" si="93"/>
        <v>45567</v>
      </c>
      <c r="I117" s="761">
        <f t="shared" si="94"/>
        <v>45569</v>
      </c>
      <c r="J117" s="805">
        <f t="shared" si="89"/>
        <v>45575</v>
      </c>
      <c r="L117" s="761" t="e">
        <f t="shared" si="81"/>
        <v>#REF!</v>
      </c>
    </row>
    <row r="118" spans="1:12" ht="19.5" hidden="1" customHeight="1" x14ac:dyDescent="0.2">
      <c r="A118" s="808"/>
      <c r="B118" s="957" t="s">
        <v>421</v>
      </c>
      <c r="C118" s="957" t="s">
        <v>2944</v>
      </c>
      <c r="D118" s="958">
        <v>45568</v>
      </c>
      <c r="E118" s="761">
        <f t="shared" ref="E118:E122" si="95">D118+1</f>
        <v>45569</v>
      </c>
      <c r="F118" s="761">
        <f t="shared" ref="F118:F122" si="96">D118+7</f>
        <v>45575</v>
      </c>
      <c r="G118" s="883" t="s">
        <v>384</v>
      </c>
      <c r="H118" s="883" t="s">
        <v>384</v>
      </c>
      <c r="I118" s="883" t="s">
        <v>384</v>
      </c>
      <c r="J118" s="805">
        <f t="shared" ref="J118:J122" si="97">D118+19</f>
        <v>45587</v>
      </c>
      <c r="L118" s="761" t="e">
        <f t="shared" si="81"/>
        <v>#REF!</v>
      </c>
    </row>
    <row r="119" spans="1:12" ht="19.5" hidden="1" customHeight="1" x14ac:dyDescent="0.2">
      <c r="A119" s="808"/>
      <c r="B119" s="957" t="s">
        <v>1604</v>
      </c>
      <c r="C119" s="957" t="s">
        <v>2945</v>
      </c>
      <c r="D119" s="958">
        <v>45572</v>
      </c>
      <c r="E119" s="883" t="s">
        <v>384</v>
      </c>
      <c r="F119" s="761">
        <f t="shared" ref="F119" si="98">D119+7</f>
        <v>45579</v>
      </c>
      <c r="G119" s="761">
        <f t="shared" ref="G119" si="99">D119+9</f>
        <v>45581</v>
      </c>
      <c r="H119" s="761">
        <f t="shared" ref="H119" si="100">D119+11</f>
        <v>45583</v>
      </c>
      <c r="I119" s="761">
        <f t="shared" ref="I119" si="101">D119+13</f>
        <v>45585</v>
      </c>
      <c r="J119" s="805">
        <f t="shared" ref="J119" si="102">D119+19</f>
        <v>45591</v>
      </c>
      <c r="L119" s="761" t="e">
        <f t="shared" si="81"/>
        <v>#REF!</v>
      </c>
    </row>
    <row r="120" spans="1:12" ht="19.5" hidden="1" customHeight="1" x14ac:dyDescent="0.2">
      <c r="A120" s="808" t="s">
        <v>2881</v>
      </c>
      <c r="B120" s="957" t="s">
        <v>2946</v>
      </c>
      <c r="C120" s="957" t="s">
        <v>2947</v>
      </c>
      <c r="D120" s="958">
        <v>45577</v>
      </c>
      <c r="E120" s="761">
        <f t="shared" si="95"/>
        <v>45578</v>
      </c>
      <c r="F120" s="761">
        <f t="shared" si="96"/>
        <v>45584</v>
      </c>
      <c r="G120" s="761">
        <f t="shared" ref="G120:G122" si="103">D120+9</f>
        <v>45586</v>
      </c>
      <c r="H120" s="761">
        <f t="shared" si="93"/>
        <v>45588</v>
      </c>
      <c r="I120" s="761">
        <f t="shared" si="94"/>
        <v>45590</v>
      </c>
      <c r="J120" s="805">
        <f t="shared" si="97"/>
        <v>45596</v>
      </c>
      <c r="L120" s="761" t="e">
        <f t="shared" si="81"/>
        <v>#REF!</v>
      </c>
    </row>
    <row r="121" spans="1:12" ht="19.5" hidden="1" customHeight="1" x14ac:dyDescent="0.2">
      <c r="A121" s="808" t="s">
        <v>1397</v>
      </c>
      <c r="B121" s="957" t="s">
        <v>2371</v>
      </c>
      <c r="C121" s="957" t="s">
        <v>2948</v>
      </c>
      <c r="D121" s="958">
        <v>45585</v>
      </c>
      <c r="E121" s="761">
        <f t="shared" ref="E121" si="104">D121+1</f>
        <v>45586</v>
      </c>
      <c r="F121" s="761">
        <f t="shared" ref="F121" si="105">D121+7</f>
        <v>45592</v>
      </c>
      <c r="G121" s="761">
        <f t="shared" ref="G121" si="106">D121+9</f>
        <v>45594</v>
      </c>
      <c r="H121" s="761">
        <f t="shared" ref="H121" si="107">D121+11</f>
        <v>45596</v>
      </c>
      <c r="I121" s="761">
        <f t="shared" ref="I121" si="108">D121+13</f>
        <v>45598</v>
      </c>
      <c r="J121" s="805">
        <f t="shared" ref="J121" si="109">D121+19</f>
        <v>45604</v>
      </c>
      <c r="L121" s="761" t="e">
        <f t="shared" si="81"/>
        <v>#REF!</v>
      </c>
    </row>
    <row r="122" spans="1:12" ht="19.5" hidden="1" customHeight="1" x14ac:dyDescent="0.2">
      <c r="A122" s="808" t="s">
        <v>421</v>
      </c>
      <c r="B122" s="957" t="s">
        <v>2946</v>
      </c>
      <c r="C122" s="957" t="s">
        <v>2949</v>
      </c>
      <c r="D122" s="958">
        <v>45591</v>
      </c>
      <c r="E122" s="761">
        <f t="shared" si="95"/>
        <v>45592</v>
      </c>
      <c r="F122" s="761">
        <f t="shared" si="96"/>
        <v>45598</v>
      </c>
      <c r="G122" s="761">
        <f t="shared" si="103"/>
        <v>45600</v>
      </c>
      <c r="H122" s="761">
        <f t="shared" ref="H122:H123" si="110">D122+11</f>
        <v>45602</v>
      </c>
      <c r="I122" s="761">
        <f t="shared" ref="I122:I123" si="111">D122+13</f>
        <v>45604</v>
      </c>
      <c r="J122" s="805">
        <f t="shared" si="97"/>
        <v>45610</v>
      </c>
      <c r="L122" s="761" t="e">
        <f t="shared" si="81"/>
        <v>#REF!</v>
      </c>
    </row>
    <row r="123" spans="1:12" ht="19.5" hidden="1" customHeight="1" x14ac:dyDescent="0.2">
      <c r="A123" s="808" t="s">
        <v>1601</v>
      </c>
      <c r="B123" s="1028" t="s">
        <v>408</v>
      </c>
      <c r="C123" s="957" t="s">
        <v>2950</v>
      </c>
      <c r="D123" s="803">
        <v>45601</v>
      </c>
      <c r="E123" s="803">
        <f t="shared" ref="E123:E127" si="112">D123+1</f>
        <v>45602</v>
      </c>
      <c r="F123" s="803">
        <f t="shared" ref="F123:F127" si="113">D123+7</f>
        <v>45608</v>
      </c>
      <c r="G123" s="803">
        <f t="shared" ref="G123:G127" si="114">D123+9</f>
        <v>45610</v>
      </c>
      <c r="H123" s="803">
        <f t="shared" si="110"/>
        <v>45612</v>
      </c>
      <c r="I123" s="803">
        <f t="shared" si="111"/>
        <v>45614</v>
      </c>
      <c r="J123" s="856">
        <f t="shared" ref="J123" si="115">D123+19</f>
        <v>45620</v>
      </c>
      <c r="L123" s="761" t="e">
        <f t="shared" si="81"/>
        <v>#REF!</v>
      </c>
    </row>
    <row r="124" spans="1:12" ht="19.5" hidden="1" customHeight="1" x14ac:dyDescent="0.2">
      <c r="A124" s="808"/>
      <c r="B124" s="957" t="s">
        <v>1604</v>
      </c>
      <c r="C124" s="957" t="s">
        <v>2951</v>
      </c>
      <c r="D124" s="958">
        <v>45610</v>
      </c>
      <c r="E124" s="883" t="s">
        <v>384</v>
      </c>
      <c r="F124" s="761">
        <f t="shared" ref="F124" si="116">D124+7</f>
        <v>45617</v>
      </c>
      <c r="G124" s="761">
        <f t="shared" si="114"/>
        <v>45619</v>
      </c>
      <c r="H124" s="761">
        <f t="shared" ref="H124" si="117">D124+11</f>
        <v>45621</v>
      </c>
      <c r="I124" s="761">
        <f t="shared" ref="I124" si="118">D124+13</f>
        <v>45623</v>
      </c>
      <c r="J124" s="805">
        <f t="shared" ref="J124" si="119">D124+19</f>
        <v>45629</v>
      </c>
      <c r="L124" s="761" t="e">
        <f t="shared" si="81"/>
        <v>#REF!</v>
      </c>
    </row>
    <row r="125" spans="1:12" ht="19.5" hidden="1" customHeight="1" x14ac:dyDescent="0.2">
      <c r="A125" s="808" t="s">
        <v>2946</v>
      </c>
      <c r="B125" s="957" t="s">
        <v>368</v>
      </c>
      <c r="C125" s="957" t="s">
        <v>2952</v>
      </c>
      <c r="D125" s="958">
        <v>45618</v>
      </c>
      <c r="E125" s="761">
        <f>D125+1</f>
        <v>45619</v>
      </c>
      <c r="F125" s="883" t="s">
        <v>384</v>
      </c>
      <c r="G125" s="883" t="s">
        <v>384</v>
      </c>
      <c r="H125" s="761">
        <v>45623</v>
      </c>
      <c r="I125" s="761">
        <v>45624</v>
      </c>
      <c r="J125" s="805">
        <v>45632</v>
      </c>
      <c r="L125" s="761" t="e">
        <f t="shared" si="81"/>
        <v>#REF!</v>
      </c>
    </row>
    <row r="126" spans="1:12" ht="19.5" hidden="1" customHeight="1" x14ac:dyDescent="0.2">
      <c r="A126" s="808" t="s">
        <v>2371</v>
      </c>
      <c r="B126" s="957" t="s">
        <v>2888</v>
      </c>
      <c r="C126" s="957" t="s">
        <v>2953</v>
      </c>
      <c r="D126" s="958">
        <v>45624</v>
      </c>
      <c r="E126" s="761">
        <f t="shared" si="112"/>
        <v>45625</v>
      </c>
      <c r="F126" s="761">
        <f t="shared" si="113"/>
        <v>45631</v>
      </c>
      <c r="G126" s="761">
        <f t="shared" si="114"/>
        <v>45633</v>
      </c>
      <c r="H126" s="883" t="s">
        <v>384</v>
      </c>
      <c r="I126" s="883" t="s">
        <v>384</v>
      </c>
      <c r="J126" s="883" t="s">
        <v>384</v>
      </c>
      <c r="L126" s="761" t="e">
        <f t="shared" si="81"/>
        <v>#REF!</v>
      </c>
    </row>
    <row r="127" spans="1:12" ht="19.5" hidden="1" customHeight="1" x14ac:dyDescent="0.2">
      <c r="A127" s="808" t="s">
        <v>2890</v>
      </c>
      <c r="B127" s="957" t="s">
        <v>2946</v>
      </c>
      <c r="C127" s="957" t="s">
        <v>2954</v>
      </c>
      <c r="D127" s="958">
        <v>45635</v>
      </c>
      <c r="E127" s="761">
        <f t="shared" si="112"/>
        <v>45636</v>
      </c>
      <c r="F127" s="761">
        <f t="shared" si="113"/>
        <v>45642</v>
      </c>
      <c r="G127" s="761">
        <f t="shared" si="114"/>
        <v>45644</v>
      </c>
      <c r="H127" s="761">
        <f t="shared" ref="H127" si="120">D127+11</f>
        <v>45646</v>
      </c>
      <c r="I127" s="761">
        <f t="shared" ref="I127:I128" si="121">D127+13</f>
        <v>45648</v>
      </c>
      <c r="J127" s="805">
        <f t="shared" ref="J127:J128" si="122">D127+19</f>
        <v>45654</v>
      </c>
      <c r="L127" s="761">
        <v>45626</v>
      </c>
    </row>
    <row r="128" spans="1:12" ht="19.5" hidden="1" customHeight="1" x14ac:dyDescent="0.2">
      <c r="A128" s="808"/>
      <c r="B128" s="957" t="s">
        <v>1657</v>
      </c>
      <c r="C128" s="957" t="s">
        <v>2955</v>
      </c>
      <c r="D128" s="958">
        <v>45643</v>
      </c>
      <c r="E128" s="883" t="s">
        <v>384</v>
      </c>
      <c r="F128" s="761">
        <f t="shared" ref="F128" si="123">D128+7</f>
        <v>45650</v>
      </c>
      <c r="G128" s="761">
        <f t="shared" ref="G128" si="124">D128+9</f>
        <v>45652</v>
      </c>
      <c r="H128" s="761">
        <f t="shared" ref="H128" si="125">D128+11</f>
        <v>45654</v>
      </c>
      <c r="I128" s="761">
        <f t="shared" si="121"/>
        <v>45656</v>
      </c>
      <c r="J128" s="805">
        <f t="shared" si="122"/>
        <v>45662</v>
      </c>
      <c r="L128" s="761">
        <f t="shared" si="81"/>
        <v>45633</v>
      </c>
    </row>
    <row r="129" spans="1:19" ht="19.5" hidden="1" customHeight="1" x14ac:dyDescent="0.2">
      <c r="A129" s="808" t="s">
        <v>1604</v>
      </c>
      <c r="B129" s="957" t="s">
        <v>2371</v>
      </c>
      <c r="C129" s="957" t="s">
        <v>2956</v>
      </c>
      <c r="D129" s="958">
        <v>45649</v>
      </c>
      <c r="E129" s="883" t="s">
        <v>384</v>
      </c>
      <c r="F129" s="883" t="s">
        <v>384</v>
      </c>
      <c r="G129" s="883" t="s">
        <v>384</v>
      </c>
      <c r="H129" s="761">
        <v>45292</v>
      </c>
      <c r="I129" s="761">
        <f>H129+2</f>
        <v>45294</v>
      </c>
      <c r="J129" s="805">
        <f>I129+6</f>
        <v>45300</v>
      </c>
      <c r="L129" s="761">
        <f t="shared" si="81"/>
        <v>45640</v>
      </c>
    </row>
    <row r="130" spans="1:19" ht="19.5" hidden="1" customHeight="1" x14ac:dyDescent="0.2">
      <c r="A130" s="808"/>
      <c r="B130" s="957" t="s">
        <v>368</v>
      </c>
      <c r="C130" s="957" t="s">
        <v>2957</v>
      </c>
      <c r="D130" s="883" t="s">
        <v>384</v>
      </c>
      <c r="E130" s="803"/>
      <c r="F130" s="803"/>
      <c r="G130" s="803"/>
      <c r="H130" s="803"/>
      <c r="I130" s="803"/>
      <c r="J130" s="856"/>
      <c r="L130" s="761">
        <f t="shared" si="81"/>
        <v>45647</v>
      </c>
    </row>
    <row r="131" spans="1:19" ht="19.5" hidden="1" customHeight="1" x14ac:dyDescent="0.2">
      <c r="A131" s="808" t="s">
        <v>2888</v>
      </c>
      <c r="B131" s="957" t="s">
        <v>646</v>
      </c>
      <c r="C131" s="957" t="s">
        <v>2958</v>
      </c>
      <c r="D131" s="883" t="s">
        <v>384</v>
      </c>
      <c r="E131" s="803"/>
      <c r="F131" s="803"/>
      <c r="G131" s="803"/>
      <c r="H131" s="803"/>
      <c r="I131" s="803"/>
      <c r="J131" s="856"/>
      <c r="L131" s="761">
        <f t="shared" si="81"/>
        <v>45654</v>
      </c>
    </row>
    <row r="132" spans="1:19" ht="19.5" hidden="1" customHeight="1" x14ac:dyDescent="0.2">
      <c r="A132" s="808" t="s">
        <v>2946</v>
      </c>
      <c r="B132" s="1028" t="s">
        <v>408</v>
      </c>
      <c r="C132" s="957" t="s">
        <v>2959</v>
      </c>
      <c r="D132" s="958">
        <v>45300</v>
      </c>
      <c r="E132" s="803"/>
      <c r="F132" s="803"/>
      <c r="G132" s="803"/>
      <c r="H132" s="803"/>
      <c r="I132" s="803"/>
      <c r="K132" s="761">
        <f>+L131+7</f>
        <v>45661</v>
      </c>
      <c r="L132"/>
      <c r="M132" s="18"/>
      <c r="P132" s="347"/>
      <c r="S132" s="18"/>
    </row>
    <row r="133" spans="1:19" ht="19.5" hidden="1" customHeight="1" x14ac:dyDescent="0.2">
      <c r="A133" s="808"/>
      <c r="B133" s="957" t="s">
        <v>2946</v>
      </c>
      <c r="C133" s="957" t="s">
        <v>2960</v>
      </c>
      <c r="D133" s="883" t="s">
        <v>384</v>
      </c>
      <c r="E133" s="761">
        <v>45302</v>
      </c>
      <c r="F133" s="761">
        <f>E133+6</f>
        <v>45308</v>
      </c>
      <c r="G133" s="761">
        <f>F133+2</f>
        <v>45310</v>
      </c>
      <c r="H133" s="883" t="s">
        <v>384</v>
      </c>
      <c r="I133" s="883" t="s">
        <v>384</v>
      </c>
      <c r="K133" s="761">
        <f t="shared" si="81"/>
        <v>45668</v>
      </c>
      <c r="L133"/>
      <c r="M133" s="18"/>
      <c r="P133" s="347"/>
      <c r="S133" s="18"/>
    </row>
    <row r="134" spans="1:19" ht="19.5" hidden="1" customHeight="1" x14ac:dyDescent="0.2">
      <c r="A134" s="808" t="s">
        <v>1657</v>
      </c>
      <c r="B134" s="1028" t="s">
        <v>408</v>
      </c>
      <c r="C134" s="957" t="s">
        <v>2961</v>
      </c>
      <c r="D134" s="958">
        <v>45682</v>
      </c>
      <c r="E134" s="883" t="s">
        <v>384</v>
      </c>
      <c r="F134" s="883" t="s">
        <v>384</v>
      </c>
      <c r="G134" s="883" t="s">
        <v>384</v>
      </c>
      <c r="H134" s="883" t="s">
        <v>384</v>
      </c>
      <c r="I134" s="883" t="s">
        <v>384</v>
      </c>
      <c r="K134" s="761">
        <f t="shared" si="81"/>
        <v>45675</v>
      </c>
      <c r="L134"/>
      <c r="M134" s="18"/>
      <c r="P134" s="347"/>
      <c r="S134" s="18"/>
    </row>
    <row r="135" spans="1:19" ht="19.5" hidden="1" customHeight="1" x14ac:dyDescent="0.2">
      <c r="A135" s="808"/>
      <c r="B135" s="957" t="s">
        <v>2371</v>
      </c>
      <c r="C135" s="957" t="s">
        <v>2962</v>
      </c>
      <c r="D135" s="958">
        <v>45688</v>
      </c>
      <c r="E135" s="761">
        <f t="shared" ref="E135" si="126">D135+1</f>
        <v>45689</v>
      </c>
      <c r="F135" s="761">
        <f t="shared" ref="F135" si="127">D135+7</f>
        <v>45695</v>
      </c>
      <c r="G135" s="761">
        <f t="shared" ref="G135" si="128">D135+9</f>
        <v>45697</v>
      </c>
      <c r="H135" s="883" t="s">
        <v>384</v>
      </c>
      <c r="I135" s="883" t="s">
        <v>384</v>
      </c>
      <c r="K135" s="761">
        <f t="shared" si="81"/>
        <v>45682</v>
      </c>
      <c r="L135"/>
      <c r="M135" s="18"/>
      <c r="P135" s="347"/>
      <c r="S135" s="18"/>
    </row>
    <row r="136" spans="1:19" ht="19.5" hidden="1" customHeight="1" x14ac:dyDescent="0.2">
      <c r="A136" s="808" t="s">
        <v>2904</v>
      </c>
      <c r="B136" s="957" t="s">
        <v>368</v>
      </c>
      <c r="C136" s="957" t="s">
        <v>2963</v>
      </c>
      <c r="D136" s="958">
        <v>45696</v>
      </c>
      <c r="E136" s="761">
        <f t="shared" ref="E136" si="129">D136+1</f>
        <v>45697</v>
      </c>
      <c r="F136" s="883" t="s">
        <v>384</v>
      </c>
      <c r="G136" s="883" t="s">
        <v>384</v>
      </c>
      <c r="H136" s="883" t="s">
        <v>384</v>
      </c>
      <c r="I136" s="883" t="s">
        <v>384</v>
      </c>
      <c r="K136" s="761">
        <f t="shared" si="81"/>
        <v>45689</v>
      </c>
      <c r="L136"/>
      <c r="M136" s="18"/>
      <c r="P136" s="347"/>
      <c r="S136" s="18"/>
    </row>
    <row r="137" spans="1:19" ht="19.5" hidden="1" customHeight="1" x14ac:dyDescent="0.2">
      <c r="A137" s="808"/>
      <c r="B137" s="957" t="s">
        <v>2904</v>
      </c>
      <c r="C137" s="957" t="s">
        <v>2964</v>
      </c>
      <c r="D137" s="958">
        <v>45710</v>
      </c>
      <c r="E137" s="975" t="s">
        <v>384</v>
      </c>
      <c r="F137" s="761">
        <v>45714</v>
      </c>
      <c r="G137" s="761">
        <f>F137+2</f>
        <v>45716</v>
      </c>
      <c r="H137" s="975" t="s">
        <v>384</v>
      </c>
      <c r="I137" s="975" t="s">
        <v>384</v>
      </c>
      <c r="K137" s="761">
        <f t="shared" si="81"/>
        <v>45696</v>
      </c>
      <c r="L137"/>
      <c r="M137" s="18"/>
      <c r="P137" s="347"/>
      <c r="S137" s="18"/>
    </row>
    <row r="138" spans="1:19" ht="19.5" hidden="1" customHeight="1" x14ac:dyDescent="0.2">
      <c r="A138" s="808"/>
      <c r="B138" s="1028" t="s">
        <v>408</v>
      </c>
      <c r="C138" s="957" t="s">
        <v>2965</v>
      </c>
      <c r="D138" s="987"/>
      <c r="E138" s="987"/>
      <c r="F138" s="987"/>
      <c r="G138" s="987"/>
      <c r="H138" s="987"/>
      <c r="I138" s="987"/>
      <c r="K138" s="761">
        <f t="shared" si="81"/>
        <v>45703</v>
      </c>
      <c r="L138"/>
      <c r="M138" s="18"/>
      <c r="P138" s="347"/>
      <c r="S138" s="18"/>
    </row>
    <row r="139" spans="1:19" ht="19.5" hidden="1" customHeight="1" x14ac:dyDescent="0.2">
      <c r="A139" s="808" t="s">
        <v>1657</v>
      </c>
      <c r="B139" s="957" t="s">
        <v>2371</v>
      </c>
      <c r="C139" s="957" t="s">
        <v>2966</v>
      </c>
      <c r="D139" s="958">
        <v>45706</v>
      </c>
      <c r="E139" s="975" t="s">
        <v>384</v>
      </c>
      <c r="F139" s="761">
        <f t="shared" ref="F139" si="130">D139+7</f>
        <v>45713</v>
      </c>
      <c r="G139" s="761">
        <f t="shared" ref="G139" si="131">D139+9</f>
        <v>45715</v>
      </c>
      <c r="H139" s="761">
        <f t="shared" ref="H139" si="132">D139+11</f>
        <v>45717</v>
      </c>
      <c r="I139" s="761">
        <v>45616</v>
      </c>
      <c r="K139" s="761">
        <f t="shared" si="81"/>
        <v>45710</v>
      </c>
      <c r="L139"/>
      <c r="M139" s="18"/>
      <c r="P139" s="347"/>
      <c r="S139" s="18"/>
    </row>
    <row r="140" spans="1:19" ht="19.5" hidden="1" customHeight="1" x14ac:dyDescent="0.2">
      <c r="A140" s="808" t="s">
        <v>2371</v>
      </c>
      <c r="B140" s="957" t="s">
        <v>1657</v>
      </c>
      <c r="C140" s="957" t="s">
        <v>2967</v>
      </c>
      <c r="D140" s="958">
        <v>45726</v>
      </c>
      <c r="E140" s="975" t="s">
        <v>384</v>
      </c>
      <c r="F140" s="975" t="s">
        <v>384</v>
      </c>
      <c r="G140" s="975" t="s">
        <v>384</v>
      </c>
      <c r="H140" s="761">
        <v>45732</v>
      </c>
      <c r="I140" s="761">
        <f>H140+1</f>
        <v>45733</v>
      </c>
      <c r="K140" s="761">
        <f>+K139+7</f>
        <v>45717</v>
      </c>
      <c r="L140"/>
      <c r="M140" s="18"/>
      <c r="P140" s="347"/>
      <c r="S140" s="18"/>
    </row>
    <row r="141" spans="1:19" ht="19.5" hidden="1" customHeight="1" x14ac:dyDescent="0.2">
      <c r="A141" s="808" t="s">
        <v>368</v>
      </c>
      <c r="B141" s="957" t="s">
        <v>368</v>
      </c>
      <c r="C141" s="957" t="s">
        <v>2968</v>
      </c>
      <c r="D141" s="958">
        <v>45732</v>
      </c>
      <c r="E141" s="975" t="s">
        <v>384</v>
      </c>
      <c r="F141" s="975" t="s">
        <v>384</v>
      </c>
      <c r="G141" s="975" t="s">
        <v>384</v>
      </c>
      <c r="H141" s="975" t="s">
        <v>384</v>
      </c>
      <c r="I141" s="975" t="s">
        <v>384</v>
      </c>
      <c r="K141" s="761">
        <f>+K140+7</f>
        <v>45724</v>
      </c>
      <c r="L141"/>
      <c r="M141" s="18"/>
      <c r="P141" s="347"/>
      <c r="S141" s="18"/>
    </row>
    <row r="142" spans="1:19" ht="19.5" hidden="1" customHeight="1" x14ac:dyDescent="0.2">
      <c r="A142" s="808"/>
      <c r="B142" s="1028" t="s">
        <v>408</v>
      </c>
      <c r="C142" s="957" t="s">
        <v>2969</v>
      </c>
      <c r="D142" s="987"/>
      <c r="E142" s="987"/>
      <c r="F142" s="987"/>
      <c r="G142" s="987"/>
      <c r="H142" s="987"/>
      <c r="I142" s="987"/>
      <c r="K142" s="761">
        <f>+K141+7</f>
        <v>45731</v>
      </c>
      <c r="L142"/>
      <c r="M142" s="18"/>
      <c r="P142" s="347"/>
      <c r="S142" s="18"/>
    </row>
    <row r="143" spans="1:19" ht="19.5" hidden="1" customHeight="1" x14ac:dyDescent="0.2">
      <c r="A143" s="808"/>
      <c r="B143" s="957" t="s">
        <v>2904</v>
      </c>
      <c r="C143" s="957" t="s">
        <v>2970</v>
      </c>
      <c r="D143" s="958">
        <v>45738</v>
      </c>
      <c r="E143" s="761">
        <f>D143+2</f>
        <v>45740</v>
      </c>
      <c r="F143" s="761">
        <f>E143+7</f>
        <v>45747</v>
      </c>
      <c r="G143" s="761">
        <f>F143+3</f>
        <v>45750</v>
      </c>
      <c r="H143" s="761">
        <f>G143+10</f>
        <v>45760</v>
      </c>
      <c r="I143" s="761">
        <f>H143+1</f>
        <v>45761</v>
      </c>
      <c r="K143" s="761">
        <v>45736</v>
      </c>
      <c r="L143"/>
      <c r="M143" s="18"/>
      <c r="P143" s="347"/>
      <c r="S143" s="18"/>
    </row>
    <row r="144" spans="1:19" ht="19.5" hidden="1" customHeight="1" x14ac:dyDescent="0.2">
      <c r="A144" s="808"/>
      <c r="B144" s="957" t="s">
        <v>2371</v>
      </c>
      <c r="C144" s="957" t="s">
        <v>2971</v>
      </c>
      <c r="D144" s="975" t="s">
        <v>384</v>
      </c>
      <c r="E144" s="761">
        <v>45745</v>
      </c>
      <c r="F144" s="761">
        <f t="shared" ref="F144:F147" si="133">E144+7</f>
        <v>45752</v>
      </c>
      <c r="G144" s="761">
        <f t="shared" ref="G144:G147" si="134">F144+3</f>
        <v>45755</v>
      </c>
      <c r="H144" s="761">
        <f t="shared" ref="H144:H147" si="135">G144+10</f>
        <v>45765</v>
      </c>
      <c r="I144" s="761">
        <f t="shared" ref="I144:I147" si="136">H144+1</f>
        <v>45766</v>
      </c>
      <c r="K144" s="761">
        <v>45745</v>
      </c>
      <c r="L144"/>
      <c r="M144" s="18"/>
      <c r="P144" s="347"/>
      <c r="S144" s="18"/>
    </row>
    <row r="145" spans="1:19" ht="19.5" hidden="1" customHeight="1" x14ac:dyDescent="0.2">
      <c r="A145" s="808"/>
      <c r="B145" s="957" t="s">
        <v>1657</v>
      </c>
      <c r="C145" s="957" t="s">
        <v>2972</v>
      </c>
      <c r="D145" s="958">
        <v>45766</v>
      </c>
      <c r="E145" s="975" t="s">
        <v>384</v>
      </c>
      <c r="F145" s="975" t="s">
        <v>384</v>
      </c>
      <c r="G145" s="975" t="s">
        <v>384</v>
      </c>
      <c r="H145" s="761">
        <v>45773</v>
      </c>
      <c r="I145" s="761">
        <f>H145+1</f>
        <v>45774</v>
      </c>
      <c r="K145" s="761">
        <f t="shared" ref="K145:K148" si="137">+K144+7</f>
        <v>45752</v>
      </c>
      <c r="L145"/>
      <c r="M145" s="18"/>
      <c r="P145" s="347"/>
      <c r="S145" s="18"/>
    </row>
    <row r="146" spans="1:19" ht="19.5" hidden="1" customHeight="1" x14ac:dyDescent="0.2">
      <c r="A146" s="808"/>
      <c r="B146" s="957" t="s">
        <v>368</v>
      </c>
      <c r="C146" s="957" t="s">
        <v>2973</v>
      </c>
      <c r="D146" s="958">
        <v>45779</v>
      </c>
      <c r="E146" s="975" t="s">
        <v>384</v>
      </c>
      <c r="F146" s="975" t="s">
        <v>384</v>
      </c>
      <c r="G146" s="975" t="s">
        <v>384</v>
      </c>
      <c r="H146" s="761">
        <v>45784</v>
      </c>
      <c r="I146" s="761">
        <f t="shared" si="136"/>
        <v>45785</v>
      </c>
      <c r="K146" s="761">
        <f t="shared" si="137"/>
        <v>45759</v>
      </c>
      <c r="L146"/>
      <c r="M146" s="18"/>
      <c r="P146" s="347"/>
      <c r="S146" s="18"/>
    </row>
    <row r="147" spans="1:19" ht="19.5" customHeight="1" x14ac:dyDescent="0.2">
      <c r="A147" s="808" t="s">
        <v>646</v>
      </c>
      <c r="B147" s="1028" t="s">
        <v>408</v>
      </c>
      <c r="C147" s="957" t="s">
        <v>2974</v>
      </c>
      <c r="D147" s="803">
        <v>45763</v>
      </c>
      <c r="E147" s="803">
        <f t="shared" ref="E147" si="138">D147+2</f>
        <v>45765</v>
      </c>
      <c r="F147" s="803">
        <f t="shared" si="133"/>
        <v>45772</v>
      </c>
      <c r="G147" s="803">
        <f t="shared" si="134"/>
        <v>45775</v>
      </c>
      <c r="H147" s="803">
        <f t="shared" si="135"/>
        <v>45785</v>
      </c>
      <c r="I147" s="803">
        <f t="shared" si="136"/>
        <v>45786</v>
      </c>
      <c r="K147" s="761">
        <f t="shared" si="137"/>
        <v>45766</v>
      </c>
      <c r="L147"/>
      <c r="M147" s="18"/>
      <c r="P147" s="347"/>
      <c r="S147" s="18"/>
    </row>
    <row r="148" spans="1:19" ht="19.5" customHeight="1" x14ac:dyDescent="0.2">
      <c r="A148" s="808"/>
      <c r="B148" s="957" t="s">
        <v>2904</v>
      </c>
      <c r="C148" s="957" t="s">
        <v>2975</v>
      </c>
      <c r="D148" s="958">
        <v>45792</v>
      </c>
      <c r="E148" s="761">
        <f>D148+1</f>
        <v>45793</v>
      </c>
      <c r="F148" s="975" t="s">
        <v>384</v>
      </c>
      <c r="G148" s="975" t="s">
        <v>384</v>
      </c>
      <c r="H148" s="761">
        <v>45805</v>
      </c>
      <c r="I148" s="975" t="s">
        <v>384</v>
      </c>
      <c r="K148" s="761">
        <f t="shared" si="137"/>
        <v>45773</v>
      </c>
      <c r="L148"/>
      <c r="M148" s="18"/>
      <c r="P148" s="347"/>
      <c r="S148" s="18"/>
    </row>
    <row r="149" spans="1:19" ht="18.75" customHeight="1" x14ac:dyDescent="0.2">
      <c r="B149" s="1111" t="s">
        <v>511</v>
      </c>
      <c r="C149" s="681"/>
      <c r="D149" s="681"/>
      <c r="E149" s="681"/>
      <c r="F149" s="681"/>
      <c r="G149" s="681"/>
      <c r="H149" s="681"/>
      <c r="I149" s="410"/>
      <c r="J149" s="493"/>
      <c r="K149" s="149"/>
      <c r="L149" s="14"/>
    </row>
    <row r="150" spans="1:19" ht="18.75" customHeight="1" x14ac:dyDescent="0.2">
      <c r="B150" s="1111"/>
      <c r="C150" s="681"/>
      <c r="D150" s="681"/>
      <c r="E150" s="681"/>
      <c r="F150" s="681"/>
      <c r="G150" s="681"/>
      <c r="H150" s="681"/>
      <c r="I150" s="410"/>
      <c r="J150" s="493"/>
      <c r="K150" s="149"/>
      <c r="L150" s="14"/>
    </row>
    <row r="151" spans="1:19" ht="18.75" customHeight="1" x14ac:dyDescent="0.2">
      <c r="B151" s="1133" t="s">
        <v>949</v>
      </c>
      <c r="C151" s="1133"/>
      <c r="D151" s="1133"/>
      <c r="E151" s="1133"/>
      <c r="F151" s="1133"/>
      <c r="G151" s="1133"/>
      <c r="H151" s="1133"/>
      <c r="I151" s="2"/>
      <c r="J151" s="11"/>
    </row>
    <row r="152" spans="1:19" s="149" customFormat="1" ht="13.5" x14ac:dyDescent="0.2">
      <c r="A152" s="1036"/>
      <c r="G152" s="217"/>
      <c r="H152" s="217"/>
      <c r="I152" s="217"/>
      <c r="J152" s="217"/>
      <c r="K152" s="217"/>
      <c r="L152" s="217"/>
    </row>
    <row r="153" spans="1:19" ht="15" x14ac:dyDescent="0.2">
      <c r="A153" s="327"/>
      <c r="B153" s="489"/>
      <c r="C153" s="536"/>
      <c r="D153" s="9"/>
      <c r="E153" s="9"/>
      <c r="F153" s="9"/>
      <c r="G153" s="9"/>
      <c r="H153" s="9"/>
      <c r="I153" s="9"/>
      <c r="J153" s="426"/>
      <c r="K153" s="426"/>
      <c r="L153" s="427"/>
    </row>
    <row r="154" spans="1:19" ht="27" customHeight="1" x14ac:dyDescent="0.2">
      <c r="A154" s="327"/>
      <c r="B154" s="1134" t="s">
        <v>126</v>
      </c>
      <c r="C154" s="1142"/>
      <c r="D154" s="1136" t="s">
        <v>348</v>
      </c>
      <c r="E154" s="944" t="s">
        <v>307</v>
      </c>
      <c r="F154" s="944" t="s">
        <v>2931</v>
      </c>
      <c r="G154" s="947" t="s">
        <v>241</v>
      </c>
      <c r="H154" s="947" t="s">
        <v>328</v>
      </c>
      <c r="I154" s="18"/>
      <c r="J154" s="1059"/>
      <c r="K154"/>
      <c r="M154" s="18"/>
      <c r="O154" s="347"/>
      <c r="P154" s="347"/>
      <c r="R154" s="18"/>
      <c r="S154" s="18"/>
    </row>
    <row r="155" spans="1:19" ht="27" customHeight="1" x14ac:dyDescent="0.2">
      <c r="A155" s="327"/>
      <c r="B155" s="947" t="s">
        <v>350</v>
      </c>
      <c r="C155" s="948" t="s">
        <v>351</v>
      </c>
      <c r="D155" s="1137"/>
      <c r="E155" s="943" t="s">
        <v>279</v>
      </c>
      <c r="F155" s="943" t="s">
        <v>175</v>
      </c>
      <c r="G155" s="943" t="s">
        <v>202</v>
      </c>
      <c r="H155" s="943" t="s">
        <v>176</v>
      </c>
      <c r="I155" s="18"/>
      <c r="J155" s="1054" t="s">
        <v>352</v>
      </c>
      <c r="K155"/>
      <c r="M155" s="18"/>
      <c r="O155" s="347"/>
      <c r="P155" s="347"/>
      <c r="R155" s="18"/>
      <c r="S155" s="18"/>
    </row>
    <row r="156" spans="1:19" ht="19.5" hidden="1" customHeight="1" x14ac:dyDescent="0.2">
      <c r="A156" s="808"/>
      <c r="B156" s="957" t="s">
        <v>646</v>
      </c>
      <c r="C156" s="957" t="s">
        <v>2976</v>
      </c>
      <c r="D156" s="958">
        <v>45783</v>
      </c>
      <c r="E156" s="761">
        <f>D156+1</f>
        <v>45784</v>
      </c>
      <c r="F156" s="761">
        <f>E156+10</f>
        <v>45794</v>
      </c>
      <c r="G156" s="761">
        <f>F156+1</f>
        <v>45795</v>
      </c>
      <c r="H156" s="761">
        <f>G156+2</f>
        <v>45797</v>
      </c>
      <c r="I156" s="18"/>
      <c r="J156" s="761">
        <v>45781</v>
      </c>
      <c r="K156"/>
      <c r="M156" s="18"/>
      <c r="O156" s="347"/>
      <c r="P156" s="347"/>
      <c r="R156" s="18"/>
      <c r="S156" s="18"/>
    </row>
    <row r="157" spans="1:19" ht="19.5" customHeight="1" x14ac:dyDescent="0.2">
      <c r="A157" s="808"/>
      <c r="B157" s="957" t="s">
        <v>2371</v>
      </c>
      <c r="C157" s="957" t="s">
        <v>2977</v>
      </c>
      <c r="D157" s="958">
        <v>45792</v>
      </c>
      <c r="E157" s="761">
        <f t="shared" ref="E157:E158" si="139">D157+1</f>
        <v>45793</v>
      </c>
      <c r="F157" s="761">
        <f t="shared" ref="F157:F158" si="140">E157+10</f>
        <v>45803</v>
      </c>
      <c r="G157" s="761">
        <f t="shared" ref="G157:G160" si="141">F157+1</f>
        <v>45804</v>
      </c>
      <c r="H157" s="761">
        <f t="shared" ref="H157:H160" si="142">G157+2</f>
        <v>45806</v>
      </c>
      <c r="I157" s="18"/>
      <c r="J157" s="761">
        <f t="shared" ref="J157:J164" si="143">+J156+7</f>
        <v>45788</v>
      </c>
      <c r="K157"/>
      <c r="M157" s="18"/>
      <c r="O157" s="347"/>
      <c r="P157" s="347"/>
      <c r="R157" s="18"/>
      <c r="S157" s="18"/>
    </row>
    <row r="158" spans="1:19" ht="19.5" customHeight="1" x14ac:dyDescent="0.2">
      <c r="A158" s="808"/>
      <c r="B158" s="957" t="s">
        <v>1657</v>
      </c>
      <c r="C158" s="957" t="s">
        <v>2978</v>
      </c>
      <c r="D158" s="958">
        <v>45805</v>
      </c>
      <c r="E158" s="761">
        <f t="shared" si="139"/>
        <v>45806</v>
      </c>
      <c r="F158" s="761">
        <f t="shared" si="140"/>
        <v>45816</v>
      </c>
      <c r="G158" s="761">
        <f t="shared" si="141"/>
        <v>45817</v>
      </c>
      <c r="H158" s="761">
        <f t="shared" si="142"/>
        <v>45819</v>
      </c>
      <c r="I158" s="18"/>
      <c r="J158" s="761">
        <f t="shared" si="143"/>
        <v>45795</v>
      </c>
      <c r="K158"/>
      <c r="M158" s="18"/>
      <c r="O158" s="347"/>
      <c r="P158" s="347"/>
      <c r="R158" s="18"/>
      <c r="S158" s="18"/>
    </row>
    <row r="159" spans="1:19" ht="19.5" customHeight="1" x14ac:dyDescent="0.2">
      <c r="A159" s="808"/>
      <c r="B159" s="1028" t="s">
        <v>408</v>
      </c>
      <c r="C159" s="957" t="s">
        <v>2979</v>
      </c>
      <c r="D159" s="803"/>
      <c r="E159" s="803"/>
      <c r="F159" s="803"/>
      <c r="G159" s="803"/>
      <c r="H159" s="803"/>
      <c r="I159" s="18"/>
      <c r="J159" s="761">
        <f t="shared" si="143"/>
        <v>45802</v>
      </c>
      <c r="K159"/>
      <c r="M159" s="18"/>
      <c r="O159" s="347"/>
      <c r="P159" s="347"/>
      <c r="R159" s="18"/>
      <c r="S159" s="18"/>
    </row>
    <row r="160" spans="1:19" ht="19.5" customHeight="1" x14ac:dyDescent="0.2">
      <c r="A160" s="808"/>
      <c r="B160" s="957" t="s">
        <v>368</v>
      </c>
      <c r="C160" s="957" t="s">
        <v>2980</v>
      </c>
      <c r="D160" s="958">
        <v>45808</v>
      </c>
      <c r="E160" s="761">
        <f>D160+1</f>
        <v>45809</v>
      </c>
      <c r="F160" s="761">
        <f>E160+10</f>
        <v>45819</v>
      </c>
      <c r="G160" s="761">
        <f t="shared" si="141"/>
        <v>45820</v>
      </c>
      <c r="H160" s="761">
        <f t="shared" si="142"/>
        <v>45822</v>
      </c>
      <c r="I160" s="18"/>
      <c r="J160" s="761">
        <f t="shared" si="143"/>
        <v>45809</v>
      </c>
      <c r="K160"/>
      <c r="M160" s="18"/>
      <c r="O160" s="347"/>
      <c r="P160" s="347"/>
      <c r="R160" s="18"/>
      <c r="S160" s="18"/>
    </row>
    <row r="161" spans="1:19" ht="19.5" customHeight="1" x14ac:dyDescent="0.2">
      <c r="A161" s="808"/>
      <c r="B161" s="957" t="s">
        <v>646</v>
      </c>
      <c r="C161" s="957" t="s">
        <v>2981</v>
      </c>
      <c r="D161" s="958">
        <v>45815</v>
      </c>
      <c r="E161" s="761">
        <f>D161+1</f>
        <v>45816</v>
      </c>
      <c r="F161" s="761">
        <f t="shared" ref="F161:F164" si="144">E161+10</f>
        <v>45826</v>
      </c>
      <c r="G161" s="761">
        <f>F161+1</f>
        <v>45827</v>
      </c>
      <c r="H161" s="761">
        <f>G161+2</f>
        <v>45829</v>
      </c>
      <c r="I161" s="18"/>
      <c r="J161" s="761">
        <f t="shared" si="143"/>
        <v>45816</v>
      </c>
      <c r="K161"/>
      <c r="M161" s="18"/>
      <c r="O161" s="347"/>
      <c r="P161" s="347"/>
      <c r="R161" s="18"/>
      <c r="S161" s="18"/>
    </row>
    <row r="162" spans="1:19" ht="19.5" customHeight="1" x14ac:dyDescent="0.2">
      <c r="A162" s="808"/>
      <c r="B162" s="1028" t="s">
        <v>408</v>
      </c>
      <c r="C162" s="957" t="s">
        <v>2982</v>
      </c>
      <c r="D162" s="803"/>
      <c r="E162" s="803"/>
      <c r="F162" s="803"/>
      <c r="G162" s="803"/>
      <c r="H162" s="803"/>
      <c r="I162" s="18"/>
      <c r="J162" s="761">
        <f t="shared" si="143"/>
        <v>45823</v>
      </c>
      <c r="K162"/>
      <c r="M162" s="18"/>
      <c r="O162" s="347"/>
      <c r="P162" s="347"/>
      <c r="R162" s="18"/>
      <c r="S162" s="18"/>
    </row>
    <row r="163" spans="1:19" ht="19.5" customHeight="1" x14ac:dyDescent="0.2">
      <c r="A163" s="808"/>
      <c r="B163" s="1028" t="s">
        <v>4720</v>
      </c>
      <c r="C163" s="957" t="s">
        <v>2983</v>
      </c>
      <c r="D163" s="958">
        <v>45829</v>
      </c>
      <c r="E163" s="761">
        <f t="shared" ref="E163" si="145">D163+1</f>
        <v>45830</v>
      </c>
      <c r="F163" s="761">
        <f t="shared" si="144"/>
        <v>45840</v>
      </c>
      <c r="G163" s="761">
        <f t="shared" ref="G163" si="146">F163+1</f>
        <v>45841</v>
      </c>
      <c r="H163" s="761">
        <f t="shared" ref="H163" si="147">G163+2</f>
        <v>45843</v>
      </c>
      <c r="I163" s="18"/>
      <c r="J163" s="761">
        <f t="shared" si="143"/>
        <v>45830</v>
      </c>
      <c r="K163"/>
      <c r="M163" s="18"/>
      <c r="O163" s="347"/>
      <c r="P163" s="347"/>
      <c r="R163" s="18"/>
      <c r="S163" s="18"/>
    </row>
    <row r="164" spans="1:19" ht="19.5" customHeight="1" x14ac:dyDescent="0.2">
      <c r="A164" s="808"/>
      <c r="B164" s="957" t="s">
        <v>2371</v>
      </c>
      <c r="C164" s="957" t="s">
        <v>2984</v>
      </c>
      <c r="D164" s="958">
        <v>45836</v>
      </c>
      <c r="E164" s="761">
        <f t="shared" ref="E164" si="148">D164+1</f>
        <v>45837</v>
      </c>
      <c r="F164" s="761">
        <f t="shared" si="144"/>
        <v>45847</v>
      </c>
      <c r="G164" s="761">
        <f t="shared" ref="G164" si="149">F164+1</f>
        <v>45848</v>
      </c>
      <c r="H164" s="761">
        <f t="shared" ref="H164" si="150">G164+2</f>
        <v>45850</v>
      </c>
      <c r="I164" s="18"/>
      <c r="J164" s="761">
        <f t="shared" si="143"/>
        <v>45837</v>
      </c>
      <c r="K164"/>
      <c r="M164" s="18"/>
      <c r="O164" s="347"/>
      <c r="P164" s="347"/>
      <c r="R164" s="18"/>
      <c r="S164" s="18"/>
    </row>
    <row r="165" spans="1:19" ht="18.75" customHeight="1" x14ac:dyDescent="0.2">
      <c r="B165" s="1111" t="s">
        <v>511</v>
      </c>
      <c r="C165" s="681"/>
      <c r="D165" s="681"/>
      <c r="E165" s="681"/>
      <c r="F165" s="681"/>
      <c r="G165" s="681"/>
      <c r="H165" s="681"/>
      <c r="I165" s="410"/>
      <c r="J165" s="493"/>
      <c r="K165" s="149"/>
      <c r="L165" s="14"/>
    </row>
    <row r="166" spans="1:19" ht="18.75" customHeight="1" x14ac:dyDescent="0.2">
      <c r="B166" s="680"/>
      <c r="C166" s="681"/>
      <c r="D166" s="681"/>
      <c r="E166" s="681"/>
      <c r="F166" s="680"/>
      <c r="G166" s="680"/>
      <c r="H166" s="680"/>
      <c r="I166" s="197"/>
      <c r="J166" s="195"/>
      <c r="K166" s="195"/>
    </row>
    <row r="167" spans="1:19" ht="18.75" customHeight="1" thickBot="1" x14ac:dyDescent="0.25">
      <c r="B167" s="682"/>
      <c r="C167" s="680"/>
      <c r="D167" s="680"/>
      <c r="E167" s="680"/>
      <c r="F167" s="680"/>
      <c r="G167" s="680"/>
      <c r="H167" s="680"/>
      <c r="I167" s="201"/>
      <c r="J167" s="197"/>
      <c r="K167" s="193"/>
    </row>
    <row r="168" spans="1:19" s="147" customFormat="1" ht="18.75" customHeight="1" x14ac:dyDescent="0.2">
      <c r="B168" s="899"/>
      <c r="C168" s="900"/>
      <c r="D168" s="901"/>
      <c r="E168" s="902"/>
      <c r="F168" s="903"/>
      <c r="G168" s="904"/>
      <c r="H168" s="905"/>
    </row>
    <row r="169" spans="1:19" s="147" customFormat="1" ht="18.75" customHeight="1" x14ac:dyDescent="0.2">
      <c r="B169" s="781" t="s">
        <v>512</v>
      </c>
      <c r="C169" s="145"/>
      <c r="D169" s="147" t="s">
        <v>513</v>
      </c>
      <c r="G169" s="147" t="s">
        <v>514</v>
      </c>
      <c r="H169" s="782"/>
    </row>
    <row r="170" spans="1:19" s="147" customFormat="1" ht="18.75" customHeight="1" x14ac:dyDescent="0.2">
      <c r="B170" s="783" t="s">
        <v>515</v>
      </c>
      <c r="C170" s="1103" t="s">
        <v>516</v>
      </c>
      <c r="D170" s="133" t="s">
        <v>517</v>
      </c>
      <c r="F170" s="1103" t="s">
        <v>518</v>
      </c>
      <c r="G170" s="145" t="s">
        <v>519</v>
      </c>
      <c r="H170" s="1104" t="s">
        <v>520</v>
      </c>
    </row>
    <row r="171" spans="1:19" s="147" customFormat="1" ht="18.75" customHeight="1" x14ac:dyDescent="0.2">
      <c r="B171" s="783" t="s">
        <v>521</v>
      </c>
      <c r="C171" s="1103" t="s">
        <v>522</v>
      </c>
      <c r="D171" s="133" t="s">
        <v>523</v>
      </c>
      <c r="E171" s="148" t="s">
        <v>524</v>
      </c>
      <c r="F171" s="1105" t="s">
        <v>525</v>
      </c>
      <c r="G171" s="145" t="s">
        <v>526</v>
      </c>
      <c r="H171" s="1104" t="s">
        <v>527</v>
      </c>
    </row>
    <row r="172" spans="1:19" s="147" customFormat="1" ht="18.75" customHeight="1" x14ac:dyDescent="0.2">
      <c r="B172" s="786" t="s">
        <v>528</v>
      </c>
      <c r="C172" s="1106" t="s">
        <v>529</v>
      </c>
      <c r="D172" s="133" t="s">
        <v>530</v>
      </c>
      <c r="E172" s="148" t="s">
        <v>531</v>
      </c>
      <c r="F172" s="1105" t="s">
        <v>532</v>
      </c>
      <c r="G172" s="591" t="s">
        <v>533</v>
      </c>
      <c r="H172" s="1107" t="s">
        <v>534</v>
      </c>
    </row>
    <row r="173" spans="1:19" s="147" customFormat="1" ht="18.75" customHeight="1" x14ac:dyDescent="0.2">
      <c r="B173" s="786" t="s">
        <v>535</v>
      </c>
      <c r="C173" s="1106" t="s">
        <v>536</v>
      </c>
      <c r="D173" s="133" t="s">
        <v>537</v>
      </c>
      <c r="E173" s="148" t="s">
        <v>538</v>
      </c>
      <c r="F173" s="1105" t="s">
        <v>539</v>
      </c>
      <c r="G173" s="591" t="s">
        <v>540</v>
      </c>
      <c r="H173" s="1107" t="s">
        <v>541</v>
      </c>
      <c r="N173" s="149"/>
      <c r="O173" s="149"/>
    </row>
    <row r="174" spans="1:19" s="147" customFormat="1" ht="18.75" customHeight="1" x14ac:dyDescent="0.2">
      <c r="B174" s="786" t="s">
        <v>750</v>
      </c>
      <c r="C174" s="1106" t="s">
        <v>543</v>
      </c>
      <c r="D174" s="133" t="s">
        <v>544</v>
      </c>
      <c r="E174" s="148" t="s">
        <v>545</v>
      </c>
      <c r="F174" s="1105" t="s">
        <v>546</v>
      </c>
      <c r="G174" s="591" t="s">
        <v>547</v>
      </c>
      <c r="H174" s="1107" t="s">
        <v>548</v>
      </c>
      <c r="N174" s="149"/>
      <c r="O174" s="149"/>
    </row>
    <row r="175" spans="1:19" s="147" customFormat="1" ht="18.75" customHeight="1" x14ac:dyDescent="0.2">
      <c r="B175" s="786" t="s">
        <v>549</v>
      </c>
      <c r="C175" s="1106" t="s">
        <v>550</v>
      </c>
      <c r="D175" s="133" t="s">
        <v>551</v>
      </c>
      <c r="E175" s="148" t="s">
        <v>552</v>
      </c>
      <c r="F175" s="1105" t="s">
        <v>553</v>
      </c>
      <c r="G175" s="591" t="s">
        <v>554</v>
      </c>
      <c r="H175" s="1107" t="s">
        <v>555</v>
      </c>
      <c r="N175" s="149"/>
      <c r="O175" s="149"/>
    </row>
    <row r="176" spans="1:19" s="147" customFormat="1" ht="18.75" customHeight="1" x14ac:dyDescent="0.2">
      <c r="B176" s="786" t="s">
        <v>556</v>
      </c>
      <c r="C176" s="1106" t="s">
        <v>557</v>
      </c>
      <c r="D176" s="133" t="s">
        <v>558</v>
      </c>
      <c r="E176" s="148" t="s">
        <v>559</v>
      </c>
      <c r="F176" s="1103" t="s">
        <v>560</v>
      </c>
      <c r="G176" s="591" t="s">
        <v>561</v>
      </c>
      <c r="H176" s="790" t="s">
        <v>562</v>
      </c>
      <c r="N176" s="149"/>
      <c r="O176" s="149"/>
    </row>
    <row r="177" spans="1:11" s="149" customFormat="1" ht="18.75" customHeight="1" x14ac:dyDescent="0.2">
      <c r="A177" s="1036"/>
      <c r="B177" s="786" t="s">
        <v>563</v>
      </c>
      <c r="C177" s="1106" t="s">
        <v>564</v>
      </c>
      <c r="D177" s="133"/>
      <c r="E177" s="145"/>
      <c r="F177" s="591"/>
      <c r="G177" s="147"/>
      <c r="H177" s="791"/>
      <c r="I177" s="145"/>
      <c r="J177" s="145"/>
      <c r="K177" s="145"/>
    </row>
    <row r="178" spans="1:11" s="149" customFormat="1" ht="18.75" customHeight="1" thickBot="1" x14ac:dyDescent="0.25">
      <c r="A178" s="1036"/>
      <c r="B178" s="1108"/>
      <c r="C178" s="794"/>
      <c r="D178" s="794"/>
      <c r="E178" s="794"/>
      <c r="F178" s="794"/>
      <c r="G178" s="794"/>
      <c r="H178" s="1109"/>
      <c r="I178" s="145"/>
      <c r="J178" s="145"/>
      <c r="K178" s="145"/>
    </row>
  </sheetData>
  <mergeCells count="11">
    <mergeCell ref="B8:C8"/>
    <mergeCell ref="B2:F2"/>
    <mergeCell ref="B4:F4"/>
    <mergeCell ref="B6:F6"/>
    <mergeCell ref="D8:D9"/>
    <mergeCell ref="B102:I102"/>
    <mergeCell ref="B154:C154"/>
    <mergeCell ref="D154:D155"/>
    <mergeCell ref="D104:D105"/>
    <mergeCell ref="B104:C104"/>
    <mergeCell ref="B151:H151"/>
  </mergeCells>
  <phoneticPr fontId="81" type="noConversion"/>
  <hyperlinks>
    <hyperlink ref="H2" location="HOME!Print_Area" display="HOME" xr:uid="{02D7D3E5-FF3A-4F75-BB1B-CFC1969A1DCE}"/>
    <hyperlink ref="H170" r:id="rId1" xr:uid="{9C1DA842-545F-4D77-B5E1-BA6AF5EB3FCA}"/>
    <hyperlink ref="C170" r:id="rId2" xr:uid="{D1EEB831-90F3-4BF8-8F7B-D08D080D8496}"/>
    <hyperlink ref="H175" r:id="rId3" xr:uid="{5AC8400C-C4FC-44E9-B218-7F311BE876E8}"/>
    <hyperlink ref="H174" r:id="rId4" xr:uid="{55A706F5-6380-4649-8A60-8FEFF120F46C}"/>
    <hyperlink ref="C173" r:id="rId5" xr:uid="{2CA25468-5D7D-4B49-8E1C-6EE04785CA35}"/>
    <hyperlink ref="C171" r:id="rId6" xr:uid="{299999E9-62C7-4E75-8993-CCD799A68DD9}"/>
    <hyperlink ref="C177" r:id="rId7" xr:uid="{74A27004-9DB7-4C6A-B0E2-A3D6D39860EB}"/>
    <hyperlink ref="H173" r:id="rId8" xr:uid="{1CA4842B-8CB9-4A01-9C56-2C1BCCDD8857}"/>
    <hyperlink ref="H176" r:id="rId9" xr:uid="{B105AB15-09EF-4FB0-AC04-0932E9ACC929}"/>
    <hyperlink ref="F170" r:id="rId10" xr:uid="{9A601518-760C-4A01-AAFA-128C5655D447}"/>
    <hyperlink ref="F175" r:id="rId11" xr:uid="{1665B103-DFE2-4C52-AEE6-3F2E4F2C39DD}"/>
    <hyperlink ref="F171" r:id="rId12" xr:uid="{6422F4B6-D963-411A-819D-B13BBCB1FAAB}"/>
    <hyperlink ref="F172" r:id="rId13" xr:uid="{F62EA4FF-790B-4084-9B53-44D429AE8B87}"/>
    <hyperlink ref="F173" r:id="rId14" xr:uid="{A99CE61B-69A4-4DC0-A1F4-07712F3D8CC6}"/>
    <hyperlink ref="F174" r:id="rId15" xr:uid="{5BD7878F-DA55-4101-8FFE-768D0D238FC9}"/>
    <hyperlink ref="H171" r:id="rId16" xr:uid="{7A320935-D1F9-4B34-ABF1-4D3183979599}"/>
    <hyperlink ref="H172" r:id="rId17" xr:uid="{72458165-8CEA-42C2-A0E2-3FE7FAAFDBE0}"/>
    <hyperlink ref="F176" r:id="rId18" xr:uid="{3D97DF34-6D23-4DFC-B0A0-CD068B40B00C}"/>
    <hyperlink ref="C172" r:id="rId19" xr:uid="{53A966B2-FF38-468C-8E25-EF5A8FE6A501}"/>
    <hyperlink ref="C174" r:id="rId20" xr:uid="{20CAC275-71E0-4CD9-A7E9-C5D37D641E07}"/>
    <hyperlink ref="C175" r:id="rId21" xr:uid="{B2BC28C7-6026-4E9B-B28B-7EFB6FCB40D6}"/>
    <hyperlink ref="C176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56:F158 F160:F161 F163:F164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29"/>
  <sheetViews>
    <sheetView showGridLines="0" topLeftCell="A4" zoomScale="145" zoomScaleNormal="145" zoomScaleSheetLayoutView="85" workbookViewId="0">
      <selection activeCell="D106" sqref="D106"/>
    </sheetView>
  </sheetViews>
  <sheetFormatPr defaultColWidth="9.140625" defaultRowHeight="18" customHeight="1" x14ac:dyDescent="0.2"/>
  <cols>
    <col min="1" max="1" width="34.140625" style="866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3" t="s">
        <v>116</v>
      </c>
      <c r="C2" s="1143"/>
      <c r="D2" s="1143"/>
      <c r="E2" s="1143"/>
      <c r="G2" s="959" t="s">
        <v>345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29" t="s">
        <v>127</v>
      </c>
      <c r="C4" s="1130"/>
      <c r="D4" s="1130"/>
      <c r="E4" s="1131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6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6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5"/>
      <c r="B7" s="979" t="s">
        <v>571</v>
      </c>
      <c r="C7" s="958" t="s">
        <v>639</v>
      </c>
      <c r="D7" s="958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5"/>
      <c r="B8" s="1118"/>
      <c r="C8" s="1119"/>
      <c r="D8" s="1119"/>
      <c r="E8" s="1120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36"/>
      <c r="B9" s="1133" t="s">
        <v>346</v>
      </c>
      <c r="C9" s="1133"/>
      <c r="D9" s="1133"/>
      <c r="E9" s="1133"/>
      <c r="F9" s="1041"/>
      <c r="G9" s="145"/>
      <c r="H9" s="145"/>
    </row>
    <row r="10" spans="1:12" s="147" customFormat="1" ht="18.75" customHeight="1" x14ac:dyDescent="0.2">
      <c r="A10" s="866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4" t="s">
        <v>127</v>
      </c>
      <c r="C11" s="1135"/>
      <c r="D11" s="1136" t="s">
        <v>348</v>
      </c>
      <c r="E11" s="944" t="s">
        <v>178</v>
      </c>
      <c r="F11" s="772"/>
      <c r="G11" s="884"/>
    </row>
    <row r="12" spans="1:12" s="193" customFormat="1" ht="18" customHeight="1" x14ac:dyDescent="0.2">
      <c r="A12" s="808"/>
      <c r="B12" s="947" t="s">
        <v>350</v>
      </c>
      <c r="C12" s="947" t="s">
        <v>351</v>
      </c>
      <c r="D12" s="1137"/>
      <c r="E12" s="943" t="s">
        <v>184</v>
      </c>
      <c r="F12" s="772"/>
      <c r="G12" s="1050" t="s">
        <v>352</v>
      </c>
      <c r="H12" s="1050" t="s">
        <v>353</v>
      </c>
    </row>
    <row r="13" spans="1:12" s="193" customFormat="1" ht="20.100000000000001" hidden="1" customHeight="1" x14ac:dyDescent="0.2">
      <c r="A13" s="808" t="s">
        <v>700</v>
      </c>
      <c r="B13" s="958" t="s">
        <v>571</v>
      </c>
      <c r="C13" s="958" t="s">
        <v>2985</v>
      </c>
      <c r="D13" s="958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567</v>
      </c>
      <c r="B14" s="1029" t="s">
        <v>408</v>
      </c>
      <c r="C14" s="958" t="s">
        <v>2986</v>
      </c>
      <c r="D14" s="803">
        <v>45511</v>
      </c>
      <c r="E14" s="856">
        <f t="shared" si="2"/>
        <v>45518</v>
      </c>
      <c r="G14" s="761">
        <f t="shared" ref="G14:G59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2987</v>
      </c>
      <c r="B15" s="1029" t="s">
        <v>408</v>
      </c>
      <c r="C15" s="958" t="s">
        <v>2988</v>
      </c>
      <c r="D15" s="803">
        <v>45511</v>
      </c>
      <c r="E15" s="856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2989</v>
      </c>
      <c r="B16" s="1029" t="s">
        <v>408</v>
      </c>
      <c r="C16" s="958" t="s">
        <v>2990</v>
      </c>
      <c r="D16" s="803">
        <v>45526</v>
      </c>
      <c r="E16" s="856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2991</v>
      </c>
      <c r="B17" s="1029" t="s">
        <v>408</v>
      </c>
      <c r="C17" s="958" t="s">
        <v>2992</v>
      </c>
      <c r="D17" s="803">
        <v>45531</v>
      </c>
      <c r="E17" s="856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2993</v>
      </c>
      <c r="B18" s="958" t="s">
        <v>354</v>
      </c>
      <c r="C18" s="958" t="s">
        <v>2994</v>
      </c>
      <c r="D18" s="958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700</v>
      </c>
      <c r="B19" s="1029" t="s">
        <v>408</v>
      </c>
      <c r="C19" s="958" t="s">
        <v>2995</v>
      </c>
      <c r="D19" s="803">
        <v>45545</v>
      </c>
      <c r="E19" s="856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2991</v>
      </c>
      <c r="B20" s="958" t="s">
        <v>571</v>
      </c>
      <c r="C20" s="958" t="s">
        <v>2996</v>
      </c>
      <c r="D20" s="958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571</v>
      </c>
      <c r="B21" s="958" t="s">
        <v>354</v>
      </c>
      <c r="C21" s="958" t="s">
        <v>2997</v>
      </c>
      <c r="D21" s="958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29" t="s">
        <v>408</v>
      </c>
      <c r="C22" s="958" t="s">
        <v>2998</v>
      </c>
      <c r="D22" s="803">
        <v>45565</v>
      </c>
      <c r="E22" s="856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571</v>
      </c>
      <c r="B23" s="958" t="s">
        <v>354</v>
      </c>
      <c r="C23" s="958" t="s">
        <v>2999</v>
      </c>
      <c r="D23" s="958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3000</v>
      </c>
      <c r="B24" s="1029" t="s">
        <v>408</v>
      </c>
      <c r="C24" s="958" t="s">
        <v>3001</v>
      </c>
      <c r="D24" s="803"/>
      <c r="E24" s="856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354</v>
      </c>
      <c r="B25" s="958" t="s">
        <v>581</v>
      </c>
      <c r="C25" s="958" t="s">
        <v>3002</v>
      </c>
      <c r="D25" s="958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571</v>
      </c>
      <c r="B26" s="958" t="s">
        <v>354</v>
      </c>
      <c r="C26" s="958" t="s">
        <v>3003</v>
      </c>
      <c r="D26" s="958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722</v>
      </c>
      <c r="B27" s="1006" t="s">
        <v>374</v>
      </c>
      <c r="C27" s="958" t="s">
        <v>3004</v>
      </c>
      <c r="D27" s="958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3005</v>
      </c>
      <c r="B28" s="1006" t="s">
        <v>711</v>
      </c>
      <c r="C28" s="958" t="s">
        <v>3006</v>
      </c>
      <c r="D28" s="958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3007</v>
      </c>
      <c r="B29" s="958" t="s">
        <v>354</v>
      </c>
      <c r="C29" s="958" t="s">
        <v>3008</v>
      </c>
      <c r="D29" s="958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3009</v>
      </c>
      <c r="B30" s="1029" t="s">
        <v>408</v>
      </c>
      <c r="C30" s="958" t="s">
        <v>3010</v>
      </c>
      <c r="D30" s="958">
        <v>45628</v>
      </c>
      <c r="E30" s="856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06" t="s">
        <v>374</v>
      </c>
      <c r="C31" s="958" t="s">
        <v>3011</v>
      </c>
      <c r="D31" s="958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711</v>
      </c>
      <c r="B32" s="958" t="s">
        <v>3012</v>
      </c>
      <c r="C32" s="958" t="s">
        <v>3013</v>
      </c>
      <c r="D32" s="958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581</v>
      </c>
      <c r="B33" s="1029" t="s">
        <v>408</v>
      </c>
      <c r="C33" s="958" t="s">
        <v>3014</v>
      </c>
      <c r="D33" s="803"/>
      <c r="E33" s="856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3015</v>
      </c>
      <c r="B34" s="958" t="s">
        <v>354</v>
      </c>
      <c r="C34" s="958" t="s">
        <v>3016</v>
      </c>
      <c r="D34" s="958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58" t="s">
        <v>581</v>
      </c>
      <c r="C35" s="958" t="s">
        <v>3017</v>
      </c>
      <c r="D35" s="958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711</v>
      </c>
      <c r="B36" s="958" t="s">
        <v>374</v>
      </c>
      <c r="C36" s="958" t="s">
        <v>3018</v>
      </c>
      <c r="D36" s="958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3012</v>
      </c>
      <c r="B37" s="958" t="s">
        <v>722</v>
      </c>
      <c r="C37" s="958" t="s">
        <v>3019</v>
      </c>
      <c r="D37" s="883" t="s">
        <v>384</v>
      </c>
      <c r="E37" s="856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58" t="s">
        <v>354</v>
      </c>
      <c r="C38" s="958" t="s">
        <v>3020</v>
      </c>
      <c r="D38" s="958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581</v>
      </c>
      <c r="B39" s="1029" t="s">
        <v>408</v>
      </c>
      <c r="C39" s="958" t="s">
        <v>3021</v>
      </c>
      <c r="D39" s="803"/>
      <c r="E39" s="856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29" t="s">
        <v>408</v>
      </c>
      <c r="C40" s="958" t="s">
        <v>3022</v>
      </c>
      <c r="D40" s="803"/>
      <c r="E40" s="856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3012</v>
      </c>
      <c r="B41" s="1029" t="s">
        <v>408</v>
      </c>
      <c r="C41" s="958" t="s">
        <v>3023</v>
      </c>
      <c r="D41" s="803"/>
      <c r="E41" s="856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58" t="s">
        <v>581</v>
      </c>
      <c r="C42" s="958" t="s">
        <v>3024</v>
      </c>
      <c r="D42" s="958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581</v>
      </c>
      <c r="B43" s="958" t="s">
        <v>722</v>
      </c>
      <c r="C43" s="958" t="s">
        <v>3025</v>
      </c>
      <c r="D43" s="958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374</v>
      </c>
      <c r="B44" s="958" t="s">
        <v>354</v>
      </c>
      <c r="C44" s="958" t="s">
        <v>3026</v>
      </c>
      <c r="D44" s="958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hidden="1" customHeight="1" x14ac:dyDescent="0.2">
      <c r="A45" s="808" t="s">
        <v>3027</v>
      </c>
      <c r="B45" s="1066" t="s">
        <v>3028</v>
      </c>
      <c r="C45" s="958" t="s">
        <v>3029</v>
      </c>
      <c r="D45" s="958">
        <v>45744</v>
      </c>
      <c r="E45" s="805">
        <f t="shared" ref="E45:E46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hidden="1" customHeight="1" x14ac:dyDescent="0.2">
      <c r="A46" s="808" t="s">
        <v>3030</v>
      </c>
      <c r="B46" s="958" t="s">
        <v>575</v>
      </c>
      <c r="C46" s="958" t="s">
        <v>3031</v>
      </c>
      <c r="D46" s="958">
        <v>45753</v>
      </c>
      <c r="E46" s="805">
        <f t="shared" si="22"/>
        <v>45760</v>
      </c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hidden="1" customHeight="1" x14ac:dyDescent="0.2">
      <c r="A47" s="808" t="s">
        <v>3032</v>
      </c>
      <c r="B47" s="958" t="s">
        <v>581</v>
      </c>
      <c r="C47" s="958" t="s">
        <v>3033</v>
      </c>
      <c r="D47" s="883" t="s">
        <v>384</v>
      </c>
      <c r="E47" s="856"/>
      <c r="G47" s="761">
        <f t="shared" si="4"/>
        <v>45752</v>
      </c>
      <c r="H47" s="619">
        <f t="shared" si="23"/>
        <v>14</v>
      </c>
    </row>
    <row r="48" spans="1:8" s="193" customFormat="1" ht="20.100000000000001" hidden="1" customHeight="1" x14ac:dyDescent="0.2">
      <c r="A48" s="808" t="s">
        <v>354</v>
      </c>
      <c r="B48" s="958" t="s">
        <v>354</v>
      </c>
      <c r="C48" s="958" t="s">
        <v>3034</v>
      </c>
      <c r="D48" s="958">
        <v>45760</v>
      </c>
      <c r="E48" s="805">
        <f t="shared" ref="E48" si="24">D48+7</f>
        <v>45767</v>
      </c>
      <c r="G48" s="761">
        <f t="shared" si="4"/>
        <v>45759</v>
      </c>
      <c r="H48" s="619">
        <f t="shared" si="23"/>
        <v>15</v>
      </c>
    </row>
    <row r="49" spans="1:20" s="193" customFormat="1" ht="20.100000000000001" hidden="1" customHeight="1" x14ac:dyDescent="0.2">
      <c r="A49" s="808"/>
      <c r="B49" s="1029" t="s">
        <v>408</v>
      </c>
      <c r="C49" s="958" t="s">
        <v>3035</v>
      </c>
      <c r="D49" s="803"/>
      <c r="E49" s="856"/>
      <c r="G49" s="761">
        <f t="shared" si="4"/>
        <v>45766</v>
      </c>
      <c r="H49" s="619">
        <f t="shared" si="23"/>
        <v>16</v>
      </c>
    </row>
    <row r="50" spans="1:20" s="193" customFormat="1" ht="20.100000000000001" hidden="1" customHeight="1" x14ac:dyDescent="0.2">
      <c r="A50" s="808" t="s">
        <v>581</v>
      </c>
      <c r="B50" s="958" t="s">
        <v>3028</v>
      </c>
      <c r="C50" s="958" t="s">
        <v>3036</v>
      </c>
      <c r="D50" s="958">
        <v>45775</v>
      </c>
      <c r="E50" s="805">
        <f t="shared" ref="E50" si="25">D50+7</f>
        <v>45782</v>
      </c>
      <c r="G50" s="761">
        <f t="shared" si="4"/>
        <v>45773</v>
      </c>
      <c r="H50" s="619">
        <f t="shared" ref="H50:H53" si="26">WEEKNUM(G50)</f>
        <v>17</v>
      </c>
    </row>
    <row r="51" spans="1:20" s="193" customFormat="1" ht="20.100000000000001" hidden="1" customHeight="1" x14ac:dyDescent="0.2">
      <c r="A51" s="808"/>
      <c r="B51" s="958" t="s">
        <v>354</v>
      </c>
      <c r="C51" s="958" t="s">
        <v>3037</v>
      </c>
      <c r="D51" s="958">
        <v>45781</v>
      </c>
      <c r="E51" s="805">
        <f t="shared" ref="E51" si="27">D51+7</f>
        <v>45788</v>
      </c>
      <c r="G51" s="761">
        <f t="shared" si="4"/>
        <v>45780</v>
      </c>
      <c r="H51" s="619">
        <f t="shared" si="26"/>
        <v>18</v>
      </c>
    </row>
    <row r="52" spans="1:20" s="193" customFormat="1" ht="20.100000000000001" hidden="1" customHeight="1" x14ac:dyDescent="0.2">
      <c r="A52" s="808"/>
      <c r="B52" s="958" t="s">
        <v>581</v>
      </c>
      <c r="C52" s="958" t="s">
        <v>3038</v>
      </c>
      <c r="D52" s="958">
        <v>45788</v>
      </c>
      <c r="E52" s="805">
        <f t="shared" ref="E52:E53" si="28">D52+7</f>
        <v>45795</v>
      </c>
      <c r="G52" s="761">
        <f t="shared" si="4"/>
        <v>45787</v>
      </c>
      <c r="H52" s="619">
        <f t="shared" si="26"/>
        <v>19</v>
      </c>
    </row>
    <row r="53" spans="1:20" s="193" customFormat="1" ht="20.100000000000001" customHeight="1" x14ac:dyDescent="0.2">
      <c r="A53" s="808"/>
      <c r="B53" s="958" t="s">
        <v>3039</v>
      </c>
      <c r="C53" s="958" t="s">
        <v>3040</v>
      </c>
      <c r="D53" s="958">
        <v>45795</v>
      </c>
      <c r="E53" s="805">
        <f t="shared" si="28"/>
        <v>45802</v>
      </c>
      <c r="G53" s="761">
        <f t="shared" si="4"/>
        <v>45794</v>
      </c>
      <c r="H53" s="619">
        <f t="shared" si="26"/>
        <v>20</v>
      </c>
    </row>
    <row r="54" spans="1:20" s="193" customFormat="1" ht="20.100000000000001" customHeight="1" x14ac:dyDescent="0.2">
      <c r="A54" s="808"/>
      <c r="B54" s="958" t="s">
        <v>3028</v>
      </c>
      <c r="C54" s="958" t="s">
        <v>3041</v>
      </c>
      <c r="D54" s="958">
        <v>45802</v>
      </c>
      <c r="E54" s="805">
        <f t="shared" ref="E54:E57" si="29">D54+7</f>
        <v>45809</v>
      </c>
      <c r="G54" s="761">
        <f t="shared" si="4"/>
        <v>45801</v>
      </c>
      <c r="H54" s="619">
        <f t="shared" ref="H54:H57" si="30">WEEKNUM(G54)</f>
        <v>21</v>
      </c>
    </row>
    <row r="55" spans="1:20" s="193" customFormat="1" ht="20.100000000000001" customHeight="1" x14ac:dyDescent="0.2">
      <c r="A55" s="808"/>
      <c r="B55" s="958" t="s">
        <v>354</v>
      </c>
      <c r="C55" s="958" t="s">
        <v>3042</v>
      </c>
      <c r="D55" s="958">
        <v>45807</v>
      </c>
      <c r="E55" s="805">
        <f t="shared" si="29"/>
        <v>45814</v>
      </c>
      <c r="G55" s="761">
        <f t="shared" si="4"/>
        <v>45808</v>
      </c>
      <c r="H55" s="619">
        <f t="shared" si="30"/>
        <v>22</v>
      </c>
    </row>
    <row r="56" spans="1:20" s="193" customFormat="1" ht="20.100000000000001" customHeight="1" x14ac:dyDescent="0.2">
      <c r="A56" s="808"/>
      <c r="B56" s="958" t="s">
        <v>581</v>
      </c>
      <c r="C56" s="958" t="s">
        <v>3043</v>
      </c>
      <c r="D56" s="958">
        <v>45814</v>
      </c>
      <c r="E56" s="805">
        <f t="shared" si="29"/>
        <v>45821</v>
      </c>
      <c r="G56" s="761">
        <f t="shared" si="4"/>
        <v>45815</v>
      </c>
      <c r="H56" s="619">
        <f t="shared" si="30"/>
        <v>23</v>
      </c>
    </row>
    <row r="57" spans="1:20" s="193" customFormat="1" ht="20.100000000000001" customHeight="1" x14ac:dyDescent="0.2">
      <c r="A57" s="808"/>
      <c r="B57" s="958" t="s">
        <v>3039</v>
      </c>
      <c r="C57" s="958" t="s">
        <v>3044</v>
      </c>
      <c r="D57" s="958">
        <v>45821</v>
      </c>
      <c r="E57" s="805">
        <f t="shared" si="29"/>
        <v>45828</v>
      </c>
      <c r="G57" s="761">
        <f t="shared" si="4"/>
        <v>45822</v>
      </c>
      <c r="H57" s="619">
        <f t="shared" si="30"/>
        <v>24</v>
      </c>
    </row>
    <row r="58" spans="1:20" s="193" customFormat="1" ht="20.100000000000001" customHeight="1" x14ac:dyDescent="0.2">
      <c r="A58" s="808"/>
      <c r="B58" s="958" t="s">
        <v>3028</v>
      </c>
      <c r="C58" s="958" t="s">
        <v>3045</v>
      </c>
      <c r="D58" s="958">
        <v>45828</v>
      </c>
      <c r="E58" s="805">
        <f t="shared" ref="E58:E59" si="31">D58+7</f>
        <v>45835</v>
      </c>
      <c r="G58" s="761">
        <f t="shared" si="4"/>
        <v>45829</v>
      </c>
      <c r="H58" s="619">
        <f t="shared" ref="H58:H59" si="32">WEEKNUM(G58)</f>
        <v>25</v>
      </c>
    </row>
    <row r="59" spans="1:20" s="193" customFormat="1" ht="20.100000000000001" customHeight="1" x14ac:dyDescent="0.2">
      <c r="A59" s="808"/>
      <c r="B59" s="958" t="s">
        <v>354</v>
      </c>
      <c r="C59" s="958" t="s">
        <v>3046</v>
      </c>
      <c r="D59" s="958">
        <v>45835</v>
      </c>
      <c r="E59" s="805">
        <f t="shared" si="31"/>
        <v>45842</v>
      </c>
      <c r="G59" s="761">
        <f t="shared" si="4"/>
        <v>45836</v>
      </c>
      <c r="H59" s="619">
        <f t="shared" si="32"/>
        <v>26</v>
      </c>
    </row>
    <row r="60" spans="1:20" s="18" customFormat="1" ht="20.100000000000001" customHeight="1" x14ac:dyDescent="0.2">
      <c r="A60" s="325"/>
      <c r="B60" s="1111" t="s">
        <v>511</v>
      </c>
      <c r="C60" s="681"/>
      <c r="D60" s="681"/>
      <c r="E60" s="681"/>
      <c r="F60" s="681"/>
      <c r="G60" s="681"/>
      <c r="H60" s="681"/>
      <c r="I60" s="410"/>
      <c r="J60" s="493"/>
      <c r="K60" s="149"/>
      <c r="L60" s="14"/>
      <c r="M60"/>
      <c r="Q60" s="347"/>
      <c r="R60" s="347"/>
      <c r="S60" s="347"/>
    </row>
    <row r="61" spans="1:20" s="193" customFormat="1" ht="20.100000000000001" customHeight="1" x14ac:dyDescent="0.2">
      <c r="A61" s="808"/>
      <c r="B61" s="767"/>
      <c r="C61" s="767"/>
      <c r="D61" s="767"/>
      <c r="E61" s="804"/>
      <c r="F61" s="804"/>
      <c r="H61" s="767"/>
      <c r="I61" s="618"/>
    </row>
    <row r="62" spans="1:20" s="149" customFormat="1" ht="20.100000000000001" customHeight="1" x14ac:dyDescent="0.2">
      <c r="A62" s="1036"/>
      <c r="B62" s="1133" t="s">
        <v>949</v>
      </c>
      <c r="C62" s="1133"/>
      <c r="D62" s="1133"/>
      <c r="E62" s="1133"/>
      <c r="F62" s="1133"/>
      <c r="G62" s="145"/>
      <c r="H62" s="145"/>
    </row>
    <row r="63" spans="1:20" s="147" customFormat="1" ht="20.100000000000001" customHeight="1" x14ac:dyDescent="0.2">
      <c r="A63" s="866"/>
      <c r="B63" s="766"/>
      <c r="C63" s="754"/>
      <c r="D63" s="755"/>
      <c r="E63" s="767"/>
      <c r="F63" s="771"/>
      <c r="G63" s="427"/>
      <c r="H63" s="427"/>
      <c r="I63" s="755"/>
      <c r="J63" s="145"/>
      <c r="K63" s="145"/>
      <c r="L63" s="145"/>
    </row>
    <row r="64" spans="1:20" s="193" customFormat="1" ht="20.100000000000001" customHeight="1" x14ac:dyDescent="0.2">
      <c r="A64" s="808"/>
      <c r="B64" s="1134" t="s">
        <v>127</v>
      </c>
      <c r="C64" s="1135"/>
      <c r="D64" s="1136" t="s">
        <v>348</v>
      </c>
      <c r="E64" s="944" t="s">
        <v>257</v>
      </c>
      <c r="F64" s="944" t="s">
        <v>298</v>
      </c>
      <c r="G64" s="772"/>
      <c r="H64" s="884"/>
      <c r="I64" s="331"/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customHeight="1" x14ac:dyDescent="0.2">
      <c r="A65" s="808"/>
      <c r="B65" s="947" t="s">
        <v>350</v>
      </c>
      <c r="C65" s="947" t="s">
        <v>351</v>
      </c>
      <c r="D65" s="1137"/>
      <c r="E65" s="943" t="s">
        <v>259</v>
      </c>
      <c r="F65" s="943" t="s">
        <v>217</v>
      </c>
      <c r="G65" s="772"/>
      <c r="H65" s="1050" t="s">
        <v>352</v>
      </c>
      <c r="I65" s="1050" t="s">
        <v>353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 x14ac:dyDescent="0.2">
      <c r="A66" s="808" t="s">
        <v>700</v>
      </c>
      <c r="B66" s="958" t="s">
        <v>571</v>
      </c>
      <c r="C66" s="958" t="s">
        <v>2985</v>
      </c>
      <c r="D66" s="958">
        <v>45506</v>
      </c>
      <c r="E66" s="761">
        <f t="shared" ref="E66:F76" si="33">D66+7</f>
        <v>45513</v>
      </c>
      <c r="F66" s="761">
        <f t="shared" si="33"/>
        <v>45520</v>
      </c>
      <c r="G66" s="331"/>
      <c r="H66" s="761">
        <v>45504</v>
      </c>
      <c r="I66" s="619">
        <f t="shared" ref="I66:I102" si="34">WEEKNUM(H66)</f>
        <v>31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 x14ac:dyDescent="0.2">
      <c r="A67" s="808" t="s">
        <v>567</v>
      </c>
      <c r="B67" s="1029" t="s">
        <v>408</v>
      </c>
      <c r="C67" s="958" t="s">
        <v>2986</v>
      </c>
      <c r="D67" s="803">
        <v>45511</v>
      </c>
      <c r="E67" s="803">
        <f t="shared" si="33"/>
        <v>45518</v>
      </c>
      <c r="F67" s="803">
        <f t="shared" si="33"/>
        <v>45525</v>
      </c>
      <c r="G67" s="331"/>
      <c r="H67" s="761">
        <f t="shared" ref="H67:H80" si="35">H66+7</f>
        <v>45511</v>
      </c>
      <c r="I67" s="619">
        <f t="shared" si="34"/>
        <v>32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 x14ac:dyDescent="0.2">
      <c r="A68" s="808" t="s">
        <v>2987</v>
      </c>
      <c r="B68" s="1029" t="s">
        <v>408</v>
      </c>
      <c r="C68" s="958" t="s">
        <v>2988</v>
      </c>
      <c r="D68" s="803">
        <v>45511</v>
      </c>
      <c r="E68" s="803">
        <f t="shared" si="33"/>
        <v>45518</v>
      </c>
      <c r="F68" s="803">
        <f t="shared" si="33"/>
        <v>45525</v>
      </c>
      <c r="G68" s="331"/>
      <c r="H68" s="761">
        <f t="shared" si="35"/>
        <v>45518</v>
      </c>
      <c r="I68" s="619">
        <f t="shared" si="34"/>
        <v>33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 x14ac:dyDescent="0.2">
      <c r="A69" s="808" t="s">
        <v>2989</v>
      </c>
      <c r="B69" s="1029" t="s">
        <v>408</v>
      </c>
      <c r="C69" s="958" t="s">
        <v>2990</v>
      </c>
      <c r="D69" s="803">
        <v>45526</v>
      </c>
      <c r="E69" s="803">
        <f t="shared" si="33"/>
        <v>45533</v>
      </c>
      <c r="F69" s="803">
        <f t="shared" si="33"/>
        <v>45540</v>
      </c>
      <c r="G69" s="331"/>
      <c r="H69" s="761">
        <f t="shared" si="35"/>
        <v>45525</v>
      </c>
      <c r="I69" s="619">
        <f t="shared" si="34"/>
        <v>34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8" t="s">
        <v>2991</v>
      </c>
      <c r="B70" s="1029" t="s">
        <v>408</v>
      </c>
      <c r="C70" s="958" t="s">
        <v>2992</v>
      </c>
      <c r="D70" s="803">
        <v>45531</v>
      </c>
      <c r="E70" s="803">
        <f t="shared" si="33"/>
        <v>45538</v>
      </c>
      <c r="F70" s="803">
        <f t="shared" si="33"/>
        <v>45545</v>
      </c>
      <c r="G70" s="331"/>
      <c r="H70" s="761">
        <f t="shared" si="35"/>
        <v>45532</v>
      </c>
      <c r="I70" s="619">
        <f t="shared" si="34"/>
        <v>35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8" t="s">
        <v>2993</v>
      </c>
      <c r="B71" s="958" t="s">
        <v>354</v>
      </c>
      <c r="C71" s="958" t="s">
        <v>2994</v>
      </c>
      <c r="D71" s="958">
        <v>45538</v>
      </c>
      <c r="E71" s="761">
        <f t="shared" si="33"/>
        <v>45545</v>
      </c>
      <c r="F71" s="761">
        <f t="shared" si="33"/>
        <v>45552</v>
      </c>
      <c r="G71" s="331"/>
      <c r="H71" s="761">
        <f t="shared" si="35"/>
        <v>45539</v>
      </c>
      <c r="I71" s="619">
        <f t="shared" si="34"/>
        <v>36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8" t="s">
        <v>700</v>
      </c>
      <c r="B72" s="1029" t="s">
        <v>408</v>
      </c>
      <c r="C72" s="958" t="s">
        <v>2995</v>
      </c>
      <c r="D72" s="803">
        <v>45545</v>
      </c>
      <c r="E72" s="803">
        <f t="shared" si="33"/>
        <v>45552</v>
      </c>
      <c r="F72" s="803">
        <f t="shared" si="33"/>
        <v>45559</v>
      </c>
      <c r="G72" s="331"/>
      <c r="H72" s="761">
        <f t="shared" si="35"/>
        <v>45546</v>
      </c>
      <c r="I72" s="619">
        <f t="shared" si="34"/>
        <v>37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8" t="s">
        <v>2991</v>
      </c>
      <c r="B73" s="958" t="s">
        <v>571</v>
      </c>
      <c r="C73" s="958" t="s">
        <v>2996</v>
      </c>
      <c r="D73" s="958">
        <v>45556</v>
      </c>
      <c r="E73" s="761">
        <f t="shared" si="33"/>
        <v>45563</v>
      </c>
      <c r="F73" s="761">
        <f t="shared" si="33"/>
        <v>45570</v>
      </c>
      <c r="G73" s="331"/>
      <c r="H73" s="761">
        <f t="shared" si="35"/>
        <v>45553</v>
      </c>
      <c r="I73" s="619">
        <f t="shared" si="34"/>
        <v>38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8" t="s">
        <v>571</v>
      </c>
      <c r="B74" s="958" t="s">
        <v>354</v>
      </c>
      <c r="C74" s="958" t="s">
        <v>2997</v>
      </c>
      <c r="D74" s="958">
        <v>45559</v>
      </c>
      <c r="E74" s="761">
        <f t="shared" si="33"/>
        <v>45566</v>
      </c>
      <c r="F74" s="761">
        <f t="shared" si="33"/>
        <v>45573</v>
      </c>
      <c r="G74" s="331"/>
      <c r="H74" s="761">
        <f t="shared" si="35"/>
        <v>45560</v>
      </c>
      <c r="I74" s="619">
        <f t="shared" si="34"/>
        <v>39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/>
      <c r="B75" s="1029" t="s">
        <v>408</v>
      </c>
      <c r="C75" s="958" t="s">
        <v>2998</v>
      </c>
      <c r="D75" s="803">
        <v>45565</v>
      </c>
      <c r="E75" s="803">
        <f t="shared" si="33"/>
        <v>45572</v>
      </c>
      <c r="F75" s="803">
        <f t="shared" si="33"/>
        <v>45579</v>
      </c>
      <c r="G75" s="331"/>
      <c r="H75" s="761">
        <f t="shared" si="35"/>
        <v>45567</v>
      </c>
      <c r="I75" s="619">
        <f t="shared" si="34"/>
        <v>40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571</v>
      </c>
      <c r="B76" s="958" t="s">
        <v>354</v>
      </c>
      <c r="C76" s="958" t="s">
        <v>2999</v>
      </c>
      <c r="D76" s="958">
        <v>45575</v>
      </c>
      <c r="E76" s="761">
        <f t="shared" si="33"/>
        <v>45582</v>
      </c>
      <c r="F76" s="761">
        <f t="shared" si="33"/>
        <v>45589</v>
      </c>
      <c r="G76" s="331"/>
      <c r="H76" s="761">
        <f t="shared" si="35"/>
        <v>45574</v>
      </c>
      <c r="I76" s="619">
        <f t="shared" si="34"/>
        <v>41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3000</v>
      </c>
      <c r="B77" s="1029" t="s">
        <v>408</v>
      </c>
      <c r="C77" s="958" t="s">
        <v>3001</v>
      </c>
      <c r="D77" s="803"/>
      <c r="E77" s="803"/>
      <c r="F77" s="803"/>
      <c r="G77" s="331"/>
      <c r="H77" s="761">
        <f t="shared" si="35"/>
        <v>45581</v>
      </c>
      <c r="I77" s="619">
        <f t="shared" si="34"/>
        <v>42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354</v>
      </c>
      <c r="B78" s="958" t="s">
        <v>581</v>
      </c>
      <c r="C78" s="958" t="s">
        <v>3002</v>
      </c>
      <c r="D78" s="958">
        <v>45596</v>
      </c>
      <c r="E78" s="761">
        <f t="shared" ref="E78:F85" si="36">D78+7</f>
        <v>45603</v>
      </c>
      <c r="F78" s="761">
        <f t="shared" si="36"/>
        <v>45610</v>
      </c>
      <c r="G78" s="331"/>
      <c r="H78" s="761">
        <f t="shared" si="35"/>
        <v>45588</v>
      </c>
      <c r="I78" s="619">
        <f t="shared" si="34"/>
        <v>43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 t="s">
        <v>571</v>
      </c>
      <c r="B79" s="958" t="s">
        <v>354</v>
      </c>
      <c r="C79" s="958" t="s">
        <v>3003</v>
      </c>
      <c r="D79" s="958">
        <v>45600</v>
      </c>
      <c r="E79" s="761">
        <f t="shared" si="36"/>
        <v>45607</v>
      </c>
      <c r="F79" s="761">
        <f t="shared" si="36"/>
        <v>45614</v>
      </c>
      <c r="G79" s="331"/>
      <c r="H79" s="761">
        <f t="shared" si="35"/>
        <v>45595</v>
      </c>
      <c r="I79" s="619">
        <f t="shared" si="34"/>
        <v>44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 t="s">
        <v>722</v>
      </c>
      <c r="B80" s="1006" t="s">
        <v>374</v>
      </c>
      <c r="C80" s="958" t="s">
        <v>3004</v>
      </c>
      <c r="D80" s="958">
        <v>45604</v>
      </c>
      <c r="E80" s="761">
        <f t="shared" si="36"/>
        <v>45611</v>
      </c>
      <c r="F80" s="761">
        <f t="shared" si="36"/>
        <v>45618</v>
      </c>
      <c r="G80" s="331"/>
      <c r="H80" s="761">
        <f t="shared" si="35"/>
        <v>45602</v>
      </c>
      <c r="I80" s="619">
        <f t="shared" si="34"/>
        <v>45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3005</v>
      </c>
      <c r="B81" s="1006" t="s">
        <v>711</v>
      </c>
      <c r="C81" s="958" t="s">
        <v>3006</v>
      </c>
      <c r="D81" s="958">
        <v>45619</v>
      </c>
      <c r="E81" s="761">
        <f t="shared" si="36"/>
        <v>45626</v>
      </c>
      <c r="F81" s="761">
        <f t="shared" si="36"/>
        <v>45633</v>
      </c>
      <c r="G81" s="331"/>
      <c r="H81" s="761">
        <v>45616</v>
      </c>
      <c r="I81" s="619">
        <f t="shared" si="34"/>
        <v>47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3007</v>
      </c>
      <c r="B82" s="958" t="s">
        <v>354</v>
      </c>
      <c r="C82" s="958" t="s">
        <v>3008</v>
      </c>
      <c r="D82" s="958">
        <v>45623</v>
      </c>
      <c r="E82" s="761">
        <f t="shared" si="36"/>
        <v>45630</v>
      </c>
      <c r="F82" s="761">
        <f t="shared" si="36"/>
        <v>45637</v>
      </c>
      <c r="G82" s="331"/>
      <c r="H82" s="761">
        <f t="shared" ref="H82:H95" si="37">H81+7</f>
        <v>45623</v>
      </c>
      <c r="I82" s="619">
        <f t="shared" si="34"/>
        <v>48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3009</v>
      </c>
      <c r="B83" s="1029" t="s">
        <v>408</v>
      </c>
      <c r="C83" s="958" t="s">
        <v>3010</v>
      </c>
      <c r="D83" s="958">
        <v>45628</v>
      </c>
      <c r="E83" s="803">
        <f t="shared" si="36"/>
        <v>45635</v>
      </c>
      <c r="F83" s="803">
        <f t="shared" si="36"/>
        <v>45642</v>
      </c>
      <c r="G83" s="331"/>
      <c r="H83" s="761">
        <f t="shared" si="37"/>
        <v>45630</v>
      </c>
      <c r="I83" s="619">
        <f t="shared" si="34"/>
        <v>49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/>
      <c r="B84" s="1006" t="s">
        <v>374</v>
      </c>
      <c r="C84" s="958" t="s">
        <v>3011</v>
      </c>
      <c r="D84" s="958">
        <v>45639</v>
      </c>
      <c r="E84" s="761">
        <f t="shared" si="36"/>
        <v>45646</v>
      </c>
      <c r="F84" s="761">
        <f t="shared" si="36"/>
        <v>45653</v>
      </c>
      <c r="G84" s="331"/>
      <c r="H84" s="761">
        <f t="shared" si="37"/>
        <v>45637</v>
      </c>
      <c r="I84" s="619">
        <f t="shared" si="34"/>
        <v>50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711</v>
      </c>
      <c r="B85" s="958" t="s">
        <v>3012</v>
      </c>
      <c r="C85" s="958" t="s">
        <v>3013</v>
      </c>
      <c r="D85" s="958">
        <v>45646</v>
      </c>
      <c r="E85" s="761">
        <f t="shared" si="36"/>
        <v>45653</v>
      </c>
      <c r="F85" s="761">
        <f t="shared" si="36"/>
        <v>45660</v>
      </c>
      <c r="G85" s="331"/>
      <c r="H85" s="761">
        <f t="shared" si="37"/>
        <v>45644</v>
      </c>
      <c r="I85" s="619">
        <f t="shared" si="34"/>
        <v>51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581</v>
      </c>
      <c r="B86" s="1029" t="s">
        <v>408</v>
      </c>
      <c r="C86" s="958" t="s">
        <v>3014</v>
      </c>
      <c r="D86" s="803"/>
      <c r="E86" s="803"/>
      <c r="F86" s="803"/>
      <c r="G86" s="331"/>
      <c r="H86" s="761">
        <f t="shared" si="37"/>
        <v>45651</v>
      </c>
      <c r="I86" s="619">
        <f t="shared" si="34"/>
        <v>52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 t="s">
        <v>3015</v>
      </c>
      <c r="B87" s="958" t="s">
        <v>354</v>
      </c>
      <c r="C87" s="958" t="s">
        <v>3016</v>
      </c>
      <c r="D87" s="958">
        <v>45656</v>
      </c>
      <c r="E87" s="761">
        <f t="shared" ref="E87:F89" si="38">D87+7</f>
        <v>45663</v>
      </c>
      <c r="F87" s="761">
        <f t="shared" si="38"/>
        <v>45670</v>
      </c>
      <c r="G87" s="331"/>
      <c r="H87" s="761">
        <f t="shared" si="37"/>
        <v>45658</v>
      </c>
      <c r="I87" s="619">
        <f t="shared" si="34"/>
        <v>1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/>
      <c r="B88" s="958" t="s">
        <v>581</v>
      </c>
      <c r="C88" s="958" t="s">
        <v>3017</v>
      </c>
      <c r="D88" s="958">
        <v>45665</v>
      </c>
      <c r="E88" s="761">
        <f t="shared" si="38"/>
        <v>45672</v>
      </c>
      <c r="F88" s="761">
        <f t="shared" si="38"/>
        <v>45679</v>
      </c>
      <c r="G88" s="331"/>
      <c r="H88" s="761">
        <f t="shared" si="37"/>
        <v>45665</v>
      </c>
      <c r="I88" s="619">
        <f t="shared" si="34"/>
        <v>2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 t="s">
        <v>711</v>
      </c>
      <c r="B89" s="958" t="s">
        <v>374</v>
      </c>
      <c r="C89" s="958" t="s">
        <v>3018</v>
      </c>
      <c r="D89" s="958">
        <v>45304</v>
      </c>
      <c r="E89" s="761">
        <f t="shared" si="38"/>
        <v>45311</v>
      </c>
      <c r="F89" s="761">
        <f t="shared" si="38"/>
        <v>45318</v>
      </c>
      <c r="G89" s="331"/>
      <c r="H89" s="761">
        <f t="shared" si="37"/>
        <v>45672</v>
      </c>
      <c r="I89" s="619">
        <f t="shared" si="34"/>
        <v>3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 t="s">
        <v>3012</v>
      </c>
      <c r="B90" s="958" t="s">
        <v>722</v>
      </c>
      <c r="C90" s="958" t="s">
        <v>3019</v>
      </c>
      <c r="D90" s="883" t="s">
        <v>384</v>
      </c>
      <c r="E90" s="803"/>
      <c r="F90" s="803"/>
      <c r="G90" s="331"/>
      <c r="H90" s="761">
        <f t="shared" si="37"/>
        <v>45679</v>
      </c>
      <c r="I90" s="619">
        <f t="shared" si="34"/>
        <v>4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/>
      <c r="B91" s="958" t="s">
        <v>354</v>
      </c>
      <c r="C91" s="958" t="s">
        <v>3020</v>
      </c>
      <c r="D91" s="958">
        <v>45688</v>
      </c>
      <c r="E91" s="761">
        <f>D91+7</f>
        <v>45695</v>
      </c>
      <c r="F91" s="761">
        <f>E91+7</f>
        <v>45702</v>
      </c>
      <c r="G91" s="331"/>
      <c r="H91" s="761">
        <f t="shared" si="37"/>
        <v>45686</v>
      </c>
      <c r="I91" s="619">
        <f t="shared" si="34"/>
        <v>5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 t="s">
        <v>581</v>
      </c>
      <c r="B92" s="1029" t="s">
        <v>408</v>
      </c>
      <c r="C92" s="958" t="s">
        <v>3021</v>
      </c>
      <c r="D92" s="803"/>
      <c r="E92" s="803"/>
      <c r="F92" s="803"/>
      <c r="G92" s="331"/>
      <c r="H92" s="761">
        <f t="shared" si="37"/>
        <v>45693</v>
      </c>
      <c r="I92" s="619">
        <f t="shared" si="34"/>
        <v>6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8"/>
      <c r="B93" s="1029" t="s">
        <v>408</v>
      </c>
      <c r="C93" s="958" t="s">
        <v>3022</v>
      </c>
      <c r="D93" s="803"/>
      <c r="E93" s="803"/>
      <c r="F93" s="803"/>
      <c r="G93" s="331"/>
      <c r="H93" s="761">
        <f t="shared" si="37"/>
        <v>45700</v>
      </c>
      <c r="I93" s="619">
        <f t="shared" si="34"/>
        <v>7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8" t="s">
        <v>3012</v>
      </c>
      <c r="B94" s="1029" t="s">
        <v>408</v>
      </c>
      <c r="C94" s="958" t="s">
        <v>3023</v>
      </c>
      <c r="D94" s="803"/>
      <c r="E94" s="803"/>
      <c r="F94" s="803"/>
      <c r="G94" s="331"/>
      <c r="H94" s="761">
        <f t="shared" si="37"/>
        <v>45707</v>
      </c>
      <c r="I94" s="619">
        <f t="shared" si="34"/>
        <v>8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 x14ac:dyDescent="0.2">
      <c r="A95" s="808"/>
      <c r="B95" s="958" t="s">
        <v>581</v>
      </c>
      <c r="C95" s="958" t="s">
        <v>3024</v>
      </c>
      <c r="D95" s="958">
        <v>45714</v>
      </c>
      <c r="E95" s="761">
        <f>D95+7</f>
        <v>45721</v>
      </c>
      <c r="F95" s="761">
        <f>E95+7</f>
        <v>45728</v>
      </c>
      <c r="G95" s="331"/>
      <c r="H95" s="761">
        <f t="shared" si="37"/>
        <v>45714</v>
      </c>
      <c r="I95" s="619">
        <f t="shared" si="34"/>
        <v>9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 x14ac:dyDescent="0.2">
      <c r="A96" s="808"/>
      <c r="B96" s="1066" t="s">
        <v>581</v>
      </c>
      <c r="C96" s="958" t="s">
        <v>3047</v>
      </c>
      <c r="D96" s="975" t="s">
        <v>384</v>
      </c>
      <c r="E96" s="803"/>
      <c r="F96" s="803"/>
      <c r="G96" s="331"/>
      <c r="H96" s="761">
        <v>45734</v>
      </c>
      <c r="I96" s="619">
        <f t="shared" si="34"/>
        <v>12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 x14ac:dyDescent="0.2">
      <c r="A97" s="808" t="s">
        <v>722</v>
      </c>
      <c r="B97" s="958" t="s">
        <v>354</v>
      </c>
      <c r="C97" s="958" t="s">
        <v>3048</v>
      </c>
      <c r="D97" s="958">
        <v>45744</v>
      </c>
      <c r="E97" s="761">
        <v>45745</v>
      </c>
      <c r="F97" s="761">
        <f t="shared" ref="F97" si="39">E97+1</f>
        <v>45746</v>
      </c>
      <c r="G97" s="331"/>
      <c r="H97" s="761">
        <f>H96+7</f>
        <v>45741</v>
      </c>
      <c r="I97" s="619">
        <f t="shared" si="34"/>
        <v>13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 x14ac:dyDescent="0.2">
      <c r="A98" s="808"/>
      <c r="B98" s="958" t="s">
        <v>3028</v>
      </c>
      <c r="C98" s="958" t="s">
        <v>3049</v>
      </c>
      <c r="D98" s="883" t="s">
        <v>384</v>
      </c>
      <c r="E98" s="803"/>
      <c r="F98" s="803"/>
      <c r="G98" s="331"/>
      <c r="H98" s="761">
        <v>45755</v>
      </c>
      <c r="I98" s="619">
        <f t="shared" si="34"/>
        <v>15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 x14ac:dyDescent="0.2">
      <c r="A99" s="808" t="s">
        <v>3028</v>
      </c>
      <c r="B99" s="1029" t="s">
        <v>408</v>
      </c>
      <c r="C99" s="958" t="s">
        <v>3050</v>
      </c>
      <c r="D99" s="803">
        <v>45761</v>
      </c>
      <c r="E99" s="803">
        <f t="shared" ref="E99:E105" si="40">D99+5</f>
        <v>45766</v>
      </c>
      <c r="F99" s="803">
        <f t="shared" ref="F99:F100" si="41">E99+1</f>
        <v>45767</v>
      </c>
      <c r="G99" s="331"/>
      <c r="H99" s="761">
        <f t="shared" ref="H99:H111" si="42">H98+7</f>
        <v>45762</v>
      </c>
      <c r="I99" s="619">
        <f t="shared" si="34"/>
        <v>16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 x14ac:dyDescent="0.2">
      <c r="A100" s="808"/>
      <c r="B100" s="958" t="s">
        <v>581</v>
      </c>
      <c r="C100" s="958" t="s">
        <v>3051</v>
      </c>
      <c r="D100" s="958">
        <v>45771</v>
      </c>
      <c r="E100" s="761">
        <f t="shared" si="40"/>
        <v>45776</v>
      </c>
      <c r="F100" s="761">
        <f t="shared" si="41"/>
        <v>45777</v>
      </c>
      <c r="G100" s="331"/>
      <c r="H100" s="761">
        <f t="shared" si="42"/>
        <v>45769</v>
      </c>
      <c r="I100" s="619">
        <f t="shared" si="34"/>
        <v>17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 x14ac:dyDescent="0.2">
      <c r="A101" s="808"/>
      <c r="B101" s="1029" t="s">
        <v>408</v>
      </c>
      <c r="C101" s="958" t="s">
        <v>3052</v>
      </c>
      <c r="D101" s="803"/>
      <c r="E101" s="803"/>
      <c r="F101" s="803"/>
      <c r="G101" s="331"/>
      <c r="H101" s="761">
        <f t="shared" si="42"/>
        <v>45776</v>
      </c>
      <c r="I101" s="619">
        <f t="shared" si="34"/>
        <v>18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 x14ac:dyDescent="0.2">
      <c r="A102" s="808"/>
      <c r="B102" s="1029" t="s">
        <v>408</v>
      </c>
      <c r="C102" s="958" t="s">
        <v>3053</v>
      </c>
      <c r="D102" s="803"/>
      <c r="E102" s="803"/>
      <c r="F102" s="803"/>
      <c r="G102" s="331"/>
      <c r="H102" s="761">
        <f t="shared" si="42"/>
        <v>45783</v>
      </c>
      <c r="I102" s="619">
        <f t="shared" si="34"/>
        <v>19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 x14ac:dyDescent="0.2">
      <c r="A103" s="808"/>
      <c r="B103" s="1029" t="s">
        <v>408</v>
      </c>
      <c r="C103" s="958" t="s">
        <v>3054</v>
      </c>
      <c r="D103" s="803"/>
      <c r="E103" s="803"/>
      <c r="F103" s="803"/>
      <c r="G103" s="331"/>
      <c r="H103" s="761">
        <f t="shared" si="42"/>
        <v>45790</v>
      </c>
      <c r="I103" s="619">
        <f t="shared" ref="I103:I105" si="43">WEEKNUM(H103)</f>
        <v>20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 x14ac:dyDescent="0.2">
      <c r="A104" s="808"/>
      <c r="B104" s="958" t="s">
        <v>3028</v>
      </c>
      <c r="C104" s="958" t="s">
        <v>3055</v>
      </c>
      <c r="D104" s="958">
        <v>45790</v>
      </c>
      <c r="E104" s="761">
        <f t="shared" si="40"/>
        <v>45795</v>
      </c>
      <c r="F104" s="761">
        <f t="shared" ref="F104:F105" si="44">E104+1</f>
        <v>45796</v>
      </c>
      <c r="G104" s="331"/>
      <c r="H104" s="761">
        <v>45789</v>
      </c>
      <c r="I104" s="619">
        <f t="shared" si="43"/>
        <v>20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customHeight="1" x14ac:dyDescent="0.2">
      <c r="A105" s="808"/>
      <c r="B105" s="1066" t="s">
        <v>354</v>
      </c>
      <c r="C105" s="958" t="s">
        <v>3056</v>
      </c>
      <c r="D105" s="958">
        <v>45799</v>
      </c>
      <c r="E105" s="761">
        <f t="shared" si="40"/>
        <v>45804</v>
      </c>
      <c r="F105" s="761">
        <f t="shared" si="44"/>
        <v>45805</v>
      </c>
      <c r="G105" s="331"/>
      <c r="H105" s="761">
        <f t="shared" si="42"/>
        <v>45796</v>
      </c>
      <c r="I105" s="619">
        <f t="shared" si="43"/>
        <v>21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customHeight="1" x14ac:dyDescent="0.2">
      <c r="A106" s="808"/>
      <c r="B106" s="958" t="s">
        <v>581</v>
      </c>
      <c r="C106" s="958" t="s">
        <v>3057</v>
      </c>
      <c r="D106" s="958">
        <v>45803</v>
      </c>
      <c r="E106" s="761">
        <f t="shared" ref="E106:E109" si="45">D106+5</f>
        <v>45808</v>
      </c>
      <c r="F106" s="761">
        <f t="shared" ref="F106:F109" si="46">E106+1</f>
        <v>45809</v>
      </c>
      <c r="G106" s="331"/>
      <c r="H106" s="761">
        <f t="shared" si="42"/>
        <v>45803</v>
      </c>
      <c r="I106" s="619">
        <f t="shared" ref="I106:I109" si="47">WEEKNUM(H106)</f>
        <v>22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customHeight="1" x14ac:dyDescent="0.2">
      <c r="A107" s="808"/>
      <c r="B107" s="958" t="s">
        <v>3039</v>
      </c>
      <c r="C107" s="958" t="s">
        <v>3058</v>
      </c>
      <c r="D107" s="958">
        <v>45809</v>
      </c>
      <c r="E107" s="761">
        <f t="shared" si="45"/>
        <v>45814</v>
      </c>
      <c r="F107" s="761">
        <f t="shared" si="46"/>
        <v>45815</v>
      </c>
      <c r="G107" s="331"/>
      <c r="H107" s="761">
        <f t="shared" si="42"/>
        <v>45810</v>
      </c>
      <c r="I107" s="619">
        <f t="shared" si="47"/>
        <v>23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customHeight="1" x14ac:dyDescent="0.2">
      <c r="A108" s="808"/>
      <c r="B108" s="958" t="s">
        <v>3028</v>
      </c>
      <c r="C108" s="958" t="s">
        <v>3059</v>
      </c>
      <c r="D108" s="958">
        <v>45816</v>
      </c>
      <c r="E108" s="761">
        <f t="shared" si="45"/>
        <v>45821</v>
      </c>
      <c r="F108" s="761">
        <f t="shared" si="46"/>
        <v>45822</v>
      </c>
      <c r="G108" s="331"/>
      <c r="H108" s="761">
        <f t="shared" si="42"/>
        <v>45817</v>
      </c>
      <c r="I108" s="619">
        <f t="shared" si="47"/>
        <v>24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customHeight="1" x14ac:dyDescent="0.2">
      <c r="A109" s="808"/>
      <c r="B109" s="958" t="s">
        <v>354</v>
      </c>
      <c r="C109" s="958" t="s">
        <v>3060</v>
      </c>
      <c r="D109" s="958">
        <v>45823</v>
      </c>
      <c r="E109" s="761">
        <f t="shared" si="45"/>
        <v>45828</v>
      </c>
      <c r="F109" s="761">
        <f t="shared" si="46"/>
        <v>45829</v>
      </c>
      <c r="G109" s="331"/>
      <c r="H109" s="761">
        <f t="shared" si="42"/>
        <v>45824</v>
      </c>
      <c r="I109" s="619">
        <f t="shared" si="47"/>
        <v>25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customHeight="1" x14ac:dyDescent="0.2">
      <c r="A110" s="808"/>
      <c r="B110" s="958" t="s">
        <v>581</v>
      </c>
      <c r="C110" s="958" t="s">
        <v>3061</v>
      </c>
      <c r="D110" s="958">
        <v>45830</v>
      </c>
      <c r="E110" s="761">
        <f t="shared" ref="E110" si="48">D110+5</f>
        <v>45835</v>
      </c>
      <c r="F110" s="761">
        <f t="shared" ref="F110" si="49">E110+1</f>
        <v>45836</v>
      </c>
      <c r="G110" s="331"/>
      <c r="H110" s="761">
        <f t="shared" si="42"/>
        <v>45831</v>
      </c>
      <c r="I110" s="619">
        <f t="shared" ref="I110" si="50">WEEKNUM(H110)</f>
        <v>26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customHeight="1" x14ac:dyDescent="0.2">
      <c r="A111" s="808"/>
      <c r="B111" s="958" t="s">
        <v>3039</v>
      </c>
      <c r="C111" s="958" t="s">
        <v>3062</v>
      </c>
      <c r="D111" s="958">
        <v>45837</v>
      </c>
      <c r="E111" s="761">
        <f t="shared" ref="E111" si="51">D111+5</f>
        <v>45842</v>
      </c>
      <c r="F111" s="761">
        <f t="shared" ref="F111" si="52">E111+1</f>
        <v>45843</v>
      </c>
      <c r="G111" s="331"/>
      <c r="H111" s="761">
        <f t="shared" si="42"/>
        <v>45838</v>
      </c>
      <c r="I111" s="619">
        <f t="shared" ref="I111" si="53">WEEKNUM(H111)</f>
        <v>27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8" customFormat="1" ht="20.100000000000001" customHeight="1" x14ac:dyDescent="0.2">
      <c r="A112" s="325"/>
      <c r="B112" s="1111" t="s">
        <v>511</v>
      </c>
      <c r="C112" s="681"/>
      <c r="D112" s="681"/>
      <c r="E112" s="681"/>
      <c r="F112" s="681"/>
      <c r="G112" s="681"/>
      <c r="H112" s="681"/>
      <c r="I112" s="410"/>
      <c r="J112" s="493"/>
      <c r="K112" s="149"/>
      <c r="L112" s="14"/>
      <c r="M112"/>
      <c r="Q112" s="347"/>
      <c r="R112" s="347"/>
      <c r="S112" s="347"/>
    </row>
    <row r="113" spans="1:19" s="193" customFormat="1" ht="20.100000000000001" customHeight="1" x14ac:dyDescent="0.2">
      <c r="A113" s="808"/>
      <c r="B113" s="767"/>
      <c r="C113" s="767"/>
      <c r="D113" s="767"/>
      <c r="E113" s="767"/>
      <c r="F113" s="331"/>
      <c r="G113" s="767"/>
      <c r="H113" s="618"/>
      <c r="I113" s="331"/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</row>
    <row r="114" spans="1:19" s="147" customFormat="1" ht="18.75" customHeight="1" thickBot="1" x14ac:dyDescent="0.25">
      <c r="A114" s="866"/>
      <c r="B114" s="766"/>
      <c r="C114" s="754"/>
      <c r="D114" s="755"/>
      <c r="E114" s="767"/>
      <c r="F114" s="771"/>
      <c r="G114" s="427"/>
      <c r="H114" s="427"/>
      <c r="I114" s="755"/>
      <c r="J114" s="145"/>
      <c r="K114" s="145"/>
      <c r="L114" s="145"/>
    </row>
    <row r="115" spans="1:19" s="147" customFormat="1" ht="18.75" customHeight="1" x14ac:dyDescent="0.2">
      <c r="B115" s="899"/>
      <c r="C115" s="900"/>
      <c r="D115" s="901"/>
      <c r="E115" s="902"/>
      <c r="F115" s="903"/>
      <c r="G115" s="904"/>
      <c r="H115" s="905"/>
    </row>
    <row r="116" spans="1:19" s="147" customFormat="1" ht="18.75" customHeight="1" x14ac:dyDescent="0.2">
      <c r="B116" s="781" t="s">
        <v>512</v>
      </c>
      <c r="C116" s="145"/>
      <c r="D116" s="147" t="s">
        <v>513</v>
      </c>
      <c r="G116" s="147" t="s">
        <v>514</v>
      </c>
      <c r="H116" s="782"/>
    </row>
    <row r="117" spans="1:19" s="147" customFormat="1" ht="18.75" customHeight="1" x14ac:dyDescent="0.2">
      <c r="B117" s="783" t="s">
        <v>515</v>
      </c>
      <c r="C117" s="1103" t="s">
        <v>516</v>
      </c>
      <c r="D117" s="133" t="s">
        <v>517</v>
      </c>
      <c r="F117" s="1103" t="s">
        <v>518</v>
      </c>
      <c r="G117" s="145" t="s">
        <v>519</v>
      </c>
      <c r="H117" s="1104" t="s">
        <v>520</v>
      </c>
    </row>
    <row r="118" spans="1:19" s="147" customFormat="1" ht="18.75" customHeight="1" x14ac:dyDescent="0.2">
      <c r="B118" s="783" t="s">
        <v>521</v>
      </c>
      <c r="C118" s="1103" t="s">
        <v>522</v>
      </c>
      <c r="D118" s="133" t="s">
        <v>523</v>
      </c>
      <c r="E118" s="148" t="s">
        <v>524</v>
      </c>
      <c r="F118" s="1105" t="s">
        <v>525</v>
      </c>
      <c r="G118" s="145" t="s">
        <v>526</v>
      </c>
      <c r="H118" s="1104" t="s">
        <v>527</v>
      </c>
    </row>
    <row r="119" spans="1:19" s="147" customFormat="1" ht="18.75" customHeight="1" x14ac:dyDescent="0.2">
      <c r="B119" s="786" t="s">
        <v>528</v>
      </c>
      <c r="C119" s="1106" t="s">
        <v>529</v>
      </c>
      <c r="D119" s="133" t="s">
        <v>530</v>
      </c>
      <c r="E119" s="148" t="s">
        <v>531</v>
      </c>
      <c r="F119" s="1105" t="s">
        <v>532</v>
      </c>
      <c r="G119" s="591" t="s">
        <v>533</v>
      </c>
      <c r="H119" s="1107" t="s">
        <v>534</v>
      </c>
    </row>
    <row r="120" spans="1:19" s="147" customFormat="1" ht="18.75" customHeight="1" x14ac:dyDescent="0.2">
      <c r="B120" s="786" t="s">
        <v>535</v>
      </c>
      <c r="C120" s="1106" t="s">
        <v>536</v>
      </c>
      <c r="D120" s="133" t="s">
        <v>537</v>
      </c>
      <c r="E120" s="148" t="s">
        <v>538</v>
      </c>
      <c r="F120" s="1105" t="s">
        <v>539</v>
      </c>
      <c r="G120" s="591" t="s">
        <v>540</v>
      </c>
      <c r="H120" s="1107" t="s">
        <v>541</v>
      </c>
      <c r="N120" s="149"/>
      <c r="O120" s="149"/>
    </row>
    <row r="121" spans="1:19" s="147" customFormat="1" ht="18.75" customHeight="1" x14ac:dyDescent="0.2">
      <c r="B121" s="786" t="s">
        <v>750</v>
      </c>
      <c r="C121" s="1106" t="s">
        <v>543</v>
      </c>
      <c r="D121" s="133" t="s">
        <v>544</v>
      </c>
      <c r="E121" s="148" t="s">
        <v>545</v>
      </c>
      <c r="F121" s="1105" t="s">
        <v>546</v>
      </c>
      <c r="G121" s="591" t="s">
        <v>547</v>
      </c>
      <c r="H121" s="1107" t="s">
        <v>548</v>
      </c>
      <c r="N121" s="149"/>
      <c r="O121" s="149"/>
    </row>
    <row r="122" spans="1:19" s="147" customFormat="1" ht="18.75" customHeight="1" x14ac:dyDescent="0.2">
      <c r="B122" s="786" t="s">
        <v>549</v>
      </c>
      <c r="C122" s="1106" t="s">
        <v>550</v>
      </c>
      <c r="D122" s="133" t="s">
        <v>551</v>
      </c>
      <c r="E122" s="148" t="s">
        <v>552</v>
      </c>
      <c r="F122" s="1105" t="s">
        <v>553</v>
      </c>
      <c r="G122" s="591" t="s">
        <v>554</v>
      </c>
      <c r="H122" s="1107" t="s">
        <v>555</v>
      </c>
      <c r="N122" s="149"/>
      <c r="O122" s="149"/>
    </row>
    <row r="123" spans="1:19" s="147" customFormat="1" ht="18.75" customHeight="1" x14ac:dyDescent="0.2">
      <c r="B123" s="786" t="s">
        <v>556</v>
      </c>
      <c r="C123" s="1106" t="s">
        <v>557</v>
      </c>
      <c r="D123" s="133" t="s">
        <v>558</v>
      </c>
      <c r="E123" s="148" t="s">
        <v>559</v>
      </c>
      <c r="F123" s="1103" t="s">
        <v>560</v>
      </c>
      <c r="G123" s="591" t="s">
        <v>561</v>
      </c>
      <c r="H123" s="790" t="s">
        <v>562</v>
      </c>
      <c r="N123" s="149"/>
      <c r="O123" s="149"/>
    </row>
    <row r="124" spans="1:19" s="149" customFormat="1" ht="18.75" customHeight="1" x14ac:dyDescent="0.2">
      <c r="A124" s="1036"/>
      <c r="B124" s="786" t="s">
        <v>563</v>
      </c>
      <c r="C124" s="1106" t="s">
        <v>564</v>
      </c>
      <c r="D124" s="133"/>
      <c r="E124" s="145"/>
      <c r="F124" s="591"/>
      <c r="G124" s="147"/>
      <c r="H124" s="791"/>
      <c r="I124" s="145"/>
      <c r="J124" s="145"/>
      <c r="K124" s="145"/>
    </row>
    <row r="125" spans="1:19" s="149" customFormat="1" ht="18.75" customHeight="1" thickBot="1" x14ac:dyDescent="0.25">
      <c r="A125" s="1036"/>
      <c r="B125" s="1108"/>
      <c r="C125" s="794"/>
      <c r="D125" s="794"/>
      <c r="E125" s="794"/>
      <c r="F125" s="794"/>
      <c r="G125" s="794"/>
      <c r="H125" s="1109"/>
      <c r="I125" s="145"/>
      <c r="J125" s="145"/>
      <c r="K125" s="145"/>
    </row>
    <row r="126" spans="1:19" s="147" customFormat="1" ht="18.75" customHeight="1" x14ac:dyDescent="0.2">
      <c r="A126" s="866"/>
      <c r="B126" s="11"/>
      <c r="C126" s="11"/>
      <c r="D126" s="11"/>
      <c r="E126" s="145"/>
      <c r="F126" s="145"/>
      <c r="G126" s="145"/>
      <c r="H126" s="11"/>
      <c r="I126" s="145"/>
      <c r="J126" s="145"/>
      <c r="K126" s="145"/>
      <c r="L126" s="145"/>
    </row>
    <row r="127" spans="1:19" s="147" customFormat="1" ht="18.75" customHeight="1" x14ac:dyDescent="0.2">
      <c r="A127" s="866"/>
      <c r="B127" s="11"/>
      <c r="C127" s="11"/>
      <c r="D127" s="11"/>
      <c r="E127" s="11"/>
      <c r="F127" s="11"/>
      <c r="G127" s="11"/>
      <c r="H127" s="11"/>
      <c r="I127" s="11"/>
      <c r="J127" s="11"/>
      <c r="K127" s="331"/>
      <c r="L127" s="145"/>
    </row>
    <row r="128" spans="1:19" s="147" customFormat="1" ht="18.75" customHeight="1" x14ac:dyDescent="0.2">
      <c r="A128" s="866"/>
      <c r="B128" s="11"/>
      <c r="C128" s="11"/>
      <c r="D128" s="11"/>
      <c r="E128" s="11"/>
      <c r="F128" s="11"/>
      <c r="G128" s="11"/>
      <c r="H128" s="11"/>
      <c r="I128" s="11"/>
      <c r="J128" s="11"/>
      <c r="K128" s="331"/>
      <c r="L128" s="145"/>
    </row>
    <row r="129" spans="1:12" s="147" customFormat="1" ht="18.75" customHeight="1" x14ac:dyDescent="0.2">
      <c r="A129" s="866"/>
      <c r="B129" s="766"/>
      <c r="C129" s="754"/>
      <c r="D129" s="755"/>
      <c r="E129" s="767"/>
      <c r="F129" s="438"/>
      <c r="G129" s="459"/>
      <c r="H129" s="459"/>
      <c r="I129" s="162"/>
      <c r="J129" s="145"/>
      <c r="K129" s="145"/>
      <c r="L129" s="145"/>
    </row>
    <row r="130" spans="1:12" s="147" customFormat="1" ht="18.75" customHeight="1" x14ac:dyDescent="0.2">
      <c r="A130" s="866"/>
      <c r="B130" s="766"/>
      <c r="C130" s="754"/>
      <c r="D130" s="755"/>
      <c r="E130" s="767"/>
      <c r="F130" s="438"/>
      <c r="G130" s="459"/>
      <c r="H130" s="459"/>
      <c r="I130" s="162"/>
      <c r="J130" s="145"/>
      <c r="K130" s="145"/>
      <c r="L130" s="145"/>
    </row>
    <row r="131" spans="1:12" s="147" customFormat="1" ht="18.75" customHeight="1" x14ac:dyDescent="0.2">
      <c r="A131" s="866"/>
      <c r="B131" s="766"/>
      <c r="C131" s="754"/>
      <c r="D131" s="755"/>
      <c r="E131" s="767"/>
      <c r="F131" s="438"/>
      <c r="G131" s="459"/>
      <c r="H131" s="459"/>
      <c r="I131" s="162"/>
      <c r="J131" s="145"/>
      <c r="K131" s="145"/>
      <c r="L131" s="145"/>
    </row>
    <row r="132" spans="1:12" s="147" customFormat="1" ht="18.75" customHeight="1" x14ac:dyDescent="0.2">
      <c r="A132" s="866"/>
      <c r="B132" s="766"/>
      <c r="C132" s="754"/>
      <c r="D132" s="755"/>
      <c r="E132" s="767"/>
      <c r="F132" s="438"/>
      <c r="G132" s="459"/>
      <c r="H132" s="459"/>
      <c r="I132" s="162"/>
      <c r="J132" s="145"/>
      <c r="K132" s="145"/>
      <c r="L132" s="145"/>
    </row>
    <row r="133" spans="1:12" s="147" customFormat="1" ht="18.75" customHeight="1" x14ac:dyDescent="0.2">
      <c r="A133" s="866"/>
      <c r="B133" s="766"/>
      <c r="C133" s="754"/>
      <c r="D133" s="755"/>
      <c r="E133" s="767"/>
      <c r="F133" s="438"/>
      <c r="G133" s="459"/>
      <c r="H133" s="459"/>
      <c r="I133" s="162"/>
      <c r="J133" s="145"/>
      <c r="K133" s="145"/>
      <c r="L133" s="145"/>
    </row>
    <row r="134" spans="1:12" s="147" customFormat="1" ht="18.75" customHeight="1" x14ac:dyDescent="0.2">
      <c r="A134" s="866"/>
      <c r="B134" s="766"/>
      <c r="C134" s="754"/>
      <c r="D134" s="755"/>
      <c r="E134" s="767"/>
      <c r="F134" s="438"/>
      <c r="G134" s="459"/>
      <c r="H134" s="459"/>
      <c r="I134" s="162"/>
      <c r="J134" s="145"/>
      <c r="K134" s="145"/>
      <c r="L134" s="145"/>
    </row>
    <row r="135" spans="1:12" s="147" customFormat="1" ht="18.75" customHeight="1" x14ac:dyDescent="0.2">
      <c r="A135" s="866"/>
      <c r="B135" s="766"/>
      <c r="C135" s="754"/>
      <c r="D135" s="755"/>
      <c r="E135" s="767"/>
      <c r="F135" s="438"/>
      <c r="G135" s="459"/>
      <c r="H135" s="459"/>
      <c r="I135" s="162"/>
      <c r="J135" s="145"/>
      <c r="K135" s="145"/>
      <c r="L135" s="145"/>
    </row>
    <row r="136" spans="1:12" s="147" customFormat="1" ht="18.75" customHeight="1" x14ac:dyDescent="0.2">
      <c r="A136" s="866"/>
      <c r="B136" s="766"/>
      <c r="C136" s="754"/>
      <c r="D136" s="755"/>
      <c r="E136" s="767"/>
      <c r="F136" s="438"/>
      <c r="G136" s="459"/>
      <c r="H136" s="459"/>
      <c r="I136" s="162"/>
      <c r="J136" s="145"/>
      <c r="K136" s="145"/>
      <c r="L136" s="145"/>
    </row>
    <row r="137" spans="1:12" s="147" customFormat="1" ht="18.75" customHeight="1" x14ac:dyDescent="0.2">
      <c r="A137" s="866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2" s="147" customFormat="1" ht="18.75" customHeight="1" x14ac:dyDescent="0.2">
      <c r="A138" s="866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2" s="147" customFormat="1" ht="18.75" customHeight="1" x14ac:dyDescent="0.2">
      <c r="A139" s="866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2" s="147" customFormat="1" ht="18.75" customHeight="1" x14ac:dyDescent="0.2">
      <c r="A140" s="866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2" s="147" customFormat="1" ht="18.75" customHeight="1" x14ac:dyDescent="0.2">
      <c r="A141" s="866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2" s="147" customFormat="1" ht="18.75" customHeight="1" x14ac:dyDescent="0.2">
      <c r="A142" s="866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2" s="147" customFormat="1" ht="18.75" customHeight="1" x14ac:dyDescent="0.2">
      <c r="A143" s="866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2" s="147" customFormat="1" ht="18.75" customHeight="1" x14ac:dyDescent="0.2">
      <c r="A144" s="866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6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6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6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6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6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6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6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6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6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6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6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6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6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6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6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6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6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6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6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6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6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6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6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6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6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6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6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6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6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6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6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6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6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6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6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6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6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6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6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6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6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6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6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6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6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6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6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6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6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6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6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6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6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6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6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6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6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6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6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6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6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6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6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6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6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6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6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6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145"/>
    </row>
    <row r="213" spans="1:12" s="147" customFormat="1" ht="18.75" customHeight="1" x14ac:dyDescent="0.2">
      <c r="A213" s="866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145"/>
    </row>
    <row r="214" spans="1:12" s="147" customFormat="1" ht="18.75" customHeight="1" x14ac:dyDescent="0.2">
      <c r="A214" s="866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145"/>
    </row>
    <row r="215" spans="1:12" s="147" customFormat="1" ht="18.75" customHeight="1" x14ac:dyDescent="0.2">
      <c r="A215" s="866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145"/>
    </row>
    <row r="216" spans="1:12" s="147" customFormat="1" ht="18.75" customHeight="1" x14ac:dyDescent="0.2">
      <c r="A216" s="866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2" s="147" customFormat="1" ht="18.75" customHeight="1" x14ac:dyDescent="0.2">
      <c r="A217" s="866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2" s="147" customFormat="1" ht="18.75" customHeight="1" x14ac:dyDescent="0.2">
      <c r="A218" s="866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2" s="147" customFormat="1" ht="18.75" customHeight="1" x14ac:dyDescent="0.2">
      <c r="A219" s="866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2" s="147" customFormat="1" ht="18.75" customHeight="1" x14ac:dyDescent="0.2">
      <c r="A220" s="866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2" s="147" customFormat="1" ht="18.75" customHeight="1" x14ac:dyDescent="0.2">
      <c r="A221" s="866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2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331"/>
    </row>
    <row r="223" spans="1:12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331"/>
    </row>
    <row r="224" spans="1:12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331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331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331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331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331"/>
    </row>
    <row r="229" spans="1:12" s="147" customFormat="1" ht="18" customHeight="1" x14ac:dyDescent="0.2">
      <c r="A229" s="866"/>
      <c r="B229" s="759"/>
      <c r="C229" s="155"/>
      <c r="D229" s="162"/>
      <c r="E229" s="155"/>
      <c r="F229" s="155"/>
      <c r="H229" s="433"/>
      <c r="I229" s="162"/>
      <c r="J229" s="145"/>
      <c r="K229" s="145"/>
      <c r="L229" s="331"/>
    </row>
  </sheetData>
  <mergeCells count="8">
    <mergeCell ref="B62:F62"/>
    <mergeCell ref="B64:C64"/>
    <mergeCell ref="D64:D65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17" r:id="rId1" xr:uid="{F94543F1-8264-4253-914A-6CE32B515AEB}"/>
    <hyperlink ref="C117" r:id="rId2" xr:uid="{BD108766-DCD0-48EA-A663-1340480D0BF6}"/>
    <hyperlink ref="H122" r:id="rId3" xr:uid="{E82AF267-BF71-4836-B2C3-0557EAFF5C81}"/>
    <hyperlink ref="H121" r:id="rId4" xr:uid="{05580847-A92B-49A5-B84F-D9B734B00AF6}"/>
    <hyperlink ref="C120" r:id="rId5" xr:uid="{0F5C9DFF-22A1-46EC-9C04-C76DD4E730E9}"/>
    <hyperlink ref="C118" r:id="rId6" xr:uid="{CFB0564B-83FD-46EE-AC38-46D2E3B7E514}"/>
    <hyperlink ref="C124" r:id="rId7" xr:uid="{83558B40-80F4-46C8-8878-5D94381E5355}"/>
    <hyperlink ref="H120" r:id="rId8" xr:uid="{3FAC2E64-55E6-4C4C-A6D8-8581BCB59059}"/>
    <hyperlink ref="H123" r:id="rId9" xr:uid="{E2FEC59F-EE81-4206-AF3A-6927ED06452E}"/>
    <hyperlink ref="F117" r:id="rId10" xr:uid="{19A73DFC-220D-4B18-B963-9E91E2399380}"/>
    <hyperlink ref="F122" r:id="rId11" xr:uid="{F512B736-4B20-4683-AB0E-E46A3825E4DE}"/>
    <hyperlink ref="F118" r:id="rId12" xr:uid="{FC887585-A1DE-4A16-9B36-FEE3181835AF}"/>
    <hyperlink ref="F119" r:id="rId13" xr:uid="{C39CCB7C-5B99-4EE8-B046-E8BD4C632A66}"/>
    <hyperlink ref="F120" r:id="rId14" xr:uid="{F1ED18D0-4132-488D-8B5B-B452805B7EE3}"/>
    <hyperlink ref="F121" r:id="rId15" xr:uid="{9320FD14-24FF-4AFA-9FF0-7B49C97477BF}"/>
    <hyperlink ref="H118" r:id="rId16" xr:uid="{C9422D27-27B5-4B53-93C8-FF34078FF35C}"/>
    <hyperlink ref="H119" r:id="rId17" xr:uid="{A49E59E1-A0A7-4131-8072-9513866C2C17}"/>
    <hyperlink ref="F123" r:id="rId18" xr:uid="{57591D43-7B3C-46C2-9AFF-D296E3598141}"/>
    <hyperlink ref="C119" r:id="rId19" xr:uid="{80D2656B-8049-47EA-BFB4-F1FD090A1A62}"/>
    <hyperlink ref="C121" r:id="rId20" xr:uid="{35B0945D-B81B-4CD1-A69C-8CB932ADA1CC}"/>
    <hyperlink ref="C122" r:id="rId21" xr:uid="{DF7880B0-4CA9-4225-81DF-C47F66C6C852}"/>
    <hyperlink ref="C123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08"/>
  <sheetViews>
    <sheetView showGridLines="0" topLeftCell="A3" zoomScale="145" zoomScaleNormal="145" zoomScaleSheetLayoutView="75" workbookViewId="0">
      <selection activeCell="E7" sqref="E7"/>
    </sheetView>
  </sheetViews>
  <sheetFormatPr defaultColWidth="9.140625" defaultRowHeight="14.25" x14ac:dyDescent="0.2"/>
  <cols>
    <col min="1" max="1" width="31.140625" style="87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28" t="s">
        <v>116</v>
      </c>
      <c r="C2" s="1128"/>
      <c r="D2" s="1128"/>
      <c r="E2" s="1128"/>
      <c r="F2" s="1128"/>
      <c r="G2" s="959" t="s">
        <v>345</v>
      </c>
      <c r="H2" s="121"/>
    </row>
    <row r="3" spans="1:10" s="14" customFormat="1" ht="20.25" customHeight="1" thickBot="1" x14ac:dyDescent="0.25">
      <c r="A3" s="873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2"/>
      <c r="B4" s="1129" t="s">
        <v>96</v>
      </c>
      <c r="C4" s="1130"/>
      <c r="D4" s="1130"/>
      <c r="E4" s="1130"/>
      <c r="F4" s="1131"/>
      <c r="G4" s="147"/>
      <c r="H4" s="215"/>
    </row>
    <row r="5" spans="1:10" s="14" customFormat="1" ht="20.25" customHeight="1" x14ac:dyDescent="0.2">
      <c r="A5" s="873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3"/>
      <c r="B6" s="428"/>
      <c r="C6" s="490"/>
      <c r="D6" s="9"/>
      <c r="E6" s="9"/>
      <c r="F6" s="9"/>
      <c r="G6" s="726"/>
      <c r="H6" s="410" t="s">
        <v>3063</v>
      </c>
    </row>
    <row r="7" spans="1:10" s="14" customFormat="1" ht="20.25" customHeight="1" x14ac:dyDescent="0.2">
      <c r="A7" s="873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4" t="s">
        <v>96</v>
      </c>
      <c r="C8" s="1135"/>
      <c r="D8" s="1136" t="s">
        <v>348</v>
      </c>
      <c r="E8" s="944" t="s">
        <v>143</v>
      </c>
      <c r="H8" s="884"/>
    </row>
    <row r="9" spans="1:10" s="14" customFormat="1" ht="28.15" customHeight="1" x14ac:dyDescent="0.2">
      <c r="A9" s="809"/>
      <c r="B9" s="947" t="s">
        <v>350</v>
      </c>
      <c r="C9" s="947" t="s">
        <v>351</v>
      </c>
      <c r="D9" s="1137"/>
      <c r="E9" s="952" t="s">
        <v>245</v>
      </c>
      <c r="G9" s="1054" t="s">
        <v>352</v>
      </c>
      <c r="H9" s="988" t="s">
        <v>353</v>
      </c>
    </row>
    <row r="10" spans="1:10" s="14" customFormat="1" ht="27" hidden="1" customHeight="1" x14ac:dyDescent="0.2">
      <c r="A10" s="809"/>
      <c r="B10" s="965" t="s">
        <v>1655</v>
      </c>
      <c r="C10" s="958" t="s">
        <v>2248</v>
      </c>
      <c r="D10" s="956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1632</v>
      </c>
      <c r="B11" s="883" t="s">
        <v>408</v>
      </c>
      <c r="C11" s="942" t="s">
        <v>2249</v>
      </c>
      <c r="D11" s="856">
        <v>45394</v>
      </c>
      <c r="E11" s="856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1798</v>
      </c>
      <c r="B12" s="965" t="s">
        <v>1632</v>
      </c>
      <c r="C12" s="958" t="s">
        <v>2250</v>
      </c>
      <c r="D12" s="956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7" t="s">
        <v>1863</v>
      </c>
      <c r="B13" s="965" t="s">
        <v>1798</v>
      </c>
      <c r="C13" s="958" t="s">
        <v>2251</v>
      </c>
      <c r="D13" s="956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7" t="s">
        <v>2252</v>
      </c>
      <c r="B14" s="965" t="s">
        <v>1863</v>
      </c>
      <c r="C14" s="958" t="s">
        <v>2253</v>
      </c>
      <c r="D14" s="956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7" t="s">
        <v>1655</v>
      </c>
      <c r="B15" s="965" t="s">
        <v>2252</v>
      </c>
      <c r="C15" s="958" t="s">
        <v>2254</v>
      </c>
      <c r="D15" s="956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7" t="s">
        <v>2255</v>
      </c>
      <c r="B16" s="958" t="s">
        <v>1655</v>
      </c>
      <c r="C16" s="958" t="s">
        <v>2256</v>
      </c>
      <c r="D16" s="956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2257</v>
      </c>
      <c r="B17" s="958" t="s">
        <v>2258</v>
      </c>
      <c r="C17" s="958" t="s">
        <v>2259</v>
      </c>
      <c r="D17" s="956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2260</v>
      </c>
      <c r="B18" s="958" t="s">
        <v>1798</v>
      </c>
      <c r="C18" s="958" t="s">
        <v>2261</v>
      </c>
      <c r="D18" s="956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7" t="s">
        <v>1863</v>
      </c>
      <c r="B19" s="883" t="s">
        <v>408</v>
      </c>
      <c r="C19" s="958" t="s">
        <v>2262</v>
      </c>
      <c r="D19" s="856">
        <v>45443</v>
      </c>
      <c r="E19" s="856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7" t="s">
        <v>2263</v>
      </c>
      <c r="B20" s="958" t="s">
        <v>1863</v>
      </c>
      <c r="C20" s="958" t="s">
        <v>2264</v>
      </c>
      <c r="D20" s="956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7" t="s">
        <v>2265</v>
      </c>
      <c r="B21" s="958" t="s">
        <v>2180</v>
      </c>
      <c r="C21" s="958" t="s">
        <v>2266</v>
      </c>
      <c r="D21" s="956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2255</v>
      </c>
      <c r="B22" s="958" t="s">
        <v>1655</v>
      </c>
      <c r="C22" s="958" t="s">
        <v>2267</v>
      </c>
      <c r="D22" s="956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7" t="s">
        <v>2268</v>
      </c>
      <c r="B23" s="958" t="s">
        <v>2258</v>
      </c>
      <c r="C23" s="958" t="s">
        <v>2269</v>
      </c>
      <c r="D23" s="883" t="s">
        <v>384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7" t="s">
        <v>2270</v>
      </c>
      <c r="B24" s="958" t="s">
        <v>1798</v>
      </c>
      <c r="C24" s="958" t="s">
        <v>2271</v>
      </c>
      <c r="D24" s="883" t="s">
        <v>384</v>
      </c>
      <c r="E24" s="856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2272</v>
      </c>
      <c r="B25" s="958" t="s">
        <v>1863</v>
      </c>
      <c r="C25" s="958" t="s">
        <v>2273</v>
      </c>
      <c r="D25" s="956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2272</v>
      </c>
      <c r="B26" s="958" t="s">
        <v>2180</v>
      </c>
      <c r="C26" s="958" t="s">
        <v>2274</v>
      </c>
      <c r="D26" s="883" t="s">
        <v>384</v>
      </c>
      <c r="E26" s="802" t="s">
        <v>384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2272</v>
      </c>
      <c r="B27" s="958" t="s">
        <v>1655</v>
      </c>
      <c r="C27" s="958" t="s">
        <v>2275</v>
      </c>
      <c r="D27" s="956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2272</v>
      </c>
      <c r="B28" s="958" t="s">
        <v>2258</v>
      </c>
      <c r="C28" s="958" t="s">
        <v>2276</v>
      </c>
      <c r="D28" s="956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2272</v>
      </c>
      <c r="B29" s="958" t="s">
        <v>1798</v>
      </c>
      <c r="C29" s="958" t="s">
        <v>2277</v>
      </c>
      <c r="D29" s="956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7" t="s">
        <v>1863</v>
      </c>
      <c r="B30" s="958" t="s">
        <v>1855</v>
      </c>
      <c r="C30" s="958" t="s">
        <v>2278</v>
      </c>
      <c r="D30" s="883" t="s">
        <v>384</v>
      </c>
      <c r="E30" s="856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7" t="s">
        <v>2272</v>
      </c>
      <c r="B31" s="958" t="s">
        <v>2180</v>
      </c>
      <c r="C31" s="958" t="s">
        <v>2279</v>
      </c>
      <c r="D31" s="956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7"/>
      <c r="B32" s="958" t="s">
        <v>1655</v>
      </c>
      <c r="C32" s="958" t="s">
        <v>2280</v>
      </c>
      <c r="D32" s="956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7" t="s">
        <v>2272</v>
      </c>
      <c r="B33" s="958" t="s">
        <v>2258</v>
      </c>
      <c r="C33" s="958" t="s">
        <v>2281</v>
      </c>
      <c r="D33" s="958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1798</v>
      </c>
      <c r="B34" s="1029" t="s">
        <v>408</v>
      </c>
      <c r="C34" s="958" t="s">
        <v>2282</v>
      </c>
      <c r="D34" s="856">
        <v>45551</v>
      </c>
      <c r="E34" s="856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7" t="s">
        <v>2283</v>
      </c>
      <c r="B35" s="958" t="s">
        <v>2180</v>
      </c>
      <c r="C35" s="958" t="s">
        <v>2284</v>
      </c>
      <c r="D35" s="956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7"/>
      <c r="B36" s="958" t="s">
        <v>1798</v>
      </c>
      <c r="C36" s="958" t="s">
        <v>2285</v>
      </c>
      <c r="D36" s="956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7" t="s">
        <v>1655</v>
      </c>
      <c r="B37" s="958" t="s">
        <v>2286</v>
      </c>
      <c r="C37" s="958" t="s">
        <v>2287</v>
      </c>
      <c r="D37" s="883" t="s">
        <v>384</v>
      </c>
      <c r="E37" s="856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7" t="s">
        <v>2288</v>
      </c>
      <c r="B38" s="958" t="s">
        <v>651</v>
      </c>
      <c r="C38" s="958" t="s">
        <v>2289</v>
      </c>
      <c r="D38" s="958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2290</v>
      </c>
      <c r="B39" s="958" t="s">
        <v>653</v>
      </c>
      <c r="C39" s="958" t="s">
        <v>2291</v>
      </c>
      <c r="D39" s="956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2258</v>
      </c>
      <c r="B40" s="958" t="s">
        <v>2292</v>
      </c>
      <c r="C40" s="958" t="s">
        <v>2293</v>
      </c>
      <c r="D40" s="956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7"/>
      <c r="B41" s="958" t="s">
        <v>2180</v>
      </c>
      <c r="C41" s="958" t="s">
        <v>2294</v>
      </c>
      <c r="D41" s="956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7" t="s">
        <v>2292</v>
      </c>
      <c r="B42" s="1029" t="s">
        <v>408</v>
      </c>
      <c r="C42" s="958" t="s">
        <v>2295</v>
      </c>
      <c r="D42" s="856">
        <v>45606</v>
      </c>
      <c r="E42" s="856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7" t="s">
        <v>2272</v>
      </c>
      <c r="B43" s="958" t="s">
        <v>2286</v>
      </c>
      <c r="C43" s="958" t="s">
        <v>2296</v>
      </c>
      <c r="D43" s="956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7" t="s">
        <v>2297</v>
      </c>
      <c r="B44" s="958" t="s">
        <v>651</v>
      </c>
      <c r="C44" s="958" t="s">
        <v>2298</v>
      </c>
      <c r="D44" s="958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7"/>
      <c r="B45" s="958" t="s">
        <v>653</v>
      </c>
      <c r="C45" s="958" t="s">
        <v>2299</v>
      </c>
      <c r="D45" s="956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7"/>
      <c r="B46" s="958" t="s">
        <v>2300</v>
      </c>
      <c r="C46" s="958" t="s">
        <v>2301</v>
      </c>
      <c r="D46" s="956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7"/>
      <c r="B47" s="958" t="s">
        <v>2180</v>
      </c>
      <c r="C47" s="958" t="s">
        <v>2302</v>
      </c>
      <c r="D47" s="958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7" t="s">
        <v>2303</v>
      </c>
      <c r="B48" s="958" t="s">
        <v>2286</v>
      </c>
      <c r="C48" s="958" t="s">
        <v>2304</v>
      </c>
      <c r="D48" s="958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7" t="s">
        <v>2286</v>
      </c>
      <c r="B49" s="958" t="s">
        <v>1798</v>
      </c>
      <c r="C49" s="958" t="s">
        <v>2305</v>
      </c>
      <c r="D49" s="958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7"/>
      <c r="B50" s="958" t="s">
        <v>2382</v>
      </c>
      <c r="C50" s="958" t="s">
        <v>3064</v>
      </c>
      <c r="D50" s="958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7"/>
      <c r="B51" s="958" t="s">
        <v>2382</v>
      </c>
      <c r="C51" s="958" t="s">
        <v>3065</v>
      </c>
      <c r="D51" s="883" t="s">
        <v>384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7"/>
      <c r="B52" s="958" t="s">
        <v>2382</v>
      </c>
      <c r="C52" s="958" t="s">
        <v>3066</v>
      </c>
      <c r="D52" s="956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7"/>
      <c r="B53" s="958" t="s">
        <v>2382</v>
      </c>
      <c r="C53" s="958" t="s">
        <v>3067</v>
      </c>
      <c r="D53" s="958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7"/>
      <c r="B54" s="958" t="s">
        <v>2382</v>
      </c>
      <c r="C54" s="958" t="s">
        <v>3068</v>
      </c>
      <c r="D54" s="958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7"/>
      <c r="B55" s="958" t="s">
        <v>2382</v>
      </c>
      <c r="C55" s="958" t="s">
        <v>3069</v>
      </c>
      <c r="D55" s="956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7"/>
      <c r="B56" s="958" t="s">
        <v>2382</v>
      </c>
      <c r="C56" s="958" t="s">
        <v>3070</v>
      </c>
      <c r="D56" s="956">
        <v>45702</v>
      </c>
      <c r="E56" s="883" t="s">
        <v>384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7"/>
      <c r="B57" s="958" t="s">
        <v>2382</v>
      </c>
      <c r="C57" s="958" t="s">
        <v>3071</v>
      </c>
      <c r="D57" s="883" t="s">
        <v>384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7"/>
      <c r="B58" s="958" t="s">
        <v>2382</v>
      </c>
      <c r="C58" s="958" t="s">
        <v>3072</v>
      </c>
      <c r="D58" s="958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7"/>
      <c r="B59" s="1029" t="s">
        <v>408</v>
      </c>
      <c r="C59" s="958" t="s">
        <v>3073</v>
      </c>
      <c r="D59" s="856"/>
      <c r="E59" s="856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7"/>
      <c r="B60" s="958" t="s">
        <v>2382</v>
      </c>
      <c r="C60" s="958" t="s">
        <v>3074</v>
      </c>
      <c r="D60" s="956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7"/>
      <c r="B61" s="958" t="s">
        <v>2382</v>
      </c>
      <c r="C61" s="958" t="s">
        <v>3075</v>
      </c>
      <c r="D61" s="956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7"/>
      <c r="B62" s="1029" t="s">
        <v>408</v>
      </c>
      <c r="C62" s="958" t="s">
        <v>3076</v>
      </c>
      <c r="D62" s="889"/>
      <c r="E62" s="889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7"/>
      <c r="B63" s="958" t="s">
        <v>2382</v>
      </c>
      <c r="C63" s="958" t="s">
        <v>3077</v>
      </c>
      <c r="D63" s="956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7"/>
      <c r="B64" s="958" t="s">
        <v>2382</v>
      </c>
      <c r="C64" s="958" t="s">
        <v>3078</v>
      </c>
      <c r="D64" s="958">
        <v>45753</v>
      </c>
      <c r="E64" s="883" t="s">
        <v>384</v>
      </c>
      <c r="G64" s="761">
        <f t="shared" ref="G64:G76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 x14ac:dyDescent="0.2">
      <c r="A65" s="1115" t="s">
        <v>3079</v>
      </c>
      <c r="B65" s="958" t="s">
        <v>1964</v>
      </c>
      <c r="C65" s="958" t="s">
        <v>3080</v>
      </c>
      <c r="D65" s="958">
        <v>45762</v>
      </c>
      <c r="E65" s="761">
        <f t="shared" ref="E65:E70" si="16">D65+3</f>
        <v>45765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 x14ac:dyDescent="0.2">
      <c r="A66" s="1115"/>
      <c r="B66" s="958" t="s">
        <v>1964</v>
      </c>
      <c r="C66" s="958" t="s">
        <v>3081</v>
      </c>
      <c r="D66" s="958">
        <v>45768</v>
      </c>
      <c r="E66" s="761">
        <f t="shared" si="16"/>
        <v>45771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 x14ac:dyDescent="0.2">
      <c r="A67" s="1115"/>
      <c r="B67" s="958" t="s">
        <v>1964</v>
      </c>
      <c r="C67" s="958" t="s">
        <v>3082</v>
      </c>
      <c r="D67" s="958">
        <v>45775</v>
      </c>
      <c r="E67" s="761">
        <f t="shared" si="16"/>
        <v>45778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 x14ac:dyDescent="0.2">
      <c r="A68" s="1115"/>
      <c r="B68" s="958" t="s">
        <v>1964</v>
      </c>
      <c r="C68" s="958" t="s">
        <v>3083</v>
      </c>
      <c r="D68" s="958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 x14ac:dyDescent="0.2">
      <c r="A69" s="1115"/>
      <c r="B69" s="958" t="s">
        <v>1964</v>
      </c>
      <c r="C69" s="958" t="s">
        <v>3084</v>
      </c>
      <c r="D69" s="958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 x14ac:dyDescent="0.2">
      <c r="A70" s="1115" t="s">
        <v>1964</v>
      </c>
      <c r="B70" s="958" t="s">
        <v>1910</v>
      </c>
      <c r="C70" s="958" t="s">
        <v>3085</v>
      </c>
      <c r="D70" s="958">
        <v>45794</v>
      </c>
      <c r="E70" s="761">
        <f t="shared" si="16"/>
        <v>45797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customHeight="1" x14ac:dyDescent="0.2">
      <c r="A71" s="1115"/>
      <c r="B71" s="958" t="s">
        <v>1910</v>
      </c>
      <c r="C71" s="958" t="s">
        <v>3086</v>
      </c>
      <c r="D71" s="958">
        <v>45801</v>
      </c>
      <c r="E71" s="761">
        <f t="shared" ref="E71:E74" si="18">D71+3</f>
        <v>45804</v>
      </c>
      <c r="G71" s="761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customHeight="1" x14ac:dyDescent="0.2">
      <c r="A72" s="1115"/>
      <c r="B72" s="958" t="s">
        <v>1910</v>
      </c>
      <c r="C72" s="958" t="s">
        <v>3087</v>
      </c>
      <c r="D72" s="958">
        <v>45809</v>
      </c>
      <c r="E72" s="761">
        <f t="shared" si="18"/>
        <v>45812</v>
      </c>
      <c r="G72" s="761">
        <f t="shared" si="14"/>
        <v>45810</v>
      </c>
      <c r="H72" s="332">
        <f t="shared" si="19"/>
        <v>23</v>
      </c>
      <c r="J72" s="155"/>
    </row>
    <row r="73" spans="1:10" s="14" customFormat="1" ht="20.100000000000001" customHeight="1" x14ac:dyDescent="0.2">
      <c r="A73" s="1115"/>
      <c r="B73" s="958" t="s">
        <v>1910</v>
      </c>
      <c r="C73" s="958" t="s">
        <v>3088</v>
      </c>
      <c r="D73" s="958">
        <v>45816</v>
      </c>
      <c r="E73" s="761">
        <f t="shared" si="18"/>
        <v>45819</v>
      </c>
      <c r="G73" s="761">
        <f t="shared" si="14"/>
        <v>45817</v>
      </c>
      <c r="H73" s="332">
        <f t="shared" si="19"/>
        <v>24</v>
      </c>
      <c r="J73" s="155"/>
    </row>
    <row r="74" spans="1:10" s="14" customFormat="1" ht="20.100000000000001" customHeight="1" x14ac:dyDescent="0.2">
      <c r="A74" s="1115"/>
      <c r="B74" s="958" t="s">
        <v>1910</v>
      </c>
      <c r="C74" s="958" t="s">
        <v>3089</v>
      </c>
      <c r="D74" s="958">
        <v>45823</v>
      </c>
      <c r="E74" s="761">
        <f t="shared" si="18"/>
        <v>45826</v>
      </c>
      <c r="G74" s="761">
        <f t="shared" si="14"/>
        <v>45824</v>
      </c>
      <c r="H74" s="332">
        <f t="shared" si="19"/>
        <v>25</v>
      </c>
      <c r="J74" s="155"/>
    </row>
    <row r="75" spans="1:10" s="14" customFormat="1" ht="20.100000000000001" customHeight="1" x14ac:dyDescent="0.2">
      <c r="A75" s="1115"/>
      <c r="B75" s="958" t="s">
        <v>1910</v>
      </c>
      <c r="C75" s="958" t="s">
        <v>3090</v>
      </c>
      <c r="D75" s="958">
        <v>45830</v>
      </c>
      <c r="E75" s="761">
        <f t="shared" ref="E75:E76" si="20">D75+3</f>
        <v>45833</v>
      </c>
      <c r="G75" s="761">
        <f t="shared" si="14"/>
        <v>45831</v>
      </c>
      <c r="H75" s="332">
        <f t="shared" ref="H75:H76" si="21">WEEKNUM(G75)</f>
        <v>26</v>
      </c>
      <c r="J75" s="155"/>
    </row>
    <row r="76" spans="1:10" s="14" customFormat="1" ht="20.100000000000001" customHeight="1" x14ac:dyDescent="0.2">
      <c r="A76" s="1115"/>
      <c r="B76" s="958" t="s">
        <v>1910</v>
      </c>
      <c r="C76" s="958" t="s">
        <v>3091</v>
      </c>
      <c r="D76" s="958">
        <v>45837</v>
      </c>
      <c r="E76" s="761">
        <f t="shared" si="20"/>
        <v>45840</v>
      </c>
      <c r="G76" s="761">
        <f t="shared" si="14"/>
        <v>45838</v>
      </c>
      <c r="H76" s="332">
        <f t="shared" si="21"/>
        <v>27</v>
      </c>
      <c r="J76" s="155"/>
    </row>
    <row r="77" spans="1:10" s="14" customFormat="1" ht="15.75" x14ac:dyDescent="0.2">
      <c r="A77" s="873"/>
      <c r="B77" s="1111" t="s">
        <v>511</v>
      </c>
      <c r="C77" s="681"/>
      <c r="D77" s="681"/>
      <c r="E77" s="681"/>
      <c r="F77" s="681"/>
      <c r="G77" s="681"/>
      <c r="H77" s="410"/>
      <c r="I77" s="410"/>
      <c r="J77" s="155"/>
    </row>
    <row r="81" spans="1:15" ht="15" thickBot="1" x14ac:dyDescent="0.25"/>
    <row r="82" spans="1:15" s="147" customFormat="1" ht="20.100000000000001" customHeight="1" x14ac:dyDescent="0.2">
      <c r="B82" s="899"/>
      <c r="C82" s="900"/>
      <c r="D82" s="901"/>
      <c r="E82" s="902"/>
      <c r="F82" s="903"/>
      <c r="G82" s="904"/>
      <c r="H82" s="905"/>
    </row>
    <row r="83" spans="1:15" s="147" customFormat="1" ht="18" customHeight="1" x14ac:dyDescent="0.2">
      <c r="B83" s="781" t="s">
        <v>512</v>
      </c>
      <c r="C83" s="145"/>
      <c r="D83" s="147" t="s">
        <v>513</v>
      </c>
      <c r="G83" s="147" t="s">
        <v>514</v>
      </c>
      <c r="H83" s="782"/>
    </row>
    <row r="84" spans="1:15" s="147" customFormat="1" ht="20.100000000000001" customHeight="1" x14ac:dyDescent="0.2">
      <c r="B84" s="783" t="s">
        <v>515</v>
      </c>
      <c r="C84" s="1103" t="s">
        <v>516</v>
      </c>
      <c r="D84" s="133" t="s">
        <v>517</v>
      </c>
      <c r="F84" s="1103" t="s">
        <v>518</v>
      </c>
      <c r="G84" s="145" t="s">
        <v>519</v>
      </c>
      <c r="H84" s="1104" t="s">
        <v>520</v>
      </c>
    </row>
    <row r="85" spans="1:15" s="147" customFormat="1" ht="20.100000000000001" customHeight="1" x14ac:dyDescent="0.2">
      <c r="B85" s="783" t="s">
        <v>521</v>
      </c>
      <c r="C85" s="1103" t="s">
        <v>522</v>
      </c>
      <c r="D85" s="133" t="s">
        <v>523</v>
      </c>
      <c r="E85" s="148" t="s">
        <v>524</v>
      </c>
      <c r="F85" s="1105" t="s">
        <v>525</v>
      </c>
      <c r="G85" s="145" t="s">
        <v>526</v>
      </c>
      <c r="H85" s="1104" t="s">
        <v>527</v>
      </c>
    </row>
    <row r="86" spans="1:15" s="147" customFormat="1" ht="20.100000000000001" customHeight="1" x14ac:dyDescent="0.2">
      <c r="B86" s="786" t="s">
        <v>528</v>
      </c>
      <c r="C86" s="1106" t="s">
        <v>529</v>
      </c>
      <c r="D86" s="133" t="s">
        <v>530</v>
      </c>
      <c r="E86" s="148" t="s">
        <v>531</v>
      </c>
      <c r="F86" s="1105" t="s">
        <v>532</v>
      </c>
      <c r="G86" s="591" t="s">
        <v>533</v>
      </c>
      <c r="H86" s="1107" t="s">
        <v>534</v>
      </c>
    </row>
    <row r="87" spans="1:15" s="147" customFormat="1" ht="20.100000000000001" customHeight="1" x14ac:dyDescent="0.2">
      <c r="B87" s="786" t="s">
        <v>535</v>
      </c>
      <c r="C87" s="1106" t="s">
        <v>536</v>
      </c>
      <c r="D87" s="133" t="s">
        <v>537</v>
      </c>
      <c r="E87" s="148" t="s">
        <v>538</v>
      </c>
      <c r="F87" s="1105" t="s">
        <v>539</v>
      </c>
      <c r="G87" s="591" t="s">
        <v>540</v>
      </c>
      <c r="H87" s="1107" t="s">
        <v>541</v>
      </c>
      <c r="N87" s="149"/>
      <c r="O87" s="149"/>
    </row>
    <row r="88" spans="1:15" s="147" customFormat="1" ht="20.100000000000001" customHeight="1" x14ac:dyDescent="0.2">
      <c r="B88" s="786" t="s">
        <v>750</v>
      </c>
      <c r="C88" s="1106" t="s">
        <v>543</v>
      </c>
      <c r="D88" s="133" t="s">
        <v>544</v>
      </c>
      <c r="E88" s="148" t="s">
        <v>545</v>
      </c>
      <c r="F88" s="1105" t="s">
        <v>546</v>
      </c>
      <c r="G88" s="591" t="s">
        <v>547</v>
      </c>
      <c r="H88" s="1107" t="s">
        <v>548</v>
      </c>
      <c r="N88" s="149"/>
      <c r="O88" s="149"/>
    </row>
    <row r="89" spans="1:15" s="147" customFormat="1" ht="20.100000000000001" customHeight="1" x14ac:dyDescent="0.2">
      <c r="B89" s="786" t="s">
        <v>549</v>
      </c>
      <c r="C89" s="1106" t="s">
        <v>550</v>
      </c>
      <c r="D89" s="133" t="s">
        <v>551</v>
      </c>
      <c r="E89" s="148" t="s">
        <v>552</v>
      </c>
      <c r="F89" s="1105" t="s">
        <v>553</v>
      </c>
      <c r="G89" s="591" t="s">
        <v>554</v>
      </c>
      <c r="H89" s="1107" t="s">
        <v>555</v>
      </c>
      <c r="N89" s="149"/>
      <c r="O89" s="149"/>
    </row>
    <row r="90" spans="1:15" s="147" customFormat="1" ht="20.100000000000001" customHeight="1" x14ac:dyDescent="0.2">
      <c r="B90" s="786" t="s">
        <v>556</v>
      </c>
      <c r="C90" s="1106" t="s">
        <v>557</v>
      </c>
      <c r="D90" s="133" t="s">
        <v>558</v>
      </c>
      <c r="E90" s="148" t="s">
        <v>559</v>
      </c>
      <c r="F90" s="1103" t="s">
        <v>560</v>
      </c>
      <c r="G90" s="591" t="s">
        <v>561</v>
      </c>
      <c r="H90" s="790" t="s">
        <v>562</v>
      </c>
      <c r="N90" s="149"/>
      <c r="O90" s="149"/>
    </row>
    <row r="91" spans="1:15" s="149" customFormat="1" ht="20.100000000000001" customHeight="1" x14ac:dyDescent="0.2">
      <c r="A91" s="1036"/>
      <c r="B91" s="786" t="s">
        <v>563</v>
      </c>
      <c r="C91" s="1106" t="s">
        <v>564</v>
      </c>
      <c r="D91" s="133"/>
      <c r="E91" s="145"/>
      <c r="F91" s="591"/>
      <c r="G91" s="147"/>
      <c r="H91" s="791"/>
      <c r="I91" s="145"/>
      <c r="J91" s="145"/>
      <c r="K91" s="145"/>
    </row>
    <row r="92" spans="1:15" s="149" customFormat="1" ht="20.100000000000001" customHeight="1" thickBot="1" x14ac:dyDescent="0.25">
      <c r="A92" s="1036"/>
      <c r="B92" s="1108"/>
      <c r="C92" s="794"/>
      <c r="D92" s="794"/>
      <c r="E92" s="794"/>
      <c r="F92" s="794"/>
      <c r="G92" s="794"/>
      <c r="H92" s="1109"/>
      <c r="I92" s="145"/>
      <c r="J92" s="145"/>
      <c r="K92" s="145"/>
    </row>
    <row r="98" spans="1:21" s="266" customFormat="1" ht="60" hidden="1" x14ac:dyDescent="0.2">
      <c r="A98" s="876"/>
      <c r="B98" s="372"/>
      <c r="C98" s="1"/>
      <c r="D98" s="398" t="s">
        <v>1535</v>
      </c>
      <c r="E98" s="119" t="s">
        <v>2527</v>
      </c>
      <c r="F98" s="119" t="s">
        <v>2528</v>
      </c>
      <c r="G98" s="119" t="s">
        <v>2529</v>
      </c>
      <c r="H98" s="119" t="s">
        <v>2530</v>
      </c>
      <c r="I98" s="119" t="s">
        <v>2531</v>
      </c>
      <c r="J98" s="119" t="s">
        <v>2532</v>
      </c>
      <c r="K98" s="373" t="s">
        <v>2533</v>
      </c>
      <c r="L98" s="373" t="s">
        <v>2534</v>
      </c>
      <c r="M98" s="119" t="s">
        <v>2535</v>
      </c>
      <c r="N98" s="119" t="s">
        <v>2536</v>
      </c>
      <c r="O98" s="119" t="s">
        <v>2537</v>
      </c>
      <c r="P98" s="373" t="s">
        <v>2538</v>
      </c>
      <c r="Q98" s="119" t="s">
        <v>2539</v>
      </c>
      <c r="R98" s="119" t="s">
        <v>2540</v>
      </c>
      <c r="S98" s="119" t="s">
        <v>2541</v>
      </c>
      <c r="T98" s="119" t="s">
        <v>2542</v>
      </c>
      <c r="U98" s="119" t="s">
        <v>2543</v>
      </c>
    </row>
    <row r="99" spans="1:21" s="266" customFormat="1" ht="20.100000000000001" hidden="1" customHeight="1" x14ac:dyDescent="0.2">
      <c r="A99" s="876"/>
      <c r="B99" s="1"/>
      <c r="C99" s="1" t="s">
        <v>2544</v>
      </c>
      <c r="D99" s="405"/>
      <c r="E99" s="405" t="s">
        <v>144</v>
      </c>
      <c r="F99" s="405" t="s">
        <v>217</v>
      </c>
      <c r="G99" s="405" t="s">
        <v>175</v>
      </c>
      <c r="H99" s="398" t="s">
        <v>299</v>
      </c>
      <c r="I99" s="398" t="s">
        <v>2545</v>
      </c>
      <c r="J99" s="374" t="s">
        <v>2546</v>
      </c>
      <c r="K99" s="373" t="s">
        <v>2546</v>
      </c>
      <c r="L99" s="373" t="s">
        <v>2547</v>
      </c>
      <c r="M99" s="405" t="s">
        <v>259</v>
      </c>
      <c r="N99" s="405" t="s">
        <v>2548</v>
      </c>
      <c r="O99" s="405" t="s">
        <v>2548</v>
      </c>
      <c r="P99" s="375" t="s">
        <v>2548</v>
      </c>
      <c r="Q99" s="375" t="s">
        <v>2549</v>
      </c>
      <c r="R99" s="375" t="s">
        <v>2550</v>
      </c>
      <c r="S99" s="375" t="s">
        <v>2551</v>
      </c>
      <c r="T99" s="375" t="s">
        <v>2552</v>
      </c>
      <c r="U99" s="375" t="s">
        <v>2553</v>
      </c>
    </row>
    <row r="100" spans="1:21" s="266" customFormat="1" ht="20.100000000000001" hidden="1" customHeight="1" x14ac:dyDescent="0.2">
      <c r="A100" s="876"/>
      <c r="B100" s="376" t="s">
        <v>350</v>
      </c>
      <c r="C100" s="376" t="s">
        <v>351</v>
      </c>
      <c r="D100" s="376" t="s">
        <v>1315</v>
      </c>
      <c r="E100" s="376" t="s">
        <v>1315</v>
      </c>
      <c r="F100" s="376" t="s">
        <v>1315</v>
      </c>
      <c r="G100" s="376" t="s">
        <v>1315</v>
      </c>
      <c r="H100" s="376" t="s">
        <v>1315</v>
      </c>
      <c r="I100" s="376" t="s">
        <v>1315</v>
      </c>
      <c r="J100" s="376" t="s">
        <v>1315</v>
      </c>
      <c r="K100" s="377" t="s">
        <v>1315</v>
      </c>
      <c r="L100" s="378" t="s">
        <v>1315</v>
      </c>
      <c r="M100" s="376" t="s">
        <v>1315</v>
      </c>
      <c r="N100" s="376" t="s">
        <v>1315</v>
      </c>
      <c r="O100" s="376" t="s">
        <v>1315</v>
      </c>
      <c r="P100" s="378" t="s">
        <v>1315</v>
      </c>
      <c r="Q100" s="378" t="s">
        <v>1315</v>
      </c>
      <c r="R100" s="378" t="s">
        <v>1315</v>
      </c>
      <c r="S100" s="378" t="s">
        <v>1315</v>
      </c>
      <c r="T100" s="378" t="s">
        <v>1315</v>
      </c>
      <c r="U100" s="378" t="s">
        <v>1315</v>
      </c>
    </row>
    <row r="101" spans="1:21" hidden="1" x14ac:dyDescent="0.2">
      <c r="B101" s="136" t="s">
        <v>2554</v>
      </c>
      <c r="C101" s="137" t="s">
        <v>2555</v>
      </c>
      <c r="D101" s="6">
        <v>44288</v>
      </c>
      <c r="E101" s="6">
        <f t="shared" ref="E101:E105" si="22">D101+4</f>
        <v>44292</v>
      </c>
      <c r="F101" s="6">
        <f t="shared" ref="F101:F108" si="23">D101+6</f>
        <v>44294</v>
      </c>
      <c r="G101" s="6">
        <f t="shared" ref="G101:G108" si="24">D101+11</f>
        <v>44299</v>
      </c>
      <c r="H101" s="379">
        <f t="shared" ref="H101:H108" si="25">G101+15</f>
        <v>44314</v>
      </c>
      <c r="I101" s="6">
        <f t="shared" ref="I101:I108" si="26">D101+24</f>
        <v>44312</v>
      </c>
      <c r="J101" s="6">
        <f t="shared" ref="J101:J108" si="27">D101+21</f>
        <v>44309</v>
      </c>
      <c r="K101" s="6">
        <f t="shared" ref="K101:K108" si="28">D101+21</f>
        <v>44309</v>
      </c>
      <c r="L101" s="6">
        <f t="shared" ref="L101:L108" si="29">D101+38</f>
        <v>44326</v>
      </c>
      <c r="M101" s="6">
        <f t="shared" ref="M101:M108" si="30">D101+5</f>
        <v>44293</v>
      </c>
      <c r="N101" s="6">
        <f t="shared" ref="N101:N108" si="31">D101+21</f>
        <v>44309</v>
      </c>
      <c r="O101" s="6">
        <f t="shared" ref="O101:O108" si="32">D101+21</f>
        <v>44309</v>
      </c>
      <c r="P101" s="6">
        <f t="shared" ref="P101:P108" si="33">D101+21</f>
        <v>44309</v>
      </c>
      <c r="Q101" s="6">
        <f t="shared" ref="Q101:Q108" si="34">D101+20</f>
        <v>44308</v>
      </c>
      <c r="R101" s="6">
        <f t="shared" ref="R101:R108" si="35">D101+25</f>
        <v>44313</v>
      </c>
      <c r="S101" s="6">
        <f t="shared" ref="S101:S108" si="36">D101+22</f>
        <v>44310</v>
      </c>
      <c r="T101" s="6">
        <f t="shared" ref="T101:T108" si="37">D101+19</f>
        <v>44307</v>
      </c>
      <c r="U101" s="6">
        <f t="shared" ref="U101:U108" si="38">D101+18</f>
        <v>44306</v>
      </c>
    </row>
    <row r="102" spans="1:21" hidden="1" x14ac:dyDescent="0.2">
      <c r="A102" s="875" t="s">
        <v>2556</v>
      </c>
      <c r="B102" s="381" t="s">
        <v>688</v>
      </c>
      <c r="C102" s="137" t="s">
        <v>2557</v>
      </c>
      <c r="D102" s="6">
        <f t="shared" ref="D102:D108" si="39">D101+7</f>
        <v>44295</v>
      </c>
      <c r="E102" s="6">
        <f t="shared" si="22"/>
        <v>44299</v>
      </c>
      <c r="F102" s="6">
        <f t="shared" si="23"/>
        <v>44301</v>
      </c>
      <c r="G102" s="6">
        <f t="shared" si="24"/>
        <v>44306</v>
      </c>
      <c r="H102" s="379">
        <f t="shared" si="25"/>
        <v>44321</v>
      </c>
      <c r="I102" s="6">
        <f t="shared" si="26"/>
        <v>44319</v>
      </c>
      <c r="J102" s="6">
        <f t="shared" si="27"/>
        <v>44316</v>
      </c>
      <c r="K102" s="6">
        <f t="shared" si="28"/>
        <v>44316</v>
      </c>
      <c r="L102" s="6">
        <f t="shared" si="29"/>
        <v>44333</v>
      </c>
      <c r="M102" s="6">
        <f t="shared" si="30"/>
        <v>44300</v>
      </c>
      <c r="N102" s="6">
        <f t="shared" si="31"/>
        <v>44316</v>
      </c>
      <c r="O102" s="6">
        <f t="shared" si="32"/>
        <v>44316</v>
      </c>
      <c r="P102" s="6">
        <f t="shared" si="33"/>
        <v>44316</v>
      </c>
      <c r="Q102" s="6">
        <f t="shared" si="34"/>
        <v>44315</v>
      </c>
      <c r="R102" s="6">
        <f t="shared" si="35"/>
        <v>44320</v>
      </c>
      <c r="S102" s="6">
        <f t="shared" si="36"/>
        <v>44317</v>
      </c>
      <c r="T102" s="6">
        <f t="shared" si="37"/>
        <v>44314</v>
      </c>
      <c r="U102" s="6">
        <f t="shared" si="38"/>
        <v>44313</v>
      </c>
    </row>
    <row r="103" spans="1:21" hidden="1" x14ac:dyDescent="0.2">
      <c r="A103" s="875" t="s">
        <v>2558</v>
      </c>
      <c r="B103" s="381" t="s">
        <v>688</v>
      </c>
      <c r="C103" s="137" t="s">
        <v>2559</v>
      </c>
      <c r="D103" s="6">
        <f t="shared" si="39"/>
        <v>44302</v>
      </c>
      <c r="E103" s="6">
        <f t="shared" si="22"/>
        <v>44306</v>
      </c>
      <c r="F103" s="6">
        <f t="shared" si="23"/>
        <v>44308</v>
      </c>
      <c r="G103" s="6">
        <f t="shared" si="24"/>
        <v>44313</v>
      </c>
      <c r="H103" s="379">
        <f t="shared" si="25"/>
        <v>44328</v>
      </c>
      <c r="I103" s="6">
        <f t="shared" si="26"/>
        <v>44326</v>
      </c>
      <c r="J103" s="6">
        <f t="shared" si="27"/>
        <v>44323</v>
      </c>
      <c r="K103" s="6">
        <f t="shared" si="28"/>
        <v>44323</v>
      </c>
      <c r="L103" s="6">
        <f t="shared" si="29"/>
        <v>44340</v>
      </c>
      <c r="M103" s="6">
        <f t="shared" si="30"/>
        <v>44307</v>
      </c>
      <c r="N103" s="6">
        <f t="shared" si="31"/>
        <v>44323</v>
      </c>
      <c r="O103" s="6">
        <f t="shared" si="32"/>
        <v>44323</v>
      </c>
      <c r="P103" s="6">
        <f t="shared" si="33"/>
        <v>44323</v>
      </c>
      <c r="Q103" s="6">
        <f t="shared" si="34"/>
        <v>44322</v>
      </c>
      <c r="R103" s="6">
        <f t="shared" si="35"/>
        <v>44327</v>
      </c>
      <c r="S103" s="6">
        <f t="shared" si="36"/>
        <v>44324</v>
      </c>
      <c r="T103" s="6">
        <f t="shared" si="37"/>
        <v>44321</v>
      </c>
      <c r="U103" s="6">
        <f t="shared" si="38"/>
        <v>44320</v>
      </c>
    </row>
    <row r="104" spans="1:21" hidden="1" x14ac:dyDescent="0.2">
      <c r="A104" s="875" t="s">
        <v>2560</v>
      </c>
      <c r="B104" s="381" t="s">
        <v>688</v>
      </c>
      <c r="C104" s="137" t="s">
        <v>2561</v>
      </c>
      <c r="D104" s="6">
        <f t="shared" si="39"/>
        <v>44309</v>
      </c>
      <c r="E104" s="6">
        <f t="shared" si="22"/>
        <v>44313</v>
      </c>
      <c r="F104" s="6">
        <f t="shared" si="23"/>
        <v>44315</v>
      </c>
      <c r="G104" s="6">
        <f t="shared" si="24"/>
        <v>44320</v>
      </c>
      <c r="H104" s="379">
        <f t="shared" si="25"/>
        <v>44335</v>
      </c>
      <c r="I104" s="6">
        <f t="shared" si="26"/>
        <v>44333</v>
      </c>
      <c r="J104" s="6">
        <f t="shared" si="27"/>
        <v>44330</v>
      </c>
      <c r="K104" s="6">
        <f t="shared" si="28"/>
        <v>44330</v>
      </c>
      <c r="L104" s="6">
        <f t="shared" si="29"/>
        <v>44347</v>
      </c>
      <c r="M104" s="6">
        <f t="shared" si="30"/>
        <v>44314</v>
      </c>
      <c r="N104" s="6">
        <f t="shared" si="31"/>
        <v>44330</v>
      </c>
      <c r="O104" s="6">
        <f t="shared" si="32"/>
        <v>44330</v>
      </c>
      <c r="P104" s="6">
        <f t="shared" si="33"/>
        <v>44330</v>
      </c>
      <c r="Q104" s="6">
        <f t="shared" si="34"/>
        <v>44329</v>
      </c>
      <c r="R104" s="6">
        <f t="shared" si="35"/>
        <v>44334</v>
      </c>
      <c r="S104" s="6">
        <f t="shared" si="36"/>
        <v>44331</v>
      </c>
      <c r="T104" s="6">
        <f t="shared" si="37"/>
        <v>44328</v>
      </c>
      <c r="U104" s="6">
        <f t="shared" si="38"/>
        <v>44327</v>
      </c>
    </row>
    <row r="105" spans="1:21" hidden="1" x14ac:dyDescent="0.2">
      <c r="A105" s="875"/>
      <c r="B105" s="381" t="s">
        <v>688</v>
      </c>
      <c r="C105" s="137" t="s">
        <v>2562</v>
      </c>
      <c r="D105" s="6">
        <f t="shared" si="39"/>
        <v>44316</v>
      </c>
      <c r="E105" s="6">
        <f t="shared" si="22"/>
        <v>44320</v>
      </c>
      <c r="F105" s="6">
        <f t="shared" si="23"/>
        <v>44322</v>
      </c>
      <c r="G105" s="6">
        <f t="shared" si="24"/>
        <v>44327</v>
      </c>
      <c r="H105" s="379">
        <f t="shared" si="25"/>
        <v>44342</v>
      </c>
      <c r="I105" s="6">
        <f t="shared" si="26"/>
        <v>44340</v>
      </c>
      <c r="J105" s="6">
        <f t="shared" si="27"/>
        <v>44337</v>
      </c>
      <c r="K105" s="6">
        <f t="shared" si="28"/>
        <v>44337</v>
      </c>
      <c r="L105" s="6">
        <f t="shared" si="29"/>
        <v>44354</v>
      </c>
      <c r="M105" s="6">
        <f t="shared" si="30"/>
        <v>44321</v>
      </c>
      <c r="N105" s="6">
        <f t="shared" si="31"/>
        <v>44337</v>
      </c>
      <c r="O105" s="6">
        <f t="shared" si="32"/>
        <v>44337</v>
      </c>
      <c r="P105" s="6">
        <f t="shared" si="33"/>
        <v>44337</v>
      </c>
      <c r="Q105" s="6">
        <f t="shared" si="34"/>
        <v>44336</v>
      </c>
      <c r="R105" s="6">
        <f t="shared" si="35"/>
        <v>44341</v>
      </c>
      <c r="S105" s="6">
        <f t="shared" si="36"/>
        <v>44338</v>
      </c>
      <c r="T105" s="6">
        <f t="shared" si="37"/>
        <v>44335</v>
      </c>
      <c r="U105" s="6">
        <f t="shared" si="38"/>
        <v>44334</v>
      </c>
    </row>
    <row r="106" spans="1:21" hidden="1" x14ac:dyDescent="0.2">
      <c r="A106" s="875"/>
      <c r="B106" s="383" t="s">
        <v>688</v>
      </c>
      <c r="C106" s="362" t="s">
        <v>2563</v>
      </c>
      <c r="D106" s="6">
        <f>D105+7</f>
        <v>44323</v>
      </c>
      <c r="E106" s="363">
        <f>D106+4</f>
        <v>44327</v>
      </c>
      <c r="F106" s="363">
        <f t="shared" si="23"/>
        <v>44329</v>
      </c>
      <c r="G106" s="363">
        <f t="shared" si="24"/>
        <v>44334</v>
      </c>
      <c r="H106" s="380">
        <f t="shared" si="25"/>
        <v>44349</v>
      </c>
      <c r="I106" s="363">
        <f t="shared" si="26"/>
        <v>44347</v>
      </c>
      <c r="J106" s="363">
        <f t="shared" si="27"/>
        <v>44344</v>
      </c>
      <c r="K106" s="363">
        <f t="shared" si="28"/>
        <v>44344</v>
      </c>
      <c r="L106" s="363">
        <f t="shared" si="29"/>
        <v>44361</v>
      </c>
      <c r="M106" s="363">
        <f t="shared" si="30"/>
        <v>44328</v>
      </c>
      <c r="N106" s="363">
        <f t="shared" si="31"/>
        <v>44344</v>
      </c>
      <c r="O106" s="363">
        <f t="shared" si="32"/>
        <v>44344</v>
      </c>
      <c r="P106" s="363">
        <f t="shared" si="33"/>
        <v>44344</v>
      </c>
      <c r="Q106" s="363">
        <f t="shared" si="34"/>
        <v>44343</v>
      </c>
      <c r="R106" s="363">
        <f t="shared" si="35"/>
        <v>44348</v>
      </c>
      <c r="S106" s="363">
        <f t="shared" si="36"/>
        <v>44345</v>
      </c>
      <c r="T106" s="363">
        <f t="shared" si="37"/>
        <v>44342</v>
      </c>
      <c r="U106" s="363">
        <f t="shared" si="38"/>
        <v>44341</v>
      </c>
    </row>
    <row r="107" spans="1:21" hidden="1" x14ac:dyDescent="0.2">
      <c r="A107" s="875" t="s">
        <v>2564</v>
      </c>
      <c r="B107" s="383" t="s">
        <v>688</v>
      </c>
      <c r="C107" s="362" t="s">
        <v>2565</v>
      </c>
      <c r="D107" s="363">
        <f t="shared" si="39"/>
        <v>44330</v>
      </c>
      <c r="E107" s="363">
        <f t="shared" ref="E107:E108" si="40">D107+4</f>
        <v>44334</v>
      </c>
      <c r="F107" s="363">
        <f t="shared" si="23"/>
        <v>44336</v>
      </c>
      <c r="G107" s="363">
        <f t="shared" si="24"/>
        <v>44341</v>
      </c>
      <c r="H107" s="380">
        <f t="shared" si="25"/>
        <v>44356</v>
      </c>
      <c r="I107" s="363">
        <f t="shared" si="26"/>
        <v>44354</v>
      </c>
      <c r="J107" s="363">
        <f t="shared" si="27"/>
        <v>44351</v>
      </c>
      <c r="K107" s="363">
        <f t="shared" si="28"/>
        <v>44351</v>
      </c>
      <c r="L107" s="363">
        <f t="shared" si="29"/>
        <v>44368</v>
      </c>
      <c r="M107" s="363">
        <f t="shared" si="30"/>
        <v>44335</v>
      </c>
      <c r="N107" s="363">
        <f t="shared" si="31"/>
        <v>44351</v>
      </c>
      <c r="O107" s="363">
        <f t="shared" si="32"/>
        <v>44351</v>
      </c>
      <c r="P107" s="363">
        <f t="shared" si="33"/>
        <v>44351</v>
      </c>
      <c r="Q107" s="363">
        <f t="shared" si="34"/>
        <v>44350</v>
      </c>
      <c r="R107" s="363">
        <f t="shared" si="35"/>
        <v>44355</v>
      </c>
      <c r="S107" s="363">
        <f t="shared" si="36"/>
        <v>44352</v>
      </c>
      <c r="T107" s="363">
        <f t="shared" si="37"/>
        <v>44349</v>
      </c>
      <c r="U107" s="363">
        <f t="shared" si="38"/>
        <v>44348</v>
      </c>
    </row>
    <row r="108" spans="1:21" hidden="1" x14ac:dyDescent="0.2">
      <c r="A108" s="875"/>
      <c r="B108" s="383" t="s">
        <v>688</v>
      </c>
      <c r="C108" s="362" t="s">
        <v>2566</v>
      </c>
      <c r="D108" s="363">
        <f t="shared" si="39"/>
        <v>44337</v>
      </c>
      <c r="E108" s="363">
        <f t="shared" si="40"/>
        <v>44341</v>
      </c>
      <c r="F108" s="363">
        <f t="shared" si="23"/>
        <v>44343</v>
      </c>
      <c r="G108" s="363">
        <f t="shared" si="24"/>
        <v>44348</v>
      </c>
      <c r="H108" s="380">
        <f t="shared" si="25"/>
        <v>44363</v>
      </c>
      <c r="I108" s="363">
        <f t="shared" si="26"/>
        <v>44361</v>
      </c>
      <c r="J108" s="363">
        <f t="shared" si="27"/>
        <v>44358</v>
      </c>
      <c r="K108" s="363">
        <f t="shared" si="28"/>
        <v>44358</v>
      </c>
      <c r="L108" s="363">
        <f t="shared" si="29"/>
        <v>44375</v>
      </c>
      <c r="M108" s="363">
        <f t="shared" si="30"/>
        <v>44342</v>
      </c>
      <c r="N108" s="363">
        <f t="shared" si="31"/>
        <v>44358</v>
      </c>
      <c r="O108" s="363">
        <f t="shared" si="32"/>
        <v>44358</v>
      </c>
      <c r="P108" s="363">
        <f t="shared" si="33"/>
        <v>44358</v>
      </c>
      <c r="Q108" s="363">
        <f t="shared" si="34"/>
        <v>44357</v>
      </c>
      <c r="R108" s="363">
        <f t="shared" si="35"/>
        <v>44362</v>
      </c>
      <c r="S108" s="363">
        <f t="shared" si="36"/>
        <v>44359</v>
      </c>
      <c r="T108" s="363">
        <f t="shared" si="37"/>
        <v>44356</v>
      </c>
      <c r="U108" s="363">
        <f t="shared" si="38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H84" r:id="rId1" xr:uid="{2B2CCB7D-9BE0-4B53-B40F-54369B82FDC7}"/>
    <hyperlink ref="C84" r:id="rId2" xr:uid="{D9D901F1-3E8B-4766-975F-3CE08C273CA9}"/>
    <hyperlink ref="H89" r:id="rId3" xr:uid="{E55715D8-3EF0-4247-B01C-E7565DB9D172}"/>
    <hyperlink ref="H88" r:id="rId4" xr:uid="{A4CAE3A1-2358-4C58-A1C9-D995531BBA34}"/>
    <hyperlink ref="C87" r:id="rId5" xr:uid="{8BF2D1AD-9F9E-4D49-BB8D-81494CE9E988}"/>
    <hyperlink ref="C85" r:id="rId6" xr:uid="{7BAE28A6-7C06-401A-B650-C0622E54647C}"/>
    <hyperlink ref="C91" r:id="rId7" xr:uid="{008D4F0D-C8AD-403C-B399-505813C8F75E}"/>
    <hyperlink ref="H87" r:id="rId8" xr:uid="{69638BB7-62DD-4029-BB80-71271E53BD20}"/>
    <hyperlink ref="H90" r:id="rId9" xr:uid="{499B1FFD-105E-4E9A-8038-60F54C2A262F}"/>
    <hyperlink ref="F84" r:id="rId10" xr:uid="{837DEA61-096C-4258-99B3-B3BA924CC9D8}"/>
    <hyperlink ref="F89" r:id="rId11" xr:uid="{81B82106-B7BF-464D-A3C0-585A7EF329A9}"/>
    <hyperlink ref="F85" r:id="rId12" xr:uid="{F2BF8F4F-8B12-42CA-A272-7B57779109FC}"/>
    <hyperlink ref="F86" r:id="rId13" xr:uid="{8806BB88-2980-498E-94D5-805C37C743A7}"/>
    <hyperlink ref="F87" r:id="rId14" xr:uid="{ABC80173-8F50-4A5E-952C-4F953734A27A}"/>
    <hyperlink ref="F88" r:id="rId15" xr:uid="{9870767D-3B30-4A45-A59A-7F99048D9906}"/>
    <hyperlink ref="H85" r:id="rId16" xr:uid="{1D2BACDE-8AB1-4A59-A5C6-736B62A96533}"/>
    <hyperlink ref="H86" r:id="rId17" xr:uid="{EE9E692D-FE2F-486E-BBB2-C7F3A5E893FC}"/>
    <hyperlink ref="F90" r:id="rId18" xr:uid="{D166D529-69F7-4407-B395-7ACBC9573A1A}"/>
    <hyperlink ref="C86" r:id="rId19" xr:uid="{CBA851BB-63EE-448A-AE94-781A4063C676}"/>
    <hyperlink ref="C88" r:id="rId20" xr:uid="{BF1BA1CB-FE34-422E-B16E-8ED6838B01BA}"/>
    <hyperlink ref="C89" r:id="rId21" xr:uid="{566081FF-B567-461E-8D47-6DC1E9F5A91D}"/>
    <hyperlink ref="C90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01"/>
  <sheetViews>
    <sheetView showGridLines="0" topLeftCell="A4" zoomScale="145" zoomScaleNormal="145" zoomScaleSheetLayoutView="75" workbookViewId="0">
      <selection activeCell="D89" sqref="D89"/>
    </sheetView>
  </sheetViews>
  <sheetFormatPr defaultColWidth="9.140625" defaultRowHeight="18.75" customHeight="1" x14ac:dyDescent="0.2"/>
  <cols>
    <col min="1" max="1" width="25.28515625" style="864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28" t="s">
        <v>116</v>
      </c>
      <c r="C2" s="1128"/>
      <c r="D2" s="1128"/>
      <c r="E2" s="1128"/>
      <c r="F2" s="1128"/>
      <c r="G2" s="121"/>
      <c r="H2" s="959" t="s">
        <v>345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3" customFormat="1" ht="30" customHeight="1" thickBot="1" x14ac:dyDescent="0.25">
      <c r="A4" s="1060"/>
      <c r="B4" s="1157" t="s">
        <v>128</v>
      </c>
      <c r="C4" s="1158"/>
      <c r="D4" s="1158"/>
      <c r="E4" s="1158"/>
      <c r="F4" s="1159"/>
      <c r="G4" s="936"/>
      <c r="H4" s="934"/>
      <c r="I4" s="937"/>
      <c r="J4" s="937"/>
      <c r="K4" s="938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4" t="s">
        <v>124</v>
      </c>
      <c r="C7" s="1135"/>
      <c r="D7" s="1136" t="s">
        <v>348</v>
      </c>
      <c r="E7" s="944" t="s">
        <v>1536</v>
      </c>
      <c r="F7" s="1136" t="s">
        <v>1537</v>
      </c>
      <c r="G7" s="1172" t="s">
        <v>351</v>
      </c>
      <c r="H7" s="1136" t="s">
        <v>1536</v>
      </c>
      <c r="I7" s="1136" t="s">
        <v>3092</v>
      </c>
      <c r="J7" s="767"/>
      <c r="K7" s="955" t="s">
        <v>3093</v>
      </c>
    </row>
    <row r="8" spans="1:11" s="14" customFormat="1" ht="35.25" customHeight="1" x14ac:dyDescent="0.2">
      <c r="A8" s="808"/>
      <c r="B8" s="947" t="s">
        <v>350</v>
      </c>
      <c r="C8" s="947" t="s">
        <v>351</v>
      </c>
      <c r="D8" s="1137"/>
      <c r="E8" s="943" t="s">
        <v>176</v>
      </c>
      <c r="F8" s="1137"/>
      <c r="G8" s="1173"/>
      <c r="H8" s="1137"/>
      <c r="I8" s="1137"/>
      <c r="J8" s="767"/>
      <c r="K8" s="1051" t="s">
        <v>3094</v>
      </c>
    </row>
    <row r="9" spans="1:11" s="14" customFormat="1" ht="18.75" hidden="1" customHeight="1" x14ac:dyDescent="0.2">
      <c r="A9" s="808"/>
      <c r="B9" s="633" t="s">
        <v>1560</v>
      </c>
      <c r="C9" s="633" t="s">
        <v>3095</v>
      </c>
      <c r="D9" s="812">
        <v>45301</v>
      </c>
      <c r="E9" s="761">
        <f t="shared" ref="E9" si="0">D9+9</f>
        <v>45310</v>
      </c>
      <c r="F9" s="815" t="s">
        <v>711</v>
      </c>
      <c r="G9" s="761" t="s">
        <v>3096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3097</v>
      </c>
      <c r="C10" s="633" t="s">
        <v>3098</v>
      </c>
      <c r="D10" s="812">
        <v>45305</v>
      </c>
      <c r="E10" s="761">
        <f t="shared" ref="E10" si="2">D10+9</f>
        <v>45314</v>
      </c>
      <c r="F10" s="815" t="s">
        <v>688</v>
      </c>
      <c r="G10" s="761" t="s">
        <v>688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1541</v>
      </c>
      <c r="C11" s="633" t="s">
        <v>1542</v>
      </c>
      <c r="D11" s="812">
        <v>45308</v>
      </c>
      <c r="E11" s="761">
        <f t="shared" ref="E11:E13" si="5">D11+9</f>
        <v>45317</v>
      </c>
      <c r="F11" s="815" t="s">
        <v>688</v>
      </c>
      <c r="G11" s="761" t="s">
        <v>3099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3100</v>
      </c>
      <c r="C12" s="633" t="s">
        <v>1546</v>
      </c>
      <c r="D12" s="812">
        <v>45319</v>
      </c>
      <c r="E12" s="761">
        <f t="shared" si="5"/>
        <v>45328</v>
      </c>
      <c r="F12" s="815" t="s">
        <v>722</v>
      </c>
      <c r="G12" s="761" t="s">
        <v>3101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3102</v>
      </c>
      <c r="C13" s="633" t="s">
        <v>1550</v>
      </c>
      <c r="D13" s="812">
        <v>45322</v>
      </c>
      <c r="E13" s="761">
        <f t="shared" si="5"/>
        <v>45331</v>
      </c>
      <c r="F13" s="815" t="s">
        <v>711</v>
      </c>
      <c r="G13" s="761" t="s">
        <v>3103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1553</v>
      </c>
      <c r="C14" s="633" t="s">
        <v>1554</v>
      </c>
      <c r="D14" s="812">
        <v>45330</v>
      </c>
      <c r="E14" s="761">
        <f t="shared" ref="E14:E15" si="7">D14+9</f>
        <v>45339</v>
      </c>
      <c r="F14" s="815" t="s">
        <v>722</v>
      </c>
      <c r="G14" s="761" t="s">
        <v>3104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1556</v>
      </c>
      <c r="C15" s="633" t="s">
        <v>1557</v>
      </c>
      <c r="D15" s="812">
        <v>45342</v>
      </c>
      <c r="E15" s="761">
        <f t="shared" si="7"/>
        <v>45351</v>
      </c>
      <c r="F15" s="815" t="s">
        <v>711</v>
      </c>
      <c r="G15" s="761" t="s">
        <v>3105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1560</v>
      </c>
      <c r="C16" s="633" t="s">
        <v>1561</v>
      </c>
      <c r="D16" s="812">
        <v>45343</v>
      </c>
      <c r="E16" s="761">
        <f t="shared" ref="E16" si="8">D16+9</f>
        <v>45352</v>
      </c>
      <c r="F16" s="815" t="s">
        <v>722</v>
      </c>
      <c r="G16" s="761" t="s">
        <v>3106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1564</v>
      </c>
      <c r="C17" s="633" t="s">
        <v>1565</v>
      </c>
      <c r="D17" s="812">
        <f t="shared" ref="D17" si="9">D16+7</f>
        <v>45350</v>
      </c>
      <c r="E17" s="761">
        <f>D17+9</f>
        <v>45359</v>
      </c>
      <c r="F17" s="815" t="s">
        <v>711</v>
      </c>
      <c r="G17" s="761" t="s">
        <v>3107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1541</v>
      </c>
      <c r="C18" s="633" t="s">
        <v>1567</v>
      </c>
      <c r="D18" s="812">
        <v>45357</v>
      </c>
      <c r="E18" s="761">
        <f>D18+9</f>
        <v>45366</v>
      </c>
      <c r="F18" s="815" t="s">
        <v>722</v>
      </c>
      <c r="G18" s="761" t="s">
        <v>3108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2091</v>
      </c>
      <c r="B19" s="871" t="s">
        <v>384</v>
      </c>
      <c r="C19" s="633" t="s">
        <v>1569</v>
      </c>
      <c r="D19" s="812">
        <v>45373</v>
      </c>
      <c r="E19" s="867" t="s">
        <v>384</v>
      </c>
      <c r="F19" s="815" t="s">
        <v>722</v>
      </c>
      <c r="G19" s="761" t="s">
        <v>3109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79" t="s">
        <v>1553</v>
      </c>
      <c r="C20" s="982" t="s">
        <v>1571</v>
      </c>
      <c r="D20" s="982">
        <v>45379</v>
      </c>
      <c r="E20" s="761">
        <f t="shared" ref="E20:E21" si="10">D20+9</f>
        <v>45388</v>
      </c>
      <c r="F20" s="815" t="s">
        <v>722</v>
      </c>
      <c r="G20" s="761" t="s">
        <v>3110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79" t="s">
        <v>1545</v>
      </c>
      <c r="C21" s="982" t="s">
        <v>1574</v>
      </c>
      <c r="D21" s="982">
        <v>45380</v>
      </c>
      <c r="E21" s="761">
        <f t="shared" si="10"/>
        <v>45389</v>
      </c>
      <c r="F21" s="815" t="s">
        <v>722</v>
      </c>
      <c r="G21" s="761" t="s">
        <v>3110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79" t="s">
        <v>1560</v>
      </c>
      <c r="C22" s="982" t="s">
        <v>1576</v>
      </c>
      <c r="D22" s="982">
        <v>45385</v>
      </c>
      <c r="E22" s="761">
        <f t="shared" ref="E22:E27" si="12">D22+9</f>
        <v>45394</v>
      </c>
      <c r="F22" s="815" t="s">
        <v>722</v>
      </c>
      <c r="G22" s="761" t="s">
        <v>3110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79" t="s">
        <v>1564</v>
      </c>
      <c r="C23" s="982" t="s">
        <v>1588</v>
      </c>
      <c r="D23" s="982">
        <v>45393</v>
      </c>
      <c r="E23" s="761">
        <f t="shared" si="12"/>
        <v>45402</v>
      </c>
      <c r="F23" s="815" t="s">
        <v>711</v>
      </c>
      <c r="G23" s="761" t="s">
        <v>3111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3112</v>
      </c>
      <c r="B24" s="939" t="s">
        <v>384</v>
      </c>
      <c r="C24" s="977" t="s">
        <v>1590</v>
      </c>
      <c r="D24" s="913">
        <v>45399</v>
      </c>
      <c r="E24" s="856">
        <f t="shared" si="12"/>
        <v>45408</v>
      </c>
      <c r="F24" s="1002" t="s">
        <v>711</v>
      </c>
      <c r="G24" s="856" t="s">
        <v>3113</v>
      </c>
      <c r="H24" s="856">
        <v>45414</v>
      </c>
      <c r="I24" s="856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6" t="s">
        <v>1573</v>
      </c>
      <c r="C25" s="977" t="s">
        <v>1592</v>
      </c>
      <c r="D25" s="977">
        <v>45415</v>
      </c>
      <c r="E25" s="761">
        <f t="shared" si="12"/>
        <v>45424</v>
      </c>
      <c r="F25" s="815" t="s">
        <v>711</v>
      </c>
      <c r="G25" s="761" t="s">
        <v>3114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6" t="s">
        <v>1553</v>
      </c>
      <c r="C26" s="977" t="s">
        <v>3115</v>
      </c>
      <c r="D26" s="977">
        <v>45419</v>
      </c>
      <c r="E26" s="761">
        <f t="shared" si="12"/>
        <v>45428</v>
      </c>
      <c r="F26" s="815" t="s">
        <v>711</v>
      </c>
      <c r="G26" s="761" t="s">
        <v>3116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1545</v>
      </c>
      <c r="B27" s="978" t="s">
        <v>408</v>
      </c>
      <c r="C27" s="982" t="s">
        <v>3117</v>
      </c>
      <c r="D27" s="913">
        <v>45424</v>
      </c>
      <c r="E27" s="803">
        <f t="shared" si="12"/>
        <v>45433</v>
      </c>
      <c r="F27" s="1055" t="s">
        <v>722</v>
      </c>
      <c r="G27" s="803" t="s">
        <v>3118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2" t="s">
        <v>1560</v>
      </c>
      <c r="C28" s="977" t="s">
        <v>3119</v>
      </c>
      <c r="D28" s="977">
        <v>45429</v>
      </c>
      <c r="E28" s="761">
        <f t="shared" ref="E28:E31" si="15">D28+9</f>
        <v>45438</v>
      </c>
      <c r="F28" s="815" t="s">
        <v>722</v>
      </c>
      <c r="G28" s="761" t="s">
        <v>3116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2" t="s">
        <v>1564</v>
      </c>
      <c r="C29" s="982" t="s">
        <v>3120</v>
      </c>
      <c r="D29" s="977">
        <v>45440</v>
      </c>
      <c r="E29" s="761">
        <f t="shared" si="15"/>
        <v>45449</v>
      </c>
      <c r="F29" s="815" t="s">
        <v>722</v>
      </c>
      <c r="G29" s="761" t="s">
        <v>3121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64" t="s">
        <v>2129</v>
      </c>
      <c r="C30" s="982" t="s">
        <v>3122</v>
      </c>
      <c r="D30" s="977">
        <v>45451</v>
      </c>
      <c r="E30" s="761">
        <f t="shared" si="15"/>
        <v>45460</v>
      </c>
      <c r="F30" s="815" t="s">
        <v>722</v>
      </c>
      <c r="G30" s="761" t="s">
        <v>3121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2" t="s">
        <v>1541</v>
      </c>
      <c r="C31" s="982" t="s">
        <v>3123</v>
      </c>
      <c r="D31" s="977">
        <v>45454</v>
      </c>
      <c r="E31" s="761">
        <f t="shared" si="15"/>
        <v>45463</v>
      </c>
      <c r="F31" s="815" t="s">
        <v>711</v>
      </c>
      <c r="G31" s="761" t="s">
        <v>3124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2" t="s">
        <v>1573</v>
      </c>
      <c r="C32" s="977" t="s">
        <v>2127</v>
      </c>
      <c r="D32" s="977">
        <v>45454</v>
      </c>
      <c r="E32" s="761">
        <f t="shared" ref="E32:E35" si="18">D32+9</f>
        <v>45463</v>
      </c>
      <c r="F32" s="815" t="s">
        <v>722</v>
      </c>
      <c r="G32" s="761" t="s">
        <v>3125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2" t="s">
        <v>1573</v>
      </c>
      <c r="C33" s="977" t="s">
        <v>3126</v>
      </c>
      <c r="D33" s="977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2" t="s">
        <v>1553</v>
      </c>
      <c r="C34" s="982" t="s">
        <v>3127</v>
      </c>
      <c r="D34" s="977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69" t="s">
        <v>408</v>
      </c>
      <c r="C35" s="977" t="s">
        <v>3128</v>
      </c>
      <c r="D35" s="913">
        <v>45469</v>
      </c>
      <c r="E35" s="803">
        <f t="shared" si="18"/>
        <v>45478</v>
      </c>
      <c r="F35" s="1016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2" t="s">
        <v>1545</v>
      </c>
      <c r="C36" s="982" t="s">
        <v>2192</v>
      </c>
      <c r="D36" s="977">
        <v>45481</v>
      </c>
      <c r="E36" s="761">
        <f t="shared" ref="E36:E37" si="20">D36+9</f>
        <v>45490</v>
      </c>
      <c r="F36" s="815" t="s">
        <v>722</v>
      </c>
      <c r="G36" s="761" t="s">
        <v>3129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2" t="s">
        <v>2137</v>
      </c>
      <c r="C37" s="982" t="s">
        <v>2193</v>
      </c>
      <c r="D37" s="975" t="s">
        <v>384</v>
      </c>
      <c r="E37" s="803" t="e">
        <f t="shared" si="20"/>
        <v>#VALUE!</v>
      </c>
      <c r="F37" s="1055" t="s">
        <v>722</v>
      </c>
      <c r="G37" s="803" t="s">
        <v>3130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77" t="s">
        <v>2129</v>
      </c>
      <c r="C38" s="982" t="s">
        <v>2194</v>
      </c>
      <c r="D38" s="977">
        <v>45505</v>
      </c>
      <c r="E38" s="761">
        <f t="shared" ref="E38:E39" si="22">D38+9</f>
        <v>45514</v>
      </c>
      <c r="F38" s="815" t="s">
        <v>722</v>
      </c>
      <c r="G38" s="761" t="s">
        <v>3131</v>
      </c>
      <c r="H38" s="761">
        <v>45520</v>
      </c>
      <c r="I38" s="761">
        <f t="shared" si="21"/>
        <v>45527</v>
      </c>
      <c r="J38" s="767"/>
      <c r="K38" s="881" t="e">
        <f t="shared" si="17"/>
        <v>#REF!</v>
      </c>
    </row>
    <row r="39" spans="1:11" s="14" customFormat="1" ht="18.75" hidden="1" customHeight="1" x14ac:dyDescent="0.2">
      <c r="A39" s="808"/>
      <c r="B39" s="1064" t="s">
        <v>408</v>
      </c>
      <c r="C39" s="982" t="s">
        <v>2196</v>
      </c>
      <c r="D39" s="913">
        <v>45507</v>
      </c>
      <c r="E39" s="803">
        <f t="shared" si="22"/>
        <v>45516</v>
      </c>
      <c r="F39" s="1055" t="s">
        <v>722</v>
      </c>
      <c r="G39" s="803" t="s">
        <v>3130</v>
      </c>
      <c r="H39" s="803">
        <v>45524</v>
      </c>
      <c r="I39" s="803">
        <f t="shared" si="21"/>
        <v>45531</v>
      </c>
      <c r="J39" s="767"/>
      <c r="K39" s="881" t="e">
        <f t="shared" si="17"/>
        <v>#REF!</v>
      </c>
    </row>
    <row r="40" spans="1:11" s="14" customFormat="1" ht="18.75" hidden="1" customHeight="1" x14ac:dyDescent="0.2">
      <c r="A40" s="808"/>
      <c r="B40" s="982" t="s">
        <v>1573</v>
      </c>
      <c r="C40" s="977" t="s">
        <v>2197</v>
      </c>
      <c r="D40" s="977">
        <v>45507</v>
      </c>
      <c r="E40" s="761">
        <f t="shared" ref="E40:E43" si="23">D40+9</f>
        <v>45516</v>
      </c>
      <c r="F40" s="815" t="s">
        <v>722</v>
      </c>
      <c r="G40" s="761" t="s">
        <v>3131</v>
      </c>
      <c r="H40" s="761">
        <v>45520</v>
      </c>
      <c r="I40" s="761">
        <f t="shared" ref="I40" si="24">H40+7</f>
        <v>45527</v>
      </c>
      <c r="J40" s="767"/>
      <c r="K40" s="881" t="e">
        <f>K39+7</f>
        <v>#REF!</v>
      </c>
    </row>
    <row r="41" spans="1:11" s="14" customFormat="1" ht="18.75" hidden="1" customHeight="1" x14ac:dyDescent="0.2">
      <c r="A41" s="808"/>
      <c r="B41" s="982" t="s">
        <v>1553</v>
      </c>
      <c r="C41" s="982" t="s">
        <v>2198</v>
      </c>
      <c r="D41" s="977">
        <v>45512</v>
      </c>
      <c r="E41" s="761">
        <f t="shared" si="23"/>
        <v>45521</v>
      </c>
      <c r="F41" s="815" t="s">
        <v>722</v>
      </c>
      <c r="G41" s="761" t="s">
        <v>3130</v>
      </c>
      <c r="H41" s="761">
        <v>45529</v>
      </c>
      <c r="I41" s="761">
        <f t="shared" si="21"/>
        <v>45536</v>
      </c>
      <c r="J41" s="767"/>
      <c r="K41" s="881" t="e">
        <f t="shared" si="17"/>
        <v>#REF!</v>
      </c>
    </row>
    <row r="42" spans="1:11" s="14" customFormat="1" ht="18.75" hidden="1" customHeight="1" x14ac:dyDescent="0.2">
      <c r="A42" s="808"/>
      <c r="B42" s="977" t="s">
        <v>1541</v>
      </c>
      <c r="C42" s="982" t="s">
        <v>2199</v>
      </c>
      <c r="D42" s="977">
        <v>45518</v>
      </c>
      <c r="E42" s="761">
        <f t="shared" si="23"/>
        <v>45527</v>
      </c>
      <c r="F42" s="815" t="s">
        <v>358</v>
      </c>
      <c r="G42" s="761" t="s">
        <v>3132</v>
      </c>
      <c r="H42" s="761">
        <v>45529</v>
      </c>
      <c r="I42" s="761">
        <f t="shared" ref="I42" si="25">H42+7</f>
        <v>45536</v>
      </c>
      <c r="J42" s="767"/>
      <c r="K42" s="881" t="e">
        <f>K41+7</f>
        <v>#REF!</v>
      </c>
    </row>
    <row r="43" spans="1:11" s="14" customFormat="1" ht="18.75" hidden="1" customHeight="1" x14ac:dyDescent="0.2">
      <c r="A43" s="808"/>
      <c r="B43" s="982" t="s">
        <v>1560</v>
      </c>
      <c r="C43" s="982" t="s">
        <v>2200</v>
      </c>
      <c r="D43" s="977">
        <v>45533</v>
      </c>
      <c r="E43" s="761">
        <f t="shared" si="23"/>
        <v>45542</v>
      </c>
      <c r="F43" s="815" t="s">
        <v>759</v>
      </c>
      <c r="G43" s="761" t="s">
        <v>3133</v>
      </c>
      <c r="H43" s="761">
        <v>45545</v>
      </c>
      <c r="I43" s="761">
        <f t="shared" ref="I43" si="26">H43+7</f>
        <v>45552</v>
      </c>
      <c r="J43" s="767"/>
      <c r="K43" s="881" t="e">
        <f>PERTIWI!L192</f>
        <v>#REF!</v>
      </c>
    </row>
    <row r="44" spans="1:11" s="14" customFormat="1" ht="18.75" hidden="1" customHeight="1" x14ac:dyDescent="0.2">
      <c r="A44" s="808"/>
      <c r="B44" s="982" t="s">
        <v>2137</v>
      </c>
      <c r="C44" s="982" t="s">
        <v>2201</v>
      </c>
      <c r="D44" s="977">
        <v>45540</v>
      </c>
      <c r="E44" s="761">
        <f t="shared" ref="E44:E48" si="27">D44+9</f>
        <v>45549</v>
      </c>
      <c r="F44" s="815" t="s">
        <v>358</v>
      </c>
      <c r="G44" s="761" t="s">
        <v>3134</v>
      </c>
      <c r="H44" s="761">
        <v>45559</v>
      </c>
      <c r="I44" s="761">
        <f t="shared" ref="I44:I48" si="28">H44+7</f>
        <v>45566</v>
      </c>
      <c r="J44" s="767"/>
      <c r="K44" s="881" t="e">
        <f t="shared" ref="K44" si="29">K43+7</f>
        <v>#REF!</v>
      </c>
    </row>
    <row r="45" spans="1:11" s="14" customFormat="1" ht="18.75" hidden="1" customHeight="1" x14ac:dyDescent="0.2">
      <c r="A45" s="808"/>
      <c r="B45" s="977" t="s">
        <v>2139</v>
      </c>
      <c r="C45" s="982" t="s">
        <v>2202</v>
      </c>
      <c r="D45" s="977">
        <v>45545</v>
      </c>
      <c r="E45" s="761">
        <f t="shared" si="27"/>
        <v>45554</v>
      </c>
      <c r="F45" s="815" t="s">
        <v>358</v>
      </c>
      <c r="G45" s="761" t="s">
        <v>3134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2" t="s">
        <v>1573</v>
      </c>
      <c r="C46" s="977" t="s">
        <v>2203</v>
      </c>
      <c r="D46" s="977">
        <v>45549</v>
      </c>
      <c r="E46" s="761">
        <f t="shared" si="27"/>
        <v>45558</v>
      </c>
      <c r="F46" s="1008" t="s">
        <v>722</v>
      </c>
      <c r="G46" s="761" t="s">
        <v>3135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2" t="s">
        <v>1564</v>
      </c>
      <c r="C47" s="982" t="s">
        <v>2204</v>
      </c>
      <c r="D47" s="977">
        <v>45557</v>
      </c>
      <c r="E47" s="761">
        <f t="shared" si="27"/>
        <v>45566</v>
      </c>
      <c r="F47" s="1008" t="s">
        <v>358</v>
      </c>
      <c r="G47" s="761" t="s">
        <v>3136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2" t="s">
        <v>1541</v>
      </c>
      <c r="C48" s="982" t="s">
        <v>3137</v>
      </c>
      <c r="D48" s="977">
        <v>45563</v>
      </c>
      <c r="E48" s="761">
        <f t="shared" si="27"/>
        <v>45572</v>
      </c>
      <c r="F48" s="815" t="s">
        <v>722</v>
      </c>
      <c r="G48" s="761" t="s">
        <v>3138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2" t="s">
        <v>2152</v>
      </c>
      <c r="C49" s="982" t="s">
        <v>2206</v>
      </c>
      <c r="D49" s="977">
        <v>45571</v>
      </c>
      <c r="E49" s="761">
        <f t="shared" ref="E49:E53" si="31">D49+9</f>
        <v>45580</v>
      </c>
      <c r="F49" s="815" t="s">
        <v>358</v>
      </c>
      <c r="G49" s="761" t="s">
        <v>3139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2" t="s">
        <v>1560</v>
      </c>
      <c r="C50" s="982" t="s">
        <v>2207</v>
      </c>
      <c r="D50" s="977">
        <v>45578</v>
      </c>
      <c r="E50" s="761">
        <f t="shared" si="31"/>
        <v>45587</v>
      </c>
      <c r="F50" s="815" t="s">
        <v>358</v>
      </c>
      <c r="G50" s="761" t="s">
        <v>3139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2" t="s">
        <v>2137</v>
      </c>
      <c r="C51" s="982" t="s">
        <v>2208</v>
      </c>
      <c r="D51" s="977">
        <v>45580</v>
      </c>
      <c r="E51" s="761">
        <f t="shared" si="31"/>
        <v>45589</v>
      </c>
      <c r="F51" s="815" t="s">
        <v>358</v>
      </c>
      <c r="G51" s="761" t="s">
        <v>3139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2" t="s">
        <v>1573</v>
      </c>
      <c r="C52" s="982" t="s">
        <v>2209</v>
      </c>
      <c r="D52" s="977">
        <v>45587</v>
      </c>
      <c r="E52" s="761">
        <f t="shared" si="31"/>
        <v>45596</v>
      </c>
      <c r="F52" s="815" t="s">
        <v>567</v>
      </c>
      <c r="G52" s="761" t="s">
        <v>3140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2" t="s">
        <v>2058</v>
      </c>
      <c r="C53" s="982" t="s">
        <v>2210</v>
      </c>
      <c r="D53" s="977">
        <v>45595</v>
      </c>
      <c r="E53" s="761">
        <f t="shared" si="31"/>
        <v>45604</v>
      </c>
      <c r="F53" s="815" t="s">
        <v>567</v>
      </c>
      <c r="G53" s="761" t="s">
        <v>3140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2" t="s">
        <v>1564</v>
      </c>
      <c r="C54" s="982" t="s">
        <v>2211</v>
      </c>
      <c r="D54" s="977">
        <v>45605</v>
      </c>
      <c r="E54" s="761">
        <f t="shared" ref="E54:E56" si="34">D54+9</f>
        <v>45614</v>
      </c>
      <c r="F54" s="815" t="s">
        <v>358</v>
      </c>
      <c r="G54" s="761" t="s">
        <v>3141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2" t="s">
        <v>1541</v>
      </c>
      <c r="C55" s="982" t="s">
        <v>2212</v>
      </c>
      <c r="D55" s="977">
        <v>45609</v>
      </c>
      <c r="E55" s="761">
        <f t="shared" si="34"/>
        <v>45618</v>
      </c>
      <c r="F55" s="815" t="s">
        <v>358</v>
      </c>
      <c r="G55" s="761" t="s">
        <v>3141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2" t="s">
        <v>2152</v>
      </c>
      <c r="C56" s="982" t="s">
        <v>2213</v>
      </c>
      <c r="D56" s="977">
        <v>45623</v>
      </c>
      <c r="E56" s="761">
        <f t="shared" si="34"/>
        <v>45632</v>
      </c>
      <c r="F56" s="815" t="s">
        <v>358</v>
      </c>
      <c r="G56" s="761" t="s">
        <v>3142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2" t="s">
        <v>1560</v>
      </c>
      <c r="C57" s="982" t="s">
        <v>2214</v>
      </c>
      <c r="D57" s="977">
        <v>45625</v>
      </c>
      <c r="E57" s="761">
        <f t="shared" ref="E57:E60" si="37">D57+9</f>
        <v>45634</v>
      </c>
      <c r="F57" s="815" t="s">
        <v>358</v>
      </c>
      <c r="G57" s="761" t="s">
        <v>3142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2" t="s">
        <v>2155</v>
      </c>
      <c r="C58" s="982" t="s">
        <v>2215</v>
      </c>
      <c r="D58" s="977">
        <v>45633</v>
      </c>
      <c r="E58" s="761">
        <f t="shared" si="37"/>
        <v>45642</v>
      </c>
      <c r="F58" s="815" t="s">
        <v>567</v>
      </c>
      <c r="G58" s="761" t="s">
        <v>3143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2" t="s">
        <v>2058</v>
      </c>
      <c r="C59" s="982" t="s">
        <v>2216</v>
      </c>
      <c r="D59" s="977">
        <v>45637</v>
      </c>
      <c r="E59" s="761">
        <f t="shared" si="37"/>
        <v>45646</v>
      </c>
      <c r="F59" s="815" t="s">
        <v>711</v>
      </c>
      <c r="G59" s="761" t="s">
        <v>3144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2" t="s">
        <v>1564</v>
      </c>
      <c r="C60" s="982" t="s">
        <v>2217</v>
      </c>
      <c r="D60" s="977">
        <v>45644</v>
      </c>
      <c r="E60" s="761">
        <f t="shared" si="37"/>
        <v>45653</v>
      </c>
      <c r="F60" s="815" t="s">
        <v>358</v>
      </c>
      <c r="G60" s="761" t="s">
        <v>3145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2" t="s">
        <v>1541</v>
      </c>
      <c r="C61" s="982" t="s">
        <v>2218</v>
      </c>
      <c r="D61" s="977">
        <v>45651</v>
      </c>
      <c r="E61" s="761">
        <f t="shared" ref="E61:E66" si="39">D61+9</f>
        <v>45660</v>
      </c>
      <c r="F61" s="815" t="s">
        <v>567</v>
      </c>
      <c r="G61" s="761" t="s">
        <v>3146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2" t="s">
        <v>2152</v>
      </c>
      <c r="C62" s="982" t="s">
        <v>2219</v>
      </c>
      <c r="D62" s="977">
        <v>45668</v>
      </c>
      <c r="E62" s="761">
        <f t="shared" si="39"/>
        <v>45677</v>
      </c>
      <c r="F62" s="815" t="s">
        <v>358</v>
      </c>
      <c r="G62" s="761" t="s">
        <v>3147</v>
      </c>
      <c r="H62" s="761">
        <v>45684</v>
      </c>
      <c r="I62" s="761">
        <f t="shared" si="38"/>
        <v>45694</v>
      </c>
      <c r="J62" s="767"/>
      <c r="K62" s="761">
        <f>PERTIWI!L211</f>
        <v>45669</v>
      </c>
    </row>
    <row r="63" spans="1:11" s="14" customFormat="1" ht="18.75" hidden="1" customHeight="1" x14ac:dyDescent="0.2">
      <c r="A63" s="808"/>
      <c r="B63" s="982" t="s">
        <v>1560</v>
      </c>
      <c r="C63" s="982" t="s">
        <v>2220</v>
      </c>
      <c r="D63" s="977">
        <v>45670</v>
      </c>
      <c r="E63" s="761">
        <f t="shared" si="39"/>
        <v>45679</v>
      </c>
      <c r="F63" s="815" t="s">
        <v>358</v>
      </c>
      <c r="G63" s="761" t="s">
        <v>3147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2" t="s">
        <v>2155</v>
      </c>
      <c r="C64" s="982" t="s">
        <v>2221</v>
      </c>
      <c r="D64" s="977">
        <v>45678</v>
      </c>
      <c r="E64" s="761">
        <f t="shared" si="39"/>
        <v>45687</v>
      </c>
      <c r="F64" s="815" t="s">
        <v>567</v>
      </c>
      <c r="G64" s="761" t="s">
        <v>3148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2" t="s">
        <v>2058</v>
      </c>
      <c r="C65" s="982" t="s">
        <v>2222</v>
      </c>
      <c r="D65" s="977">
        <v>45679</v>
      </c>
      <c r="E65" s="761">
        <f t="shared" si="39"/>
        <v>45688</v>
      </c>
      <c r="F65" s="815" t="s">
        <v>567</v>
      </c>
      <c r="G65" s="761" t="s">
        <v>3148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2" t="s">
        <v>2152</v>
      </c>
      <c r="C66" s="982" t="s">
        <v>2223</v>
      </c>
      <c r="D66" s="977">
        <v>45690</v>
      </c>
      <c r="E66" s="761">
        <f t="shared" si="39"/>
        <v>45699</v>
      </c>
      <c r="F66" s="815" t="s">
        <v>3149</v>
      </c>
      <c r="G66" s="761" t="s">
        <v>3150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2" t="s">
        <v>1564</v>
      </c>
      <c r="C67" s="982" t="s">
        <v>2224</v>
      </c>
      <c r="D67" s="977">
        <v>45327</v>
      </c>
      <c r="E67" s="761">
        <f t="shared" ref="E67:E68" si="43">D67+9</f>
        <v>45336</v>
      </c>
      <c r="F67" s="815" t="s">
        <v>3149</v>
      </c>
      <c r="G67" s="761" t="s">
        <v>3151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2" t="s">
        <v>1541</v>
      </c>
      <c r="C68" s="982" t="s">
        <v>2225</v>
      </c>
      <c r="D68" s="977">
        <v>45701</v>
      </c>
      <c r="E68" s="761">
        <f t="shared" si="43"/>
        <v>45710</v>
      </c>
      <c r="F68" s="815" t="s">
        <v>3149</v>
      </c>
      <c r="G68" s="761" t="s">
        <v>3151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2" t="s">
        <v>2155</v>
      </c>
      <c r="C69" s="982" t="s">
        <v>2226</v>
      </c>
      <c r="D69" s="977">
        <v>45715</v>
      </c>
      <c r="E69" s="812">
        <f>D69+6</f>
        <v>45721</v>
      </c>
      <c r="F69" s="815" t="s">
        <v>567</v>
      </c>
      <c r="G69" s="761" t="s">
        <v>3151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2" t="s">
        <v>1560</v>
      </c>
      <c r="C70" s="982" t="s">
        <v>2227</v>
      </c>
      <c r="D70" s="977">
        <v>45722</v>
      </c>
      <c r="E70" s="812">
        <f>D70+6</f>
        <v>45728</v>
      </c>
      <c r="F70" s="815" t="s">
        <v>814</v>
      </c>
      <c r="G70" s="761" t="s">
        <v>3152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2" t="s">
        <v>2058</v>
      </c>
      <c r="C71" s="982" t="s">
        <v>2228</v>
      </c>
      <c r="D71" s="977">
        <v>45728</v>
      </c>
      <c r="E71" s="812">
        <f>D71+6</f>
        <v>45734</v>
      </c>
      <c r="F71" s="815" t="s">
        <v>814</v>
      </c>
      <c r="G71" s="761" t="s">
        <v>3152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hidden="1" customHeight="1" x14ac:dyDescent="0.2">
      <c r="A72" s="808"/>
      <c r="B72" s="982" t="s">
        <v>2178</v>
      </c>
      <c r="C72" s="982" t="s">
        <v>2229</v>
      </c>
      <c r="D72" s="982">
        <v>45733</v>
      </c>
      <c r="E72" s="761">
        <f t="shared" ref="E72:E77" si="46">D72+14</f>
        <v>45747</v>
      </c>
      <c r="F72" s="815" t="s">
        <v>3149</v>
      </c>
      <c r="G72" s="761" t="s">
        <v>3153</v>
      </c>
      <c r="H72" s="761">
        <v>45751</v>
      </c>
      <c r="I72" s="761">
        <f>H72+10</f>
        <v>45761</v>
      </c>
      <c r="J72" s="767"/>
      <c r="K72" s="761">
        <f>PERTIWI!N228</f>
        <v>45729</v>
      </c>
    </row>
    <row r="73" spans="1:11" s="14" customFormat="1" ht="18" hidden="1" customHeight="1" x14ac:dyDescent="0.2">
      <c r="A73" s="808"/>
      <c r="B73" s="982" t="s">
        <v>1564</v>
      </c>
      <c r="C73" s="982" t="s">
        <v>2230</v>
      </c>
      <c r="D73" s="977">
        <v>45736</v>
      </c>
      <c r="E73" s="761">
        <f t="shared" si="46"/>
        <v>45750</v>
      </c>
      <c r="F73" s="815" t="s">
        <v>358</v>
      </c>
      <c r="G73" s="761" t="s">
        <v>3154</v>
      </c>
      <c r="H73" s="761">
        <v>45758</v>
      </c>
      <c r="I73" s="761">
        <f t="shared" si="45"/>
        <v>45768</v>
      </c>
      <c r="J73" s="767"/>
      <c r="K73" s="761">
        <f>PERTIWI!N229</f>
        <v>45736</v>
      </c>
    </row>
    <row r="74" spans="1:11" s="14" customFormat="1" ht="18" hidden="1" customHeight="1" x14ac:dyDescent="0.2">
      <c r="A74" s="808"/>
      <c r="B74" s="982" t="s">
        <v>1541</v>
      </c>
      <c r="C74" s="982" t="s">
        <v>2231</v>
      </c>
      <c r="D74" s="977">
        <v>45749</v>
      </c>
      <c r="E74" s="761">
        <f t="shared" si="46"/>
        <v>45763</v>
      </c>
      <c r="F74" s="815" t="s">
        <v>567</v>
      </c>
      <c r="G74" s="761" t="s">
        <v>3155</v>
      </c>
      <c r="H74" s="761">
        <v>45765</v>
      </c>
      <c r="I74" s="761">
        <f t="shared" si="45"/>
        <v>45775</v>
      </c>
      <c r="J74" s="767"/>
      <c r="K74" s="761">
        <f>PERTIWI!N230</f>
        <v>45743</v>
      </c>
    </row>
    <row r="75" spans="1:11" s="14" customFormat="1" ht="18" hidden="1" customHeight="1" x14ac:dyDescent="0.2">
      <c r="A75" s="808"/>
      <c r="B75" s="982" t="s">
        <v>2137</v>
      </c>
      <c r="C75" s="982" t="s">
        <v>2232</v>
      </c>
      <c r="D75" s="977">
        <v>45752</v>
      </c>
      <c r="E75" s="761">
        <f t="shared" si="46"/>
        <v>45766</v>
      </c>
      <c r="F75" s="815" t="s">
        <v>3149</v>
      </c>
      <c r="G75" s="761" t="s">
        <v>3156</v>
      </c>
      <c r="H75" s="761">
        <v>45772</v>
      </c>
      <c r="I75" s="761">
        <f t="shared" ref="I75:I76" si="47">H75+10</f>
        <v>45782</v>
      </c>
      <c r="J75" s="767"/>
      <c r="K75" s="761">
        <f>PERTIWI!N231</f>
        <v>45750</v>
      </c>
    </row>
    <row r="76" spans="1:11" s="14" customFormat="1" ht="18" hidden="1" customHeight="1" x14ac:dyDescent="0.2">
      <c r="A76" s="808"/>
      <c r="B76" s="982" t="s">
        <v>2152</v>
      </c>
      <c r="C76" s="982" t="s">
        <v>2233</v>
      </c>
      <c r="D76" s="977">
        <v>45764</v>
      </c>
      <c r="E76" s="761">
        <f t="shared" si="46"/>
        <v>45778</v>
      </c>
      <c r="F76" s="815" t="s">
        <v>567</v>
      </c>
      <c r="G76" s="761" t="s">
        <v>3157</v>
      </c>
      <c r="H76" s="761">
        <v>45786</v>
      </c>
      <c r="I76" s="761">
        <f t="shared" si="47"/>
        <v>45796</v>
      </c>
      <c r="J76" s="767"/>
      <c r="K76" s="761">
        <f>PERTIWI!N232</f>
        <v>45756</v>
      </c>
    </row>
    <row r="77" spans="1:11" s="14" customFormat="1" ht="18" hidden="1" customHeight="1" x14ac:dyDescent="0.2">
      <c r="A77" s="808"/>
      <c r="B77" s="982" t="s">
        <v>1560</v>
      </c>
      <c r="C77" s="982" t="s">
        <v>2234</v>
      </c>
      <c r="D77" s="977">
        <v>45774</v>
      </c>
      <c r="E77" s="761">
        <f t="shared" si="46"/>
        <v>45788</v>
      </c>
      <c r="F77" s="815" t="s">
        <v>756</v>
      </c>
      <c r="G77" s="761" t="s">
        <v>3158</v>
      </c>
      <c r="H77" s="761">
        <v>45799</v>
      </c>
      <c r="I77" s="761">
        <f t="shared" ref="I77:I83" si="48">H77+4</f>
        <v>45803</v>
      </c>
      <c r="J77" s="767"/>
      <c r="K77" s="761">
        <f>PERTIWI!N233</f>
        <v>45763</v>
      </c>
    </row>
    <row r="78" spans="1:11" s="14" customFormat="1" ht="18" hidden="1" customHeight="1" x14ac:dyDescent="0.2">
      <c r="A78" s="808"/>
      <c r="B78" s="982" t="s">
        <v>1855</v>
      </c>
      <c r="C78" s="1117" t="s">
        <v>2236</v>
      </c>
      <c r="D78" s="977">
        <v>45783</v>
      </c>
      <c r="E78" s="761">
        <f>D78+14</f>
        <v>45797</v>
      </c>
      <c r="F78" s="815" t="s">
        <v>756</v>
      </c>
      <c r="G78" s="761" t="s">
        <v>3158</v>
      </c>
      <c r="H78" s="761">
        <v>45799</v>
      </c>
      <c r="I78" s="761">
        <f t="shared" si="48"/>
        <v>45803</v>
      </c>
      <c r="J78" s="767"/>
      <c r="K78" s="761">
        <f>PERTIWI!N234</f>
        <v>45770</v>
      </c>
    </row>
    <row r="79" spans="1:11" s="14" customFormat="1" ht="18" customHeight="1" x14ac:dyDescent="0.2">
      <c r="A79" s="808"/>
      <c r="B79" s="982" t="s">
        <v>2178</v>
      </c>
      <c r="C79" s="1117" t="s">
        <v>2237</v>
      </c>
      <c r="D79" s="977">
        <v>45789</v>
      </c>
      <c r="E79" s="761">
        <f t="shared" ref="E79:E84" si="49">D79+14</f>
        <v>45803</v>
      </c>
      <c r="F79" s="815" t="s">
        <v>756</v>
      </c>
      <c r="G79" s="761" t="s">
        <v>3159</v>
      </c>
      <c r="H79" s="761">
        <v>45813</v>
      </c>
      <c r="I79" s="761">
        <f t="shared" si="48"/>
        <v>45817</v>
      </c>
      <c r="J79" s="767"/>
      <c r="K79" s="761">
        <f>PERTIWI!N235</f>
        <v>45777</v>
      </c>
    </row>
    <row r="80" spans="1:11" s="14" customFormat="1" ht="18" customHeight="1" x14ac:dyDescent="0.2">
      <c r="A80" s="808"/>
      <c r="B80" s="982" t="s">
        <v>2180</v>
      </c>
      <c r="C80" s="1117" t="s">
        <v>2238</v>
      </c>
      <c r="D80" s="977">
        <v>45796</v>
      </c>
      <c r="E80" s="761">
        <f t="shared" si="49"/>
        <v>45810</v>
      </c>
      <c r="F80" s="815" t="s">
        <v>756</v>
      </c>
      <c r="G80" s="761" t="s">
        <v>3159</v>
      </c>
      <c r="H80" s="761">
        <v>45813</v>
      </c>
      <c r="I80" s="761">
        <f t="shared" si="48"/>
        <v>45817</v>
      </c>
      <c r="J80" s="767"/>
      <c r="K80" s="761">
        <f>PERTIWI!N236</f>
        <v>45784</v>
      </c>
    </row>
    <row r="81" spans="1:15" s="14" customFormat="1" ht="18" customHeight="1" x14ac:dyDescent="0.2">
      <c r="A81" s="808"/>
      <c r="B81" s="982" t="s">
        <v>1541</v>
      </c>
      <c r="C81" s="982" t="s">
        <v>2239</v>
      </c>
      <c r="D81" s="977">
        <v>45797</v>
      </c>
      <c r="E81" s="761">
        <f t="shared" si="49"/>
        <v>45811</v>
      </c>
      <c r="F81" s="815" t="s">
        <v>756</v>
      </c>
      <c r="G81" s="761" t="s">
        <v>3159</v>
      </c>
      <c r="H81" s="761">
        <v>45813</v>
      </c>
      <c r="I81" s="761">
        <f t="shared" si="48"/>
        <v>45817</v>
      </c>
      <c r="J81" s="767"/>
      <c r="K81" s="761">
        <f>PERTIWI!N237</f>
        <v>45791</v>
      </c>
    </row>
    <row r="82" spans="1:15" s="14" customFormat="1" ht="18" customHeight="1" x14ac:dyDescent="0.2">
      <c r="A82" s="808"/>
      <c r="B82" s="982" t="s">
        <v>2137</v>
      </c>
      <c r="C82" s="982" t="s">
        <v>2240</v>
      </c>
      <c r="D82" s="977">
        <v>45798</v>
      </c>
      <c r="E82" s="761">
        <f t="shared" si="49"/>
        <v>45812</v>
      </c>
      <c r="F82" s="815" t="s">
        <v>756</v>
      </c>
      <c r="G82" s="761" t="s">
        <v>3160</v>
      </c>
      <c r="H82" s="761">
        <v>45827</v>
      </c>
      <c r="I82" s="761">
        <f t="shared" si="48"/>
        <v>45831</v>
      </c>
      <c r="J82" s="767"/>
      <c r="K82" s="761">
        <f>PERTIWI!N238</f>
        <v>45798</v>
      </c>
    </row>
    <row r="83" spans="1:15" s="14" customFormat="1" ht="18" customHeight="1" x14ac:dyDescent="0.2">
      <c r="A83" s="808"/>
      <c r="B83" s="982" t="s">
        <v>2152</v>
      </c>
      <c r="C83" s="982" t="s">
        <v>2241</v>
      </c>
      <c r="D83" s="977">
        <v>45805</v>
      </c>
      <c r="E83" s="761">
        <f t="shared" si="49"/>
        <v>45819</v>
      </c>
      <c r="F83" s="815" t="s">
        <v>756</v>
      </c>
      <c r="G83" s="761" t="s">
        <v>3160</v>
      </c>
      <c r="H83" s="761">
        <v>45827</v>
      </c>
      <c r="I83" s="761">
        <f t="shared" si="48"/>
        <v>45831</v>
      </c>
      <c r="J83" s="767"/>
      <c r="K83" s="761">
        <f>PERTIWI!N239</f>
        <v>45805</v>
      </c>
    </row>
    <row r="84" spans="1:15" s="14" customFormat="1" ht="18" hidden="1" customHeight="1" x14ac:dyDescent="0.2">
      <c r="A84" s="808"/>
      <c r="B84" s="982" t="s">
        <v>1560</v>
      </c>
      <c r="C84" s="982" t="s">
        <v>2242</v>
      </c>
      <c r="D84" s="977">
        <v>45812</v>
      </c>
      <c r="E84" s="761">
        <f t="shared" si="49"/>
        <v>45826</v>
      </c>
      <c r="F84" s="1116"/>
      <c r="G84" s="761"/>
      <c r="H84" s="761"/>
      <c r="I84" s="761"/>
      <c r="J84" s="767"/>
      <c r="K84" s="761">
        <f>PERTIWI!N240</f>
        <v>45812</v>
      </c>
    </row>
    <row r="85" spans="1:15" s="14" customFormat="1" ht="18" hidden="1" customHeight="1" x14ac:dyDescent="0.2">
      <c r="A85" s="808"/>
      <c r="B85" s="982" t="s">
        <v>1820</v>
      </c>
      <c r="C85" s="982" t="s">
        <v>2243</v>
      </c>
      <c r="D85" s="977">
        <v>45819</v>
      </c>
      <c r="E85" s="761">
        <f t="shared" ref="E85:E86" si="50">D85+14</f>
        <v>45833</v>
      </c>
      <c r="F85" s="815"/>
      <c r="G85" s="761"/>
      <c r="H85" s="761"/>
      <c r="I85" s="761"/>
      <c r="J85" s="767"/>
      <c r="K85" s="761">
        <f>PERTIWI!N241</f>
        <v>45819</v>
      </c>
    </row>
    <row r="86" spans="1:15" s="14" customFormat="1" ht="18" hidden="1" customHeight="1" x14ac:dyDescent="0.2">
      <c r="A86" s="808"/>
      <c r="B86" s="982" t="s">
        <v>1855</v>
      </c>
      <c r="C86" s="982" t="s">
        <v>2244</v>
      </c>
      <c r="D86" s="977">
        <v>45826</v>
      </c>
      <c r="E86" s="761">
        <f t="shared" si="50"/>
        <v>45840</v>
      </c>
      <c r="F86" s="815"/>
      <c r="G86" s="761"/>
      <c r="H86" s="761"/>
      <c r="I86" s="761"/>
      <c r="J86" s="767"/>
      <c r="K86" s="761">
        <f>PERTIWI!N242</f>
        <v>45826</v>
      </c>
    </row>
    <row r="87" spans="1:15" s="14" customFormat="1" ht="18" hidden="1" customHeight="1" x14ac:dyDescent="0.2">
      <c r="A87" s="808"/>
      <c r="B87" s="982" t="s">
        <v>2178</v>
      </c>
      <c r="C87" s="982" t="s">
        <v>2245</v>
      </c>
      <c r="D87" s="977">
        <v>45833</v>
      </c>
      <c r="E87" s="761">
        <f t="shared" ref="E87" si="51">D87+14</f>
        <v>45847</v>
      </c>
      <c r="F87" s="815"/>
      <c r="G87" s="761"/>
      <c r="H87" s="761"/>
      <c r="I87" s="761"/>
      <c r="J87" s="767"/>
      <c r="K87" s="761">
        <f>PERTIWI!N243</f>
        <v>45833</v>
      </c>
    </row>
    <row r="88" spans="1:15" s="14" customFormat="1" ht="18" customHeight="1" x14ac:dyDescent="0.2">
      <c r="A88" s="873"/>
      <c r="B88" s="1111" t="s">
        <v>511</v>
      </c>
      <c r="C88" s="681"/>
      <c r="D88" s="681"/>
      <c r="E88" s="681"/>
      <c r="F88" s="681"/>
      <c r="G88" s="681"/>
      <c r="H88" s="410"/>
      <c r="I88" s="410"/>
      <c r="J88" s="155"/>
    </row>
    <row r="90" spans="1:15" ht="18.75" customHeight="1" thickBot="1" x14ac:dyDescent="0.25"/>
    <row r="91" spans="1:15" s="147" customFormat="1" ht="18.75" customHeight="1" x14ac:dyDescent="0.2">
      <c r="B91" s="899"/>
      <c r="C91" s="900"/>
      <c r="D91" s="901"/>
      <c r="E91" s="902"/>
      <c r="F91" s="903"/>
      <c r="G91" s="904"/>
      <c r="H91" s="905"/>
    </row>
    <row r="92" spans="1:15" s="147" customFormat="1" ht="18" customHeight="1" x14ac:dyDescent="0.2">
      <c r="B92" s="781" t="s">
        <v>512</v>
      </c>
      <c r="C92" s="145"/>
      <c r="D92" s="147" t="s">
        <v>513</v>
      </c>
      <c r="G92" s="147" t="s">
        <v>514</v>
      </c>
      <c r="H92" s="782"/>
    </row>
    <row r="93" spans="1:15" s="147" customFormat="1" ht="18" customHeight="1" x14ac:dyDescent="0.2">
      <c r="B93" s="783" t="s">
        <v>515</v>
      </c>
      <c r="C93" s="1103" t="s">
        <v>516</v>
      </c>
      <c r="D93" s="133" t="s">
        <v>517</v>
      </c>
      <c r="F93" s="1103" t="s">
        <v>518</v>
      </c>
      <c r="G93" s="145" t="s">
        <v>519</v>
      </c>
      <c r="H93" s="1104" t="s">
        <v>520</v>
      </c>
    </row>
    <row r="94" spans="1:15" s="147" customFormat="1" ht="18" customHeight="1" x14ac:dyDescent="0.2">
      <c r="B94" s="783" t="s">
        <v>521</v>
      </c>
      <c r="C94" s="1103" t="s">
        <v>522</v>
      </c>
      <c r="D94" s="133" t="s">
        <v>523</v>
      </c>
      <c r="E94" s="148" t="s">
        <v>524</v>
      </c>
      <c r="F94" s="1105" t="s">
        <v>525</v>
      </c>
      <c r="G94" s="145" t="s">
        <v>526</v>
      </c>
      <c r="H94" s="1104" t="s">
        <v>527</v>
      </c>
    </row>
    <row r="95" spans="1:15" s="147" customFormat="1" ht="18" customHeight="1" x14ac:dyDescent="0.2">
      <c r="B95" s="786" t="s">
        <v>528</v>
      </c>
      <c r="C95" s="1106" t="s">
        <v>529</v>
      </c>
      <c r="D95" s="133" t="s">
        <v>530</v>
      </c>
      <c r="E95" s="148" t="s">
        <v>531</v>
      </c>
      <c r="F95" s="1105" t="s">
        <v>532</v>
      </c>
      <c r="G95" s="591" t="s">
        <v>533</v>
      </c>
      <c r="H95" s="1107" t="s">
        <v>534</v>
      </c>
    </row>
    <row r="96" spans="1:15" s="147" customFormat="1" ht="18.75" customHeight="1" x14ac:dyDescent="0.2">
      <c r="B96" s="786" t="s">
        <v>535</v>
      </c>
      <c r="C96" s="1106" t="s">
        <v>536</v>
      </c>
      <c r="D96" s="133" t="s">
        <v>537</v>
      </c>
      <c r="E96" s="148" t="s">
        <v>538</v>
      </c>
      <c r="F96" s="1105" t="s">
        <v>539</v>
      </c>
      <c r="G96" s="591" t="s">
        <v>540</v>
      </c>
      <c r="H96" s="1107" t="s">
        <v>541</v>
      </c>
      <c r="N96" s="149"/>
      <c r="O96" s="149"/>
    </row>
    <row r="97" spans="1:15" s="147" customFormat="1" ht="18.75" customHeight="1" x14ac:dyDescent="0.2">
      <c r="B97" s="786" t="s">
        <v>750</v>
      </c>
      <c r="C97" s="1106" t="s">
        <v>543</v>
      </c>
      <c r="D97" s="133" t="s">
        <v>544</v>
      </c>
      <c r="E97" s="148" t="s">
        <v>545</v>
      </c>
      <c r="F97" s="1105" t="s">
        <v>546</v>
      </c>
      <c r="G97" s="591" t="s">
        <v>547</v>
      </c>
      <c r="H97" s="1107" t="s">
        <v>548</v>
      </c>
      <c r="N97" s="149"/>
      <c r="O97" s="149"/>
    </row>
    <row r="98" spans="1:15" s="147" customFormat="1" ht="18.75" customHeight="1" x14ac:dyDescent="0.2">
      <c r="B98" s="786" t="s">
        <v>549</v>
      </c>
      <c r="C98" s="1106" t="s">
        <v>550</v>
      </c>
      <c r="D98" s="133" t="s">
        <v>551</v>
      </c>
      <c r="E98" s="148" t="s">
        <v>552</v>
      </c>
      <c r="F98" s="1105" t="s">
        <v>553</v>
      </c>
      <c r="G98" s="591" t="s">
        <v>554</v>
      </c>
      <c r="H98" s="1107" t="s">
        <v>555</v>
      </c>
      <c r="N98" s="149"/>
      <c r="O98" s="149"/>
    </row>
    <row r="99" spans="1:15" s="147" customFormat="1" ht="18.75" customHeight="1" x14ac:dyDescent="0.2">
      <c r="B99" s="786" t="s">
        <v>556</v>
      </c>
      <c r="C99" s="1106" t="s">
        <v>557</v>
      </c>
      <c r="D99" s="133" t="s">
        <v>558</v>
      </c>
      <c r="E99" s="148" t="s">
        <v>559</v>
      </c>
      <c r="F99" s="1103" t="s">
        <v>560</v>
      </c>
      <c r="G99" s="591" t="s">
        <v>561</v>
      </c>
      <c r="H99" s="790" t="s">
        <v>562</v>
      </c>
      <c r="N99" s="149"/>
      <c r="O99" s="149"/>
    </row>
    <row r="100" spans="1:15" s="149" customFormat="1" ht="18.75" customHeight="1" x14ac:dyDescent="0.2">
      <c r="A100" s="1036"/>
      <c r="B100" s="786" t="s">
        <v>563</v>
      </c>
      <c r="C100" s="1106" t="s">
        <v>564</v>
      </c>
      <c r="D100" s="133"/>
      <c r="E100" s="145"/>
      <c r="F100" s="591"/>
      <c r="G100" s="147"/>
      <c r="H100" s="791"/>
      <c r="I100" s="145"/>
      <c r="J100" s="145"/>
      <c r="K100" s="145"/>
    </row>
    <row r="101" spans="1:15" s="149" customFormat="1" ht="18.75" customHeight="1" thickBot="1" x14ac:dyDescent="0.25">
      <c r="A101" s="1036"/>
      <c r="B101" s="1108"/>
      <c r="C101" s="794"/>
      <c r="D101" s="794"/>
      <c r="E101" s="794"/>
      <c r="F101" s="794"/>
      <c r="G101" s="794"/>
      <c r="H101" s="1109"/>
      <c r="I101" s="145"/>
      <c r="J101" s="145"/>
      <c r="K101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93" r:id="rId1" xr:uid="{240452DD-8613-4C12-AF94-293CEB08B1C6}"/>
    <hyperlink ref="C93" r:id="rId2" xr:uid="{2AEB3D88-011D-452D-A65E-DCCED32A6BAB}"/>
    <hyperlink ref="H98" r:id="rId3" xr:uid="{6B3349ED-BDBF-4CF7-8E98-DEED6ACE8529}"/>
    <hyperlink ref="H97" r:id="rId4" xr:uid="{02B167F6-CB7D-4A7A-B0EB-9591947C5FA4}"/>
    <hyperlink ref="C96" r:id="rId5" xr:uid="{0DB9FBF3-E40E-43F1-9EB3-390207349AFC}"/>
    <hyperlink ref="C94" r:id="rId6" xr:uid="{4C90F8D3-D1D5-4136-861D-266B7985A7FD}"/>
    <hyperlink ref="C100" r:id="rId7" xr:uid="{D6FE1873-E927-42AF-9780-C54153D54540}"/>
    <hyperlink ref="H96" r:id="rId8" xr:uid="{8ADDD718-0F77-4E47-8E89-FD24A342D30B}"/>
    <hyperlink ref="H99" r:id="rId9" xr:uid="{6E55A3FF-CB86-47A1-B5AF-B7E12871E4C2}"/>
    <hyperlink ref="F93" r:id="rId10" xr:uid="{7F992109-27A2-4D6C-849E-C9BC55CC8400}"/>
    <hyperlink ref="F98" r:id="rId11" xr:uid="{0F6F1162-5012-4380-92EA-2737615477C6}"/>
    <hyperlink ref="F94" r:id="rId12" xr:uid="{8E8D8E33-275A-4D98-B8CB-6B889F11BBA5}"/>
    <hyperlink ref="F95" r:id="rId13" xr:uid="{E4117C21-9530-4303-B173-E590437DB152}"/>
    <hyperlink ref="F96" r:id="rId14" xr:uid="{14451DC8-B38E-43DA-9C0E-7F3706928D1A}"/>
    <hyperlink ref="F97" r:id="rId15" xr:uid="{B68137CC-AF10-4991-B3FD-5B65E7FB39FD}"/>
    <hyperlink ref="H94" r:id="rId16" xr:uid="{3061FAF6-554D-4D43-BA8F-A96E3C9B2EBB}"/>
    <hyperlink ref="H95" r:id="rId17" xr:uid="{FB566BB6-2010-4CEA-A90C-8923089164CB}"/>
    <hyperlink ref="F99" r:id="rId18" xr:uid="{84E46D8A-B3A1-4E88-BF2E-FFDDF3BE2D75}"/>
    <hyperlink ref="C95" r:id="rId19" xr:uid="{596819ED-DD39-47DE-9A5D-35A958E538AC}"/>
    <hyperlink ref="C97" r:id="rId20" xr:uid="{5AD6479A-F879-4DC5-8363-501ED48481A8}"/>
    <hyperlink ref="C98" r:id="rId21" xr:uid="{36ECE32A-4F03-4977-B0CC-0856588ABABC}"/>
    <hyperlink ref="C99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3" t="s">
        <v>116</v>
      </c>
      <c r="C2" s="1143"/>
      <c r="D2" s="1143"/>
      <c r="E2" s="1143"/>
      <c r="F2" s="1143"/>
      <c r="G2" s="1143"/>
      <c r="H2" s="1143"/>
      <c r="J2" s="959" t="s">
        <v>345</v>
      </c>
    </row>
    <row r="3" spans="2:10" ht="14.25" thickBot="1" x14ac:dyDescent="0.25">
      <c r="B3" s="165"/>
      <c r="J3" s="995"/>
    </row>
    <row r="4" spans="2:10" ht="30" customHeight="1" thickBot="1" x14ac:dyDescent="0.25">
      <c r="B4" s="1129" t="s">
        <v>3161</v>
      </c>
      <c r="C4" s="1130"/>
      <c r="D4" s="1130"/>
      <c r="E4" s="1130"/>
      <c r="F4" s="1130"/>
      <c r="G4" s="1130"/>
      <c r="H4" s="1131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2" t="s">
        <v>348</v>
      </c>
      <c r="E6" s="944" t="s">
        <v>3162</v>
      </c>
      <c r="F6" s="947" t="s">
        <v>190</v>
      </c>
      <c r="G6" s="947" t="s">
        <v>314</v>
      </c>
      <c r="H6" s="947" t="s">
        <v>3163</v>
      </c>
      <c r="I6" s="768"/>
      <c r="J6" s="886" t="s">
        <v>2717</v>
      </c>
    </row>
    <row r="7" spans="2:10" s="331" customFormat="1" ht="17.25" customHeight="1" x14ac:dyDescent="0.2">
      <c r="B7" s="947" t="s">
        <v>350</v>
      </c>
      <c r="C7" s="947" t="s">
        <v>351</v>
      </c>
      <c r="D7" s="1173"/>
      <c r="E7" s="943" t="s">
        <v>184</v>
      </c>
      <c r="F7" s="943" t="s">
        <v>160</v>
      </c>
      <c r="G7" s="943" t="s">
        <v>249</v>
      </c>
      <c r="H7" s="943" t="s">
        <v>171</v>
      </c>
      <c r="J7" s="1056" t="s">
        <v>352</v>
      </c>
    </row>
    <row r="8" spans="2:10" s="331" customFormat="1" ht="17.25" hidden="1" customHeight="1" x14ac:dyDescent="0.2">
      <c r="B8" s="731" t="s">
        <v>3164</v>
      </c>
      <c r="C8" s="1015" t="s">
        <v>3165</v>
      </c>
      <c r="D8" s="1019">
        <v>45200</v>
      </c>
      <c r="E8" s="1020">
        <f t="shared" ref="E8:E21" si="0">D8+7</f>
        <v>45207</v>
      </c>
      <c r="F8" s="1020">
        <f t="shared" ref="F8:F21" si="1">D8+10</f>
        <v>45210</v>
      </c>
      <c r="G8" s="1020">
        <f t="shared" ref="G8:G21" si="2">D8+13</f>
        <v>45213</v>
      </c>
      <c r="H8" s="1020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3166</v>
      </c>
      <c r="C9" s="1015" t="s">
        <v>3167</v>
      </c>
      <c r="D9" s="1019">
        <v>45207</v>
      </c>
      <c r="E9" s="1020">
        <f t="shared" si="0"/>
        <v>45214</v>
      </c>
      <c r="F9" s="1020">
        <f t="shared" si="1"/>
        <v>45217</v>
      </c>
      <c r="G9" s="1020">
        <f t="shared" si="2"/>
        <v>45220</v>
      </c>
      <c r="H9" s="1020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3168</v>
      </c>
      <c r="C10" s="1015" t="s">
        <v>3169</v>
      </c>
      <c r="D10" s="1019">
        <v>45214</v>
      </c>
      <c r="E10" s="1020">
        <f t="shared" si="0"/>
        <v>45221</v>
      </c>
      <c r="F10" s="1020">
        <f t="shared" si="1"/>
        <v>45224</v>
      </c>
      <c r="G10" s="1020">
        <f t="shared" si="2"/>
        <v>45227</v>
      </c>
      <c r="H10" s="1020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3170</v>
      </c>
      <c r="C11" s="1015" t="s">
        <v>3171</v>
      </c>
      <c r="D11" s="1019">
        <v>45221</v>
      </c>
      <c r="E11" s="1020">
        <f t="shared" si="0"/>
        <v>45228</v>
      </c>
      <c r="F11" s="1020">
        <f t="shared" si="1"/>
        <v>45231</v>
      </c>
      <c r="G11" s="1020">
        <f t="shared" si="2"/>
        <v>45234</v>
      </c>
      <c r="H11" s="1020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3172</v>
      </c>
      <c r="C12" s="1015" t="s">
        <v>3173</v>
      </c>
      <c r="D12" s="1019">
        <v>45228</v>
      </c>
      <c r="E12" s="1019">
        <f t="shared" si="0"/>
        <v>45235</v>
      </c>
      <c r="F12" s="1019">
        <f t="shared" si="1"/>
        <v>45238</v>
      </c>
      <c r="G12" s="1019">
        <f t="shared" si="2"/>
        <v>45241</v>
      </c>
      <c r="H12" s="1019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3174</v>
      </c>
      <c r="C13" s="1008" t="s">
        <v>3175</v>
      </c>
      <c r="D13" s="1021">
        <v>45235</v>
      </c>
      <c r="E13" s="1021">
        <f t="shared" si="0"/>
        <v>45242</v>
      </c>
      <c r="F13" s="1021">
        <f t="shared" si="1"/>
        <v>45245</v>
      </c>
      <c r="G13" s="1021">
        <f t="shared" si="2"/>
        <v>45248</v>
      </c>
      <c r="H13" s="1021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3176</v>
      </c>
      <c r="C14" s="1008" t="s">
        <v>3177</v>
      </c>
      <c r="D14" s="1021">
        <v>45242</v>
      </c>
      <c r="E14" s="1021">
        <f t="shared" si="0"/>
        <v>45249</v>
      </c>
      <c r="F14" s="1021">
        <f t="shared" si="1"/>
        <v>45252</v>
      </c>
      <c r="G14" s="1021">
        <f t="shared" si="2"/>
        <v>45255</v>
      </c>
      <c r="H14" s="1021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3178</v>
      </c>
      <c r="C15" s="1008" t="s">
        <v>3179</v>
      </c>
      <c r="D15" s="1021">
        <v>45249</v>
      </c>
      <c r="E15" s="1021">
        <f t="shared" si="0"/>
        <v>45256</v>
      </c>
      <c r="F15" s="1021">
        <f t="shared" si="1"/>
        <v>45259</v>
      </c>
      <c r="G15" s="1021">
        <f t="shared" si="2"/>
        <v>45262</v>
      </c>
      <c r="H15" s="1021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3180</v>
      </c>
      <c r="C16" s="1008" t="s">
        <v>3181</v>
      </c>
      <c r="D16" s="1021">
        <v>45256</v>
      </c>
      <c r="E16" s="1021">
        <f t="shared" si="0"/>
        <v>45263</v>
      </c>
      <c r="F16" s="1021">
        <f t="shared" si="1"/>
        <v>45266</v>
      </c>
      <c r="G16" s="1021">
        <f t="shared" si="2"/>
        <v>45269</v>
      </c>
      <c r="H16" s="1021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3182</v>
      </c>
      <c r="C17" s="1015" t="s">
        <v>3183</v>
      </c>
      <c r="D17" s="1019">
        <v>45263</v>
      </c>
      <c r="E17" s="1019">
        <f t="shared" si="0"/>
        <v>45270</v>
      </c>
      <c r="F17" s="1019">
        <f t="shared" si="1"/>
        <v>45273</v>
      </c>
      <c r="G17" s="1019">
        <f t="shared" si="2"/>
        <v>45276</v>
      </c>
      <c r="H17" s="1019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3184</v>
      </c>
      <c r="C18" s="1015" t="s">
        <v>3185</v>
      </c>
      <c r="D18" s="1019">
        <v>45270</v>
      </c>
      <c r="E18" s="1019">
        <f t="shared" si="0"/>
        <v>45277</v>
      </c>
      <c r="F18" s="1019">
        <f t="shared" si="1"/>
        <v>45280</v>
      </c>
      <c r="G18" s="1019">
        <f t="shared" si="2"/>
        <v>45283</v>
      </c>
      <c r="H18" s="1019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3186</v>
      </c>
      <c r="C19" s="1015" t="s">
        <v>3187</v>
      </c>
      <c r="D19" s="1019">
        <v>45277</v>
      </c>
      <c r="E19" s="1019">
        <f t="shared" si="0"/>
        <v>45284</v>
      </c>
      <c r="F19" s="1019">
        <f t="shared" si="1"/>
        <v>45287</v>
      </c>
      <c r="G19" s="1019">
        <f t="shared" si="2"/>
        <v>45290</v>
      </c>
      <c r="H19" s="1019">
        <f t="shared" si="3"/>
        <v>45293</v>
      </c>
      <c r="I19" s="1022"/>
      <c r="J19" s="799" t="e">
        <f t="shared" si="5"/>
        <v>#REF!</v>
      </c>
    </row>
    <row r="20" spans="2:10" s="331" customFormat="1" ht="17.25" hidden="1" customHeight="1" x14ac:dyDescent="0.2">
      <c r="B20" s="731" t="s">
        <v>3188</v>
      </c>
      <c r="C20" s="1015" t="s">
        <v>3189</v>
      </c>
      <c r="D20" s="1019">
        <v>45284</v>
      </c>
      <c r="E20" s="1019">
        <f t="shared" si="0"/>
        <v>45291</v>
      </c>
      <c r="F20" s="1019">
        <f t="shared" si="1"/>
        <v>45294</v>
      </c>
      <c r="G20" s="1019">
        <f t="shared" si="2"/>
        <v>45297</v>
      </c>
      <c r="H20" s="1019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3190</v>
      </c>
      <c r="C21" s="1015" t="s">
        <v>3191</v>
      </c>
      <c r="D21" s="1019">
        <v>45291</v>
      </c>
      <c r="E21" s="1019">
        <f t="shared" si="0"/>
        <v>45298</v>
      </c>
      <c r="F21" s="1019">
        <f t="shared" si="1"/>
        <v>45301</v>
      </c>
      <c r="G21" s="1019">
        <f t="shared" si="2"/>
        <v>45304</v>
      </c>
      <c r="H21" s="1019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3164</v>
      </c>
      <c r="C22" s="1008" t="s">
        <v>3192</v>
      </c>
      <c r="D22" s="1021">
        <v>44938</v>
      </c>
      <c r="E22" s="1021">
        <f t="shared" ref="E22" si="6">D22+7</f>
        <v>44945</v>
      </c>
      <c r="F22" s="1021">
        <f t="shared" ref="F22" si="7">D22+10</f>
        <v>44948</v>
      </c>
      <c r="G22" s="1021">
        <f t="shared" ref="G22" si="8">D22+13</f>
        <v>44951</v>
      </c>
      <c r="H22" s="1021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3166</v>
      </c>
      <c r="C23" s="1008" t="s">
        <v>3193</v>
      </c>
      <c r="D23" s="1021">
        <v>44940</v>
      </c>
      <c r="E23" s="1021">
        <f t="shared" ref="E23:E25" si="9">D23+7</f>
        <v>44947</v>
      </c>
      <c r="F23" s="1021">
        <f t="shared" ref="F23:F25" si="10">D23+10</f>
        <v>44950</v>
      </c>
      <c r="G23" s="1021">
        <f t="shared" ref="G23:G25" si="11">D23+13</f>
        <v>44953</v>
      </c>
      <c r="H23" s="1021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3168</v>
      </c>
      <c r="C24" s="1008" t="s">
        <v>3194</v>
      </c>
      <c r="D24" s="1021">
        <f>D23+7</f>
        <v>44947</v>
      </c>
      <c r="E24" s="1021">
        <f t="shared" si="9"/>
        <v>44954</v>
      </c>
      <c r="F24" s="1021">
        <f t="shared" si="10"/>
        <v>44957</v>
      </c>
      <c r="G24" s="1021">
        <f t="shared" si="11"/>
        <v>44960</v>
      </c>
      <c r="H24" s="1021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3170</v>
      </c>
      <c r="C25" s="1008" t="s">
        <v>3195</v>
      </c>
      <c r="D25" s="1021">
        <v>45334</v>
      </c>
      <c r="E25" s="1021">
        <f t="shared" si="9"/>
        <v>45341</v>
      </c>
      <c r="F25" s="1021">
        <f t="shared" si="10"/>
        <v>45344</v>
      </c>
      <c r="G25" s="1021">
        <f t="shared" si="11"/>
        <v>45347</v>
      </c>
      <c r="H25" s="1021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3172</v>
      </c>
      <c r="C26" s="1015" t="s">
        <v>3196</v>
      </c>
      <c r="D26" s="1019">
        <v>45337</v>
      </c>
      <c r="E26" s="1019">
        <f t="shared" ref="E26" si="13">D26+7</f>
        <v>45344</v>
      </c>
      <c r="F26" s="1019">
        <f t="shared" ref="F26" si="14">D26+10</f>
        <v>45347</v>
      </c>
      <c r="G26" s="1019">
        <f t="shared" ref="G26" si="15">D26+13</f>
        <v>45350</v>
      </c>
      <c r="H26" s="1019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3174</v>
      </c>
      <c r="C27" s="1015" t="s">
        <v>3197</v>
      </c>
      <c r="D27" s="1019">
        <v>45346</v>
      </c>
      <c r="E27" s="1019">
        <f t="shared" ref="E27:E38" si="17">D27+7</f>
        <v>45353</v>
      </c>
      <c r="F27" s="1019">
        <f t="shared" ref="F27:F38" si="18">D27+10</f>
        <v>45356</v>
      </c>
      <c r="G27" s="1019">
        <f t="shared" ref="G27:G38" si="19">D27+13</f>
        <v>45359</v>
      </c>
      <c r="H27" s="1019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3176</v>
      </c>
      <c r="C28" s="1015" t="s">
        <v>3198</v>
      </c>
      <c r="D28" s="1019">
        <v>45351</v>
      </c>
      <c r="E28" s="1019">
        <f t="shared" si="17"/>
        <v>45358</v>
      </c>
      <c r="F28" s="1019">
        <f t="shared" si="18"/>
        <v>45361</v>
      </c>
      <c r="G28" s="1019">
        <f t="shared" si="19"/>
        <v>45364</v>
      </c>
      <c r="H28" s="1019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3178</v>
      </c>
      <c r="C29" s="1015" t="s">
        <v>3199</v>
      </c>
      <c r="D29" s="1019">
        <v>45366</v>
      </c>
      <c r="E29" s="1019">
        <f t="shared" si="17"/>
        <v>45373</v>
      </c>
      <c r="F29" s="1019">
        <f t="shared" si="18"/>
        <v>45376</v>
      </c>
      <c r="G29" s="1019">
        <f t="shared" si="19"/>
        <v>45379</v>
      </c>
      <c r="H29" s="1019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3200</v>
      </c>
      <c r="C30" s="1008" t="s">
        <v>3201</v>
      </c>
      <c r="D30" s="1021">
        <v>45357</v>
      </c>
      <c r="E30" s="1021">
        <f t="shared" si="17"/>
        <v>45364</v>
      </c>
      <c r="F30" s="1021">
        <f t="shared" si="18"/>
        <v>45367</v>
      </c>
      <c r="G30" s="1021">
        <f t="shared" si="19"/>
        <v>45370</v>
      </c>
      <c r="H30" s="1021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3182</v>
      </c>
      <c r="C31" s="1008" t="s">
        <v>3202</v>
      </c>
      <c r="D31" s="1021">
        <v>45371</v>
      </c>
      <c r="E31" s="1021">
        <f t="shared" si="17"/>
        <v>45378</v>
      </c>
      <c r="F31" s="1021">
        <f t="shared" si="18"/>
        <v>45381</v>
      </c>
      <c r="G31" s="1021">
        <f t="shared" si="19"/>
        <v>45384</v>
      </c>
      <c r="H31" s="1021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3184</v>
      </c>
      <c r="C32" s="1008" t="s">
        <v>3203</v>
      </c>
      <c r="D32" s="1021">
        <v>45377</v>
      </c>
      <c r="E32" s="1021">
        <f t="shared" si="17"/>
        <v>45384</v>
      </c>
      <c r="F32" s="1021">
        <f t="shared" si="18"/>
        <v>45387</v>
      </c>
      <c r="G32" s="1021">
        <f t="shared" si="19"/>
        <v>45390</v>
      </c>
      <c r="H32" s="1021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3186</v>
      </c>
      <c r="C33" s="1008" t="s">
        <v>3204</v>
      </c>
      <c r="D33" s="1021">
        <v>45379</v>
      </c>
      <c r="E33" s="1021">
        <f t="shared" si="17"/>
        <v>45386</v>
      </c>
      <c r="F33" s="1021">
        <f t="shared" si="18"/>
        <v>45389</v>
      </c>
      <c r="G33" s="1021">
        <f t="shared" si="19"/>
        <v>45392</v>
      </c>
      <c r="H33" s="1021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3188</v>
      </c>
      <c r="C34" s="1008" t="s">
        <v>3205</v>
      </c>
      <c r="D34" s="1021">
        <v>45388</v>
      </c>
      <c r="E34" s="1021">
        <f t="shared" si="17"/>
        <v>45395</v>
      </c>
      <c r="F34" s="1021">
        <f t="shared" si="18"/>
        <v>45398</v>
      </c>
      <c r="G34" s="1021">
        <f t="shared" si="19"/>
        <v>45401</v>
      </c>
      <c r="H34" s="1021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0" t="s">
        <v>3190</v>
      </c>
      <c r="C35" s="979" t="s">
        <v>3206</v>
      </c>
      <c r="D35" s="1026">
        <v>45404</v>
      </c>
      <c r="E35" s="1021">
        <f t="shared" si="17"/>
        <v>45411</v>
      </c>
      <c r="F35" s="1021">
        <f t="shared" si="18"/>
        <v>45414</v>
      </c>
      <c r="G35" s="1021">
        <f t="shared" si="19"/>
        <v>45417</v>
      </c>
      <c r="H35" s="1021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0" t="s">
        <v>3180</v>
      </c>
      <c r="C36" s="979" t="s">
        <v>3207</v>
      </c>
      <c r="D36" s="1026">
        <v>45411</v>
      </c>
      <c r="E36" s="1021">
        <f t="shared" si="17"/>
        <v>45418</v>
      </c>
      <c r="F36" s="1021">
        <f t="shared" si="18"/>
        <v>45421</v>
      </c>
      <c r="G36" s="1021">
        <f t="shared" si="19"/>
        <v>45424</v>
      </c>
      <c r="H36" s="1021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0" t="s">
        <v>3164</v>
      </c>
      <c r="C37" s="979" t="s">
        <v>3208</v>
      </c>
      <c r="D37" s="1026">
        <v>45417</v>
      </c>
      <c r="E37" s="1021">
        <f t="shared" si="17"/>
        <v>45424</v>
      </c>
      <c r="F37" s="1021">
        <f t="shared" si="18"/>
        <v>45427</v>
      </c>
      <c r="G37" s="1021">
        <f t="shared" si="19"/>
        <v>45430</v>
      </c>
      <c r="H37" s="1021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0" t="s">
        <v>3166</v>
      </c>
      <c r="C38" s="979" t="s">
        <v>3209</v>
      </c>
      <c r="D38" s="1026">
        <v>45424</v>
      </c>
      <c r="E38" s="1021">
        <f t="shared" si="17"/>
        <v>45431</v>
      </c>
      <c r="F38" s="1021">
        <f t="shared" si="18"/>
        <v>45434</v>
      </c>
      <c r="G38" s="1021">
        <f t="shared" si="19"/>
        <v>45437</v>
      </c>
      <c r="H38" s="1021">
        <f t="shared" si="20"/>
        <v>45440</v>
      </c>
      <c r="J38" s="761">
        <v>45411</v>
      </c>
    </row>
    <row r="39" spans="2:10" s="331" customFormat="1" ht="20.100000000000001" customHeight="1" x14ac:dyDescent="0.2">
      <c r="B39" s="1025" t="s">
        <v>408</v>
      </c>
      <c r="C39" s="979" t="s">
        <v>3210</v>
      </c>
      <c r="D39" s="1023"/>
      <c r="E39" s="1023"/>
      <c r="F39" s="1023"/>
      <c r="G39" s="1023"/>
      <c r="H39" s="1023"/>
      <c r="J39" s="761">
        <f>J38+7</f>
        <v>45418</v>
      </c>
    </row>
    <row r="40" spans="2:10" s="331" customFormat="1" ht="20.100000000000001" customHeight="1" x14ac:dyDescent="0.2">
      <c r="B40" s="1000" t="s">
        <v>3168</v>
      </c>
      <c r="C40" s="979" t="s">
        <v>3211</v>
      </c>
      <c r="D40" s="1026">
        <v>45432</v>
      </c>
      <c r="E40" s="1021">
        <f t="shared" ref="E40" si="21">D40+7</f>
        <v>45439</v>
      </c>
      <c r="F40" s="1021">
        <f t="shared" ref="F40" si="22">D40+10</f>
        <v>45442</v>
      </c>
      <c r="G40" s="1021">
        <f t="shared" ref="G40" si="23">D40+13</f>
        <v>45445</v>
      </c>
      <c r="H40" s="1021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0" t="s">
        <v>3212</v>
      </c>
      <c r="C41" s="979" t="s">
        <v>3213</v>
      </c>
      <c r="D41" s="1026">
        <v>45439</v>
      </c>
      <c r="E41" s="1021">
        <f t="shared" ref="E41" si="26">D41+7</f>
        <v>45446</v>
      </c>
      <c r="F41" s="1021">
        <f t="shared" ref="F41" si="27">D41+10</f>
        <v>45449</v>
      </c>
      <c r="G41" s="1021">
        <f t="shared" ref="G41" si="28">D41+13</f>
        <v>45452</v>
      </c>
      <c r="H41" s="1021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0" t="s">
        <v>3170</v>
      </c>
      <c r="C42" s="979" t="s">
        <v>3213</v>
      </c>
      <c r="D42" s="1026">
        <v>45446</v>
      </c>
      <c r="E42" s="1021">
        <f t="shared" ref="E42" si="30">D42+7</f>
        <v>45453</v>
      </c>
      <c r="F42" s="1021">
        <f t="shared" ref="F42" si="31">D42+10</f>
        <v>45456</v>
      </c>
      <c r="G42" s="1021">
        <f t="shared" ref="G42" si="32">D42+13</f>
        <v>45459</v>
      </c>
      <c r="H42" s="1021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18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511</v>
      </c>
      <c r="C44" s="767"/>
    </row>
    <row r="45" spans="2:10" s="331" customFormat="1" ht="17.25" customHeight="1" x14ac:dyDescent="0.2">
      <c r="B45" s="1024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899"/>
      <c r="C47" s="900"/>
      <c r="D47" s="901"/>
      <c r="E47" s="902"/>
      <c r="F47" s="903"/>
      <c r="G47" s="904"/>
      <c r="H47" s="905"/>
      <c r="J47" s="416"/>
    </row>
    <row r="48" spans="2:10" s="331" customFormat="1" ht="17.25" customHeight="1" x14ac:dyDescent="0.2">
      <c r="B48" s="781" t="s">
        <v>512</v>
      </c>
      <c r="C48" s="145"/>
      <c r="D48" s="147" t="s">
        <v>513</v>
      </c>
      <c r="E48" s="147"/>
      <c r="F48" s="147"/>
      <c r="G48" s="147" t="s">
        <v>514</v>
      </c>
      <c r="H48" s="782"/>
      <c r="J48" s="768"/>
    </row>
    <row r="49" spans="2:8" s="331" customFormat="1" ht="17.25" customHeight="1" x14ac:dyDescent="0.2">
      <c r="B49" s="783" t="s">
        <v>515</v>
      </c>
      <c r="C49" s="784" t="s">
        <v>516</v>
      </c>
      <c r="D49" s="133" t="s">
        <v>517</v>
      </c>
      <c r="E49" s="147"/>
      <c r="F49" s="784" t="s">
        <v>518</v>
      </c>
      <c r="G49" s="145" t="s">
        <v>519</v>
      </c>
      <c r="H49" s="785" t="s">
        <v>520</v>
      </c>
    </row>
    <row r="50" spans="2:8" s="331" customFormat="1" ht="17.25" customHeight="1" x14ac:dyDescent="0.2">
      <c r="B50" s="786" t="s">
        <v>521</v>
      </c>
      <c r="C50" s="787" t="s">
        <v>522</v>
      </c>
      <c r="D50" s="133" t="s">
        <v>523</v>
      </c>
      <c r="E50" s="148" t="s">
        <v>524</v>
      </c>
      <c r="F50" s="788" t="s">
        <v>525</v>
      </c>
      <c r="G50" s="591" t="s">
        <v>526</v>
      </c>
      <c r="H50" s="789" t="s">
        <v>527</v>
      </c>
    </row>
    <row r="51" spans="2:8" s="331" customFormat="1" ht="17.25" customHeight="1" x14ac:dyDescent="0.2">
      <c r="B51" s="786" t="s">
        <v>535</v>
      </c>
      <c r="C51" s="787" t="s">
        <v>536</v>
      </c>
      <c r="D51" s="133" t="s">
        <v>530</v>
      </c>
      <c r="E51" s="148" t="s">
        <v>531</v>
      </c>
      <c r="F51" s="788" t="s">
        <v>532</v>
      </c>
      <c r="G51" s="591" t="s">
        <v>533</v>
      </c>
      <c r="H51" s="789" t="s">
        <v>534</v>
      </c>
    </row>
    <row r="52" spans="2:8" s="331" customFormat="1" ht="17.25" customHeight="1" x14ac:dyDescent="0.2">
      <c r="B52" s="786" t="s">
        <v>1607</v>
      </c>
      <c r="C52" s="787" t="s">
        <v>1608</v>
      </c>
      <c r="D52" s="133" t="s">
        <v>537</v>
      </c>
      <c r="E52" s="148" t="s">
        <v>538</v>
      </c>
      <c r="F52" s="788" t="s">
        <v>539</v>
      </c>
      <c r="G52" s="591" t="s">
        <v>540</v>
      </c>
      <c r="H52" s="789" t="s">
        <v>541</v>
      </c>
    </row>
    <row r="53" spans="2:8" s="331" customFormat="1" ht="17.25" customHeight="1" x14ac:dyDescent="0.2">
      <c r="B53" s="786" t="s">
        <v>528</v>
      </c>
      <c r="C53" s="787" t="s">
        <v>529</v>
      </c>
      <c r="D53" s="133" t="s">
        <v>544</v>
      </c>
      <c r="E53" s="148" t="s">
        <v>545</v>
      </c>
      <c r="F53" s="788" t="s">
        <v>546</v>
      </c>
      <c r="G53" s="591" t="s">
        <v>547</v>
      </c>
      <c r="H53" s="789" t="s">
        <v>548</v>
      </c>
    </row>
    <row r="54" spans="2:8" s="331" customFormat="1" ht="17.25" customHeight="1" x14ac:dyDescent="0.2">
      <c r="B54" s="786" t="s">
        <v>750</v>
      </c>
      <c r="C54" s="787" t="s">
        <v>543</v>
      </c>
      <c r="D54" s="133" t="s">
        <v>551</v>
      </c>
      <c r="E54" s="148" t="s">
        <v>552</v>
      </c>
      <c r="F54" s="788" t="s">
        <v>553</v>
      </c>
      <c r="G54" s="591" t="s">
        <v>554</v>
      </c>
      <c r="H54" s="789" t="s">
        <v>555</v>
      </c>
    </row>
    <row r="55" spans="2:8" s="331" customFormat="1" ht="17.25" customHeight="1" x14ac:dyDescent="0.2">
      <c r="B55" s="786" t="s">
        <v>1453</v>
      </c>
      <c r="C55" s="787" t="s">
        <v>1454</v>
      </c>
      <c r="D55" s="133" t="s">
        <v>558</v>
      </c>
      <c r="E55" s="148" t="s">
        <v>559</v>
      </c>
      <c r="F55" s="742" t="s">
        <v>560</v>
      </c>
      <c r="G55" s="591" t="s">
        <v>1455</v>
      </c>
      <c r="H55" s="789" t="s">
        <v>1457</v>
      </c>
    </row>
    <row r="56" spans="2:8" s="331" customFormat="1" ht="17.25" customHeight="1" x14ac:dyDescent="0.2">
      <c r="B56" s="786" t="s">
        <v>1609</v>
      </c>
      <c r="C56" s="787" t="s">
        <v>1610</v>
      </c>
      <c r="D56" s="133"/>
      <c r="E56" s="145"/>
      <c r="F56" s="591"/>
      <c r="G56" s="591" t="s">
        <v>561</v>
      </c>
      <c r="H56" s="790" t="s">
        <v>562</v>
      </c>
    </row>
    <row r="57" spans="2:8" s="331" customFormat="1" ht="17.25" customHeight="1" x14ac:dyDescent="0.2">
      <c r="B57" s="786" t="s">
        <v>549</v>
      </c>
      <c r="C57" s="787" t="s">
        <v>550</v>
      </c>
      <c r="D57" s="145"/>
      <c r="E57" s="145"/>
      <c r="F57" s="145"/>
      <c r="G57" s="145"/>
      <c r="H57" s="791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 x14ac:dyDescent="0.2"/>
  <cols>
    <col min="1" max="1" width="22.28515625" style="88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3" t="s">
        <v>116</v>
      </c>
      <c r="C2" s="1143"/>
      <c r="D2" s="1143"/>
      <c r="E2" s="1143"/>
      <c r="F2" s="1143"/>
      <c r="H2" s="959" t="s">
        <v>345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3" t="s">
        <v>129</v>
      </c>
      <c r="C4" s="1184"/>
      <c r="D4" s="1184"/>
      <c r="E4" s="1184"/>
      <c r="F4" s="1185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34"/>
      <c r="B7" s="1134" t="s">
        <v>129</v>
      </c>
      <c r="C7" s="1135"/>
      <c r="D7" s="1186" t="s">
        <v>3214</v>
      </c>
      <c r="E7" s="944" t="s">
        <v>3215</v>
      </c>
      <c r="F7" s="944" t="s">
        <v>336</v>
      </c>
      <c r="G7" s="842"/>
      <c r="H7" s="886"/>
      <c r="I7" s="888"/>
    </row>
    <row r="8" spans="1:9" s="331" customFormat="1" ht="17.25" customHeight="1" x14ac:dyDescent="0.2">
      <c r="A8" s="1034"/>
      <c r="B8" s="988" t="s">
        <v>350</v>
      </c>
      <c r="C8" s="988" t="s">
        <v>351</v>
      </c>
      <c r="D8" s="1187"/>
      <c r="E8" s="1004" t="s">
        <v>217</v>
      </c>
      <c r="F8" s="1004" t="s">
        <v>160</v>
      </c>
      <c r="G8" s="618"/>
      <c r="H8" s="1052" t="s">
        <v>352</v>
      </c>
      <c r="I8" s="888"/>
    </row>
    <row r="9" spans="1:9" s="331" customFormat="1" ht="15" hidden="1" customHeight="1" x14ac:dyDescent="0.2">
      <c r="A9" s="1034"/>
      <c r="B9" s="896" t="s">
        <v>3216</v>
      </c>
      <c r="C9" s="895" t="s">
        <v>3217</v>
      </c>
      <c r="D9" s="893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2" t="e">
        <f>#REF!+7</f>
        <v>#REF!</v>
      </c>
      <c r="I9" s="888"/>
    </row>
    <row r="10" spans="1:9" s="331" customFormat="1" ht="15" hidden="1" customHeight="1" x14ac:dyDescent="0.2">
      <c r="A10" s="1034"/>
      <c r="B10" s="890" t="s">
        <v>3218</v>
      </c>
      <c r="C10" s="891" t="s">
        <v>3219</v>
      </c>
      <c r="D10" s="891">
        <v>45302</v>
      </c>
      <c r="E10" s="761">
        <f t="shared" si="0"/>
        <v>45308</v>
      </c>
      <c r="F10" s="761">
        <f t="shared" si="1"/>
        <v>45310</v>
      </c>
      <c r="G10" s="767"/>
      <c r="H10" s="887" t="e">
        <f t="shared" ref="H10:H26" si="2">H9+7</f>
        <v>#REF!</v>
      </c>
      <c r="I10" s="888"/>
    </row>
    <row r="11" spans="1:9" s="331" customFormat="1" ht="15" hidden="1" customHeight="1" x14ac:dyDescent="0.2">
      <c r="A11" s="1034"/>
      <c r="B11" s="890" t="s">
        <v>3220</v>
      </c>
      <c r="C11" s="891" t="s">
        <v>3221</v>
      </c>
      <c r="D11" s="891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7" t="e">
        <f t="shared" si="2"/>
        <v>#REF!</v>
      </c>
      <c r="I11" s="888"/>
    </row>
    <row r="12" spans="1:9" s="331" customFormat="1" ht="15" hidden="1" customHeight="1" x14ac:dyDescent="0.2">
      <c r="A12" s="1034"/>
      <c r="B12" s="890" t="s">
        <v>3222</v>
      </c>
      <c r="C12" s="891" t="s">
        <v>3223</v>
      </c>
      <c r="D12" s="891">
        <v>45319</v>
      </c>
      <c r="E12" s="761">
        <f t="shared" si="3"/>
        <v>45325</v>
      </c>
      <c r="F12" s="761">
        <f t="shared" si="4"/>
        <v>45327</v>
      </c>
      <c r="G12" s="767"/>
      <c r="H12" s="887" t="e">
        <f t="shared" si="2"/>
        <v>#REF!</v>
      </c>
      <c r="I12" s="888"/>
    </row>
    <row r="13" spans="1:9" s="331" customFormat="1" ht="15" hidden="1" customHeight="1" x14ac:dyDescent="0.2">
      <c r="A13" s="1034"/>
      <c r="B13" s="890" t="s">
        <v>3224</v>
      </c>
      <c r="C13" s="891" t="s">
        <v>3225</v>
      </c>
      <c r="D13" s="891">
        <v>45323</v>
      </c>
      <c r="E13" s="761">
        <f t="shared" si="3"/>
        <v>45329</v>
      </c>
      <c r="F13" s="761">
        <f>D13+10</f>
        <v>45333</v>
      </c>
      <c r="G13" s="767"/>
      <c r="H13" s="887" t="e">
        <f t="shared" si="2"/>
        <v>#REF!</v>
      </c>
      <c r="I13" s="888"/>
    </row>
    <row r="14" spans="1:9" s="331" customFormat="1" ht="15" hidden="1" customHeight="1" x14ac:dyDescent="0.2">
      <c r="A14" s="1034"/>
      <c r="B14" s="890" t="s">
        <v>3226</v>
      </c>
      <c r="C14" s="891" t="s">
        <v>3227</v>
      </c>
      <c r="D14" s="891">
        <v>45331</v>
      </c>
      <c r="E14" s="761">
        <f t="shared" ref="E14" si="5">D14+6</f>
        <v>45337</v>
      </c>
      <c r="F14" s="761">
        <f>D14+10</f>
        <v>45341</v>
      </c>
      <c r="G14" s="767"/>
      <c r="H14" s="887" t="e">
        <f t="shared" si="2"/>
        <v>#REF!</v>
      </c>
      <c r="I14" s="888"/>
    </row>
    <row r="15" spans="1:9" s="331" customFormat="1" ht="15" hidden="1" customHeight="1" x14ac:dyDescent="0.2">
      <c r="A15" s="1034"/>
      <c r="B15" s="890" t="s">
        <v>3228</v>
      </c>
      <c r="C15" s="891" t="s">
        <v>3229</v>
      </c>
      <c r="D15" s="891">
        <v>45330</v>
      </c>
      <c r="E15" s="761">
        <f t="shared" ref="E15" si="6">D15+6</f>
        <v>45336</v>
      </c>
      <c r="F15" s="761">
        <f>D15+10</f>
        <v>45340</v>
      </c>
      <c r="G15" s="767"/>
      <c r="H15" s="887" t="e">
        <f t="shared" si="2"/>
        <v>#REF!</v>
      </c>
      <c r="I15" s="888"/>
    </row>
    <row r="16" spans="1:9" s="331" customFormat="1" ht="15" hidden="1" customHeight="1" x14ac:dyDescent="0.2">
      <c r="A16" s="1034"/>
      <c r="B16" s="890" t="s">
        <v>3230</v>
      </c>
      <c r="C16" s="891" t="s">
        <v>3231</v>
      </c>
      <c r="D16" s="891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7" t="e">
        <f t="shared" si="2"/>
        <v>#REF!</v>
      </c>
      <c r="I16" s="888"/>
    </row>
    <row r="17" spans="1:9" s="331" customFormat="1" ht="15" hidden="1" customHeight="1" x14ac:dyDescent="0.2">
      <c r="A17" s="1034"/>
      <c r="B17" s="890" t="s">
        <v>3232</v>
      </c>
      <c r="C17" s="891" t="s">
        <v>3233</v>
      </c>
      <c r="D17" s="891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7" t="e">
        <f t="shared" si="2"/>
        <v>#REF!</v>
      </c>
      <c r="I17" s="888"/>
    </row>
    <row r="18" spans="1:9" s="331" customFormat="1" ht="15" hidden="1" customHeight="1" x14ac:dyDescent="0.2">
      <c r="A18" s="1034"/>
      <c r="B18" s="890" t="s">
        <v>3234</v>
      </c>
      <c r="C18" s="891" t="s">
        <v>3235</v>
      </c>
      <c r="D18" s="891">
        <v>45360</v>
      </c>
      <c r="E18" s="761">
        <f t="shared" si="8"/>
        <v>45366</v>
      </c>
      <c r="F18" s="761">
        <f>D18+10</f>
        <v>45370</v>
      </c>
      <c r="G18" s="767"/>
      <c r="H18" s="887" t="e">
        <f t="shared" si="2"/>
        <v>#REF!</v>
      </c>
      <c r="I18" s="888"/>
    </row>
    <row r="19" spans="1:9" s="331" customFormat="1" ht="15" hidden="1" customHeight="1" x14ac:dyDescent="0.2">
      <c r="A19" s="1034"/>
      <c r="B19" s="890" t="s">
        <v>3236</v>
      </c>
      <c r="C19" s="891" t="s">
        <v>3237</v>
      </c>
      <c r="D19" s="891">
        <v>45364</v>
      </c>
      <c r="E19" s="761">
        <f t="shared" ref="E19:E22" si="10">D19+6</f>
        <v>45370</v>
      </c>
      <c r="F19" s="803"/>
      <c r="G19" s="767"/>
      <c r="H19" s="887" t="e">
        <f t="shared" si="2"/>
        <v>#REF!</v>
      </c>
      <c r="I19" s="888"/>
    </row>
    <row r="20" spans="1:9" s="331" customFormat="1" ht="17.25" hidden="1" customHeight="1" x14ac:dyDescent="0.2">
      <c r="A20" s="1034"/>
      <c r="B20" s="890" t="s">
        <v>3238</v>
      </c>
      <c r="C20" s="891" t="s">
        <v>3239</v>
      </c>
      <c r="D20" s="891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8"/>
    </row>
    <row r="21" spans="1:9" s="331" customFormat="1" ht="17.25" hidden="1" customHeight="1" x14ac:dyDescent="0.2">
      <c r="A21" s="1034"/>
      <c r="B21" s="890" t="s">
        <v>3240</v>
      </c>
      <c r="C21" s="891" t="s">
        <v>3241</v>
      </c>
      <c r="D21" s="891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8"/>
    </row>
    <row r="22" spans="1:9" s="331" customFormat="1" ht="17.25" hidden="1" customHeight="1" x14ac:dyDescent="0.2">
      <c r="A22" s="1034"/>
      <c r="B22" s="890" t="s">
        <v>3218</v>
      </c>
      <c r="C22" s="891" t="s">
        <v>3242</v>
      </c>
      <c r="D22" s="891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8"/>
    </row>
    <row r="23" spans="1:9" s="331" customFormat="1" ht="17.25" hidden="1" customHeight="1" x14ac:dyDescent="0.2">
      <c r="A23" s="1034"/>
      <c r="B23" s="1005" t="s">
        <v>3220</v>
      </c>
      <c r="C23" s="1006" t="s">
        <v>3243</v>
      </c>
      <c r="D23" s="1006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8"/>
    </row>
    <row r="24" spans="1:9" s="331" customFormat="1" ht="17.25" hidden="1" customHeight="1" x14ac:dyDescent="0.2">
      <c r="A24" s="1034" t="s">
        <v>3244</v>
      </c>
      <c r="B24" s="1005" t="s">
        <v>3222</v>
      </c>
      <c r="C24" s="1006" t="s">
        <v>3245</v>
      </c>
      <c r="D24" s="1006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8"/>
    </row>
    <row r="25" spans="1:9" s="331" customFormat="1" ht="17.25" hidden="1" customHeight="1" x14ac:dyDescent="0.2">
      <c r="A25" s="1034"/>
      <c r="B25" s="1005" t="s">
        <v>3224</v>
      </c>
      <c r="C25" s="1006" t="s">
        <v>3246</v>
      </c>
      <c r="D25" s="1006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8"/>
    </row>
    <row r="26" spans="1:9" s="331" customFormat="1" ht="17.25" hidden="1" customHeight="1" x14ac:dyDescent="0.2">
      <c r="A26" s="1034"/>
      <c r="B26" s="921" t="s">
        <v>408</v>
      </c>
      <c r="C26" s="1006" t="s">
        <v>3247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8"/>
    </row>
    <row r="27" spans="1:9" s="331" customFormat="1" ht="17.25" hidden="1" customHeight="1" x14ac:dyDescent="0.2">
      <c r="A27" s="1034"/>
      <c r="B27" s="1005" t="s">
        <v>3228</v>
      </c>
      <c r="C27" s="1006" t="s">
        <v>3248</v>
      </c>
      <c r="D27" s="1006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8"/>
    </row>
    <row r="28" spans="1:9" s="331" customFormat="1" ht="17.25" hidden="1" customHeight="1" x14ac:dyDescent="0.2">
      <c r="A28" s="1034"/>
      <c r="B28" s="921" t="s">
        <v>408</v>
      </c>
      <c r="C28" s="1006" t="s">
        <v>3249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8"/>
    </row>
    <row r="29" spans="1:9" s="331" customFormat="1" ht="17.25" hidden="1" customHeight="1" x14ac:dyDescent="0.2">
      <c r="A29" s="1034"/>
      <c r="B29" s="1006" t="s">
        <v>3230</v>
      </c>
      <c r="C29" s="1006" t="s">
        <v>3250</v>
      </c>
      <c r="D29" s="1006">
        <v>45431</v>
      </c>
      <c r="E29" s="761">
        <f t="shared" ref="E29:E31" si="15">D29+6</f>
        <v>45437</v>
      </c>
      <c r="F29" s="883" t="s">
        <v>384</v>
      </c>
      <c r="G29" s="767"/>
      <c r="H29" s="761">
        <f t="shared" ref="H29:H72" si="16">H28+7</f>
        <v>45430</v>
      </c>
      <c r="I29" s="888"/>
    </row>
    <row r="30" spans="1:9" s="331" customFormat="1" ht="17.25" hidden="1" customHeight="1" x14ac:dyDescent="0.2">
      <c r="A30" s="1034"/>
      <c r="B30" s="883" t="s">
        <v>384</v>
      </c>
      <c r="C30" s="1006" t="s">
        <v>3251</v>
      </c>
      <c r="D30" s="889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8"/>
    </row>
    <row r="31" spans="1:9" s="331" customFormat="1" ht="17.25" hidden="1" customHeight="1" x14ac:dyDescent="0.2">
      <c r="A31" s="1034"/>
      <c r="B31" s="1006" t="s">
        <v>3234</v>
      </c>
      <c r="C31" s="1006" t="s">
        <v>3252</v>
      </c>
      <c r="D31" s="1006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8"/>
    </row>
    <row r="32" spans="1:9" s="331" customFormat="1" ht="17.25" hidden="1" customHeight="1" x14ac:dyDescent="0.2">
      <c r="A32" s="1034" t="s">
        <v>3253</v>
      </c>
      <c r="B32" s="883" t="s">
        <v>384</v>
      </c>
      <c r="C32" s="1006" t="s">
        <v>3254</v>
      </c>
      <c r="D32" s="889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8"/>
    </row>
    <row r="33" spans="1:9" s="331" customFormat="1" ht="17.25" hidden="1" customHeight="1" x14ac:dyDescent="0.2">
      <c r="A33" s="1034"/>
      <c r="B33" s="1006" t="s">
        <v>3255</v>
      </c>
      <c r="C33" s="1006" t="s">
        <v>3256</v>
      </c>
      <c r="D33" s="1006">
        <v>45473</v>
      </c>
      <c r="E33" s="761">
        <f t="shared" si="17"/>
        <v>45479</v>
      </c>
      <c r="F33" s="883" t="s">
        <v>384</v>
      </c>
      <c r="G33" s="767"/>
      <c r="H33" s="761">
        <f t="shared" si="16"/>
        <v>45458</v>
      </c>
      <c r="I33" s="888"/>
    </row>
    <row r="34" spans="1:9" s="331" customFormat="1" ht="17.25" hidden="1" customHeight="1" x14ac:dyDescent="0.2">
      <c r="A34" s="1034"/>
      <c r="B34" s="1006" t="s">
        <v>3218</v>
      </c>
      <c r="C34" s="1006" t="s">
        <v>3257</v>
      </c>
      <c r="D34" s="1006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8"/>
    </row>
    <row r="35" spans="1:9" s="331" customFormat="1" ht="17.25" hidden="1" customHeight="1" x14ac:dyDescent="0.2">
      <c r="A35" s="1034"/>
      <c r="B35" s="1006" t="s">
        <v>3258</v>
      </c>
      <c r="C35" s="1006" t="s">
        <v>3259</v>
      </c>
      <c r="D35" s="1006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8"/>
    </row>
    <row r="36" spans="1:9" s="331" customFormat="1" ht="17.25" hidden="1" customHeight="1" x14ac:dyDescent="0.2">
      <c r="A36" s="1034" t="s">
        <v>3260</v>
      </c>
      <c r="B36" s="1006" t="s">
        <v>3220</v>
      </c>
      <c r="C36" s="1006" t="s">
        <v>3261</v>
      </c>
      <c r="D36" s="1006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8"/>
    </row>
    <row r="37" spans="1:9" s="331" customFormat="1" ht="17.25" hidden="1" customHeight="1" x14ac:dyDescent="0.2">
      <c r="A37" s="1034"/>
      <c r="B37" s="883" t="s">
        <v>408</v>
      </c>
      <c r="C37" s="1006" t="s">
        <v>3262</v>
      </c>
      <c r="D37" s="889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8"/>
    </row>
    <row r="38" spans="1:9" s="331" customFormat="1" ht="17.25" hidden="1" customHeight="1" x14ac:dyDescent="0.2">
      <c r="A38" s="1034"/>
      <c r="B38" s="1006" t="s">
        <v>3222</v>
      </c>
      <c r="C38" s="1006" t="s">
        <v>3263</v>
      </c>
      <c r="D38" s="1006">
        <v>45498</v>
      </c>
      <c r="E38" s="883" t="s">
        <v>384</v>
      </c>
      <c r="F38" s="761">
        <f t="shared" si="22"/>
        <v>45508</v>
      </c>
      <c r="G38" s="767"/>
      <c r="H38" s="761">
        <f t="shared" si="16"/>
        <v>45493</v>
      </c>
      <c r="I38" s="888"/>
    </row>
    <row r="39" spans="1:9" s="331" customFormat="1" ht="17.25" hidden="1" customHeight="1" x14ac:dyDescent="0.2">
      <c r="A39" s="1034"/>
      <c r="B39" s="1006" t="s">
        <v>3224</v>
      </c>
      <c r="C39" s="1006" t="s">
        <v>3264</v>
      </c>
      <c r="D39" s="1006">
        <v>45506</v>
      </c>
      <c r="E39" s="883" t="s">
        <v>384</v>
      </c>
      <c r="F39" s="761">
        <f t="shared" si="22"/>
        <v>45516</v>
      </c>
      <c r="G39" s="767"/>
      <c r="H39" s="761">
        <f t="shared" si="16"/>
        <v>45500</v>
      </c>
      <c r="I39" s="888"/>
    </row>
    <row r="40" spans="1:9" s="331" customFormat="1" ht="17.25" hidden="1" customHeight="1" x14ac:dyDescent="0.2">
      <c r="A40" s="1034"/>
      <c r="B40" s="1006" t="s">
        <v>3228</v>
      </c>
      <c r="C40" s="1006" t="s">
        <v>3265</v>
      </c>
      <c r="D40" s="1006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8"/>
    </row>
    <row r="41" spans="1:9" s="331" customFormat="1" ht="17.25" hidden="1" customHeight="1" x14ac:dyDescent="0.2">
      <c r="A41" s="1034"/>
      <c r="B41" s="1006" t="s">
        <v>3230</v>
      </c>
      <c r="C41" s="1006" t="s">
        <v>3266</v>
      </c>
      <c r="D41" s="1006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8"/>
    </row>
    <row r="42" spans="1:9" s="331" customFormat="1" ht="17.25" hidden="1" customHeight="1" x14ac:dyDescent="0.2">
      <c r="A42" s="1034"/>
      <c r="B42" s="1006" t="s">
        <v>3226</v>
      </c>
      <c r="C42" s="1006" t="s">
        <v>3267</v>
      </c>
      <c r="D42" s="883" t="s">
        <v>384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8"/>
    </row>
    <row r="43" spans="1:9" s="331" customFormat="1" ht="17.25" hidden="1" customHeight="1" x14ac:dyDescent="0.2">
      <c r="A43" s="1034"/>
      <c r="B43" s="1029" t="s">
        <v>408</v>
      </c>
      <c r="C43" s="1006" t="s">
        <v>3268</v>
      </c>
      <c r="D43" s="889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8"/>
    </row>
    <row r="44" spans="1:9" s="331" customFormat="1" ht="17.25" hidden="1" customHeight="1" x14ac:dyDescent="0.2">
      <c r="A44" s="1034"/>
      <c r="B44" s="1006" t="s">
        <v>3253</v>
      </c>
      <c r="C44" s="1006" t="s">
        <v>3269</v>
      </c>
      <c r="D44" s="1006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8"/>
    </row>
    <row r="45" spans="1:9" s="331" customFormat="1" ht="17.25" hidden="1" customHeight="1" x14ac:dyDescent="0.2">
      <c r="A45" s="1034"/>
      <c r="B45" s="1006" t="s">
        <v>3270</v>
      </c>
      <c r="C45" s="1006" t="s">
        <v>3271</v>
      </c>
      <c r="D45" s="1006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8"/>
    </row>
    <row r="46" spans="1:9" s="331" customFormat="1" ht="17.25" hidden="1" customHeight="1" x14ac:dyDescent="0.2">
      <c r="A46" s="1034"/>
      <c r="B46" s="1029" t="s">
        <v>408</v>
      </c>
      <c r="C46" s="1006" t="s">
        <v>3272</v>
      </c>
      <c r="D46" s="889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8"/>
    </row>
    <row r="47" spans="1:9" s="331" customFormat="1" ht="17.25" hidden="1" customHeight="1" x14ac:dyDescent="0.2">
      <c r="A47" s="1034"/>
      <c r="B47" s="1006" t="s">
        <v>3218</v>
      </c>
      <c r="C47" s="1006" t="s">
        <v>3273</v>
      </c>
      <c r="D47" s="1006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8"/>
    </row>
    <row r="48" spans="1:9" s="331" customFormat="1" ht="17.25" hidden="1" customHeight="1" x14ac:dyDescent="0.2">
      <c r="A48" s="1034"/>
      <c r="B48" s="1006" t="s">
        <v>3258</v>
      </c>
      <c r="C48" s="1006" t="s">
        <v>3274</v>
      </c>
      <c r="D48" s="1006">
        <v>45566</v>
      </c>
      <c r="E48" s="883" t="s">
        <v>384</v>
      </c>
      <c r="F48" s="761">
        <f t="shared" si="28"/>
        <v>45576</v>
      </c>
      <c r="G48" s="767"/>
      <c r="H48" s="761">
        <f t="shared" si="16"/>
        <v>45563</v>
      </c>
      <c r="I48" s="888"/>
    </row>
    <row r="49" spans="1:9" s="331" customFormat="1" ht="17.25" hidden="1" customHeight="1" x14ac:dyDescent="0.2">
      <c r="A49" s="1034"/>
      <c r="B49" s="1006" t="s">
        <v>3220</v>
      </c>
      <c r="C49" s="1006" t="s">
        <v>3275</v>
      </c>
      <c r="D49" s="1006">
        <v>45619</v>
      </c>
      <c r="E49" s="883" t="s">
        <v>384</v>
      </c>
      <c r="F49" s="761">
        <f t="shared" ref="F49:F50" si="29">D49+10</f>
        <v>45629</v>
      </c>
      <c r="G49" s="767"/>
      <c r="H49" s="761">
        <f t="shared" si="16"/>
        <v>45570</v>
      </c>
      <c r="I49" s="888"/>
    </row>
    <row r="50" spans="1:9" s="331" customFormat="1" ht="17.25" hidden="1" customHeight="1" x14ac:dyDescent="0.2">
      <c r="A50" s="1034"/>
      <c r="B50" s="1006" t="s">
        <v>3222</v>
      </c>
      <c r="C50" s="1006" t="s">
        <v>3276</v>
      </c>
      <c r="D50" s="1006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8"/>
    </row>
    <row r="51" spans="1:9" s="331" customFormat="1" ht="17.25" hidden="1" customHeight="1" x14ac:dyDescent="0.2">
      <c r="A51" s="1034" t="s">
        <v>3277</v>
      </c>
      <c r="B51" s="1006" t="s">
        <v>3224</v>
      </c>
      <c r="C51" s="1006" t="s">
        <v>3278</v>
      </c>
      <c r="D51" s="1006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8"/>
    </row>
    <row r="52" spans="1:9" s="331" customFormat="1" ht="17.25" hidden="1" customHeight="1" x14ac:dyDescent="0.2">
      <c r="A52" s="1034"/>
      <c r="B52" s="1006" t="s">
        <v>3228</v>
      </c>
      <c r="C52" s="1006" t="s">
        <v>3279</v>
      </c>
      <c r="D52" s="883" t="s">
        <v>384</v>
      </c>
      <c r="E52" s="803"/>
      <c r="F52" s="803"/>
      <c r="G52" s="767"/>
      <c r="H52" s="761">
        <f t="shared" si="16"/>
        <v>45591</v>
      </c>
      <c r="I52" s="888"/>
    </row>
    <row r="53" spans="1:9" s="331" customFormat="1" ht="17.25" hidden="1" customHeight="1" x14ac:dyDescent="0.2">
      <c r="A53" s="1034"/>
      <c r="B53" s="1006" t="s">
        <v>3230</v>
      </c>
      <c r="C53" s="1006" t="s">
        <v>3280</v>
      </c>
      <c r="D53" s="1006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8"/>
    </row>
    <row r="54" spans="1:9" s="331" customFormat="1" ht="17.25" hidden="1" customHeight="1" x14ac:dyDescent="0.2">
      <c r="A54" s="1034"/>
      <c r="B54" s="958" t="s">
        <v>3226</v>
      </c>
      <c r="C54" s="1006" t="s">
        <v>3281</v>
      </c>
      <c r="D54" s="1006">
        <v>45621</v>
      </c>
      <c r="E54" s="761">
        <f t="shared" ref="E54" si="33">D54+6</f>
        <v>45627</v>
      </c>
      <c r="F54" s="883" t="s">
        <v>384</v>
      </c>
      <c r="G54" s="767"/>
      <c r="H54" s="761">
        <f t="shared" si="16"/>
        <v>45605</v>
      </c>
      <c r="I54" s="888"/>
    </row>
    <row r="55" spans="1:9" s="331" customFormat="1" ht="17.25" hidden="1" customHeight="1" x14ac:dyDescent="0.2">
      <c r="A55" s="1034"/>
      <c r="B55" s="1006" t="s">
        <v>3282</v>
      </c>
      <c r="C55" s="1006" t="s">
        <v>3283</v>
      </c>
      <c r="D55" s="1006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8"/>
    </row>
    <row r="56" spans="1:9" s="331" customFormat="1" ht="17.25" hidden="1" customHeight="1" x14ac:dyDescent="0.2">
      <c r="A56" s="1034"/>
      <c r="B56" s="1029" t="s">
        <v>408</v>
      </c>
      <c r="C56" s="1006" t="s">
        <v>3284</v>
      </c>
      <c r="D56" s="889"/>
      <c r="E56" s="803"/>
      <c r="F56" s="803"/>
      <c r="G56" s="767"/>
      <c r="H56" s="761">
        <f t="shared" si="16"/>
        <v>45619</v>
      </c>
      <c r="I56" s="888"/>
    </row>
    <row r="57" spans="1:9" s="331" customFormat="1" ht="17.25" hidden="1" customHeight="1" x14ac:dyDescent="0.2">
      <c r="A57" s="1034"/>
      <c r="B57" s="1006" t="s">
        <v>3253</v>
      </c>
      <c r="C57" s="1006" t="s">
        <v>3285</v>
      </c>
      <c r="D57" s="1006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8"/>
    </row>
    <row r="58" spans="1:9" s="331" customFormat="1" ht="17.25" hidden="1" customHeight="1" x14ac:dyDescent="0.2">
      <c r="A58" s="1034"/>
      <c r="B58" s="1006" t="s">
        <v>3286</v>
      </c>
      <c r="C58" s="1006" t="s">
        <v>3287</v>
      </c>
      <c r="D58" s="1006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8"/>
    </row>
    <row r="59" spans="1:9" s="331" customFormat="1" ht="17.25" hidden="1" customHeight="1" x14ac:dyDescent="0.2">
      <c r="A59" s="1034"/>
      <c r="B59" s="1006" t="s">
        <v>3218</v>
      </c>
      <c r="C59" s="1006" t="s">
        <v>3288</v>
      </c>
      <c r="D59" s="1006">
        <v>45655</v>
      </c>
      <c r="E59" s="883" t="s">
        <v>384</v>
      </c>
      <c r="F59" s="761">
        <f t="shared" si="39"/>
        <v>45665</v>
      </c>
      <c r="G59" s="767"/>
      <c r="H59" s="761">
        <f t="shared" si="16"/>
        <v>45640</v>
      </c>
      <c r="I59" s="888"/>
    </row>
    <row r="60" spans="1:9" s="331" customFormat="1" ht="17.25" hidden="1" customHeight="1" x14ac:dyDescent="0.2">
      <c r="A60" s="1034"/>
      <c r="B60" s="1006" t="s">
        <v>3258</v>
      </c>
      <c r="C60" s="1006" t="s">
        <v>3289</v>
      </c>
      <c r="D60" s="1006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8"/>
    </row>
    <row r="61" spans="1:9" s="331" customFormat="1" ht="17.25" hidden="1" customHeight="1" x14ac:dyDescent="0.2">
      <c r="A61" s="1034"/>
      <c r="B61" s="1029" t="s">
        <v>408</v>
      </c>
      <c r="C61" s="1006" t="s">
        <v>3290</v>
      </c>
      <c r="D61" s="889"/>
      <c r="E61" s="803"/>
      <c r="F61" s="803"/>
      <c r="G61" s="767"/>
      <c r="H61" s="761">
        <f t="shared" si="16"/>
        <v>45654</v>
      </c>
      <c r="I61" s="888"/>
    </row>
    <row r="62" spans="1:9" s="331" customFormat="1" ht="17.25" hidden="1" customHeight="1" x14ac:dyDescent="0.2">
      <c r="A62" s="1034"/>
      <c r="B62" s="1006" t="s">
        <v>3291</v>
      </c>
      <c r="C62" s="1006" t="s">
        <v>3292</v>
      </c>
      <c r="D62" s="1006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8"/>
    </row>
    <row r="63" spans="1:9" s="331" customFormat="1" ht="17.25" hidden="1" customHeight="1" x14ac:dyDescent="0.2">
      <c r="A63" s="1034"/>
      <c r="B63" s="1006" t="s">
        <v>3222</v>
      </c>
      <c r="C63" s="1006" t="s">
        <v>3293</v>
      </c>
      <c r="D63" s="1006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8"/>
    </row>
    <row r="64" spans="1:9" s="331" customFormat="1" ht="17.25" hidden="1" customHeight="1" x14ac:dyDescent="0.2">
      <c r="A64" s="1034"/>
      <c r="B64" s="1029" t="s">
        <v>408</v>
      </c>
      <c r="C64" s="1006" t="s">
        <v>3294</v>
      </c>
      <c r="D64" s="889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8"/>
    </row>
    <row r="65" spans="1:9" s="331" customFormat="1" ht="17.25" hidden="1" customHeight="1" x14ac:dyDescent="0.2">
      <c r="A65" s="1034"/>
      <c r="B65" s="1006" t="s">
        <v>3295</v>
      </c>
      <c r="C65" s="1006" t="s">
        <v>3296</v>
      </c>
      <c r="D65" s="1006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8"/>
    </row>
    <row r="66" spans="1:9" s="331" customFormat="1" ht="17.25" hidden="1" customHeight="1" x14ac:dyDescent="0.2">
      <c r="A66" s="1034"/>
      <c r="B66" s="1006" t="s">
        <v>3297</v>
      </c>
      <c r="C66" s="1006" t="s">
        <v>3298</v>
      </c>
      <c r="D66" s="1006">
        <v>45700</v>
      </c>
      <c r="E66" s="883" t="s">
        <v>384</v>
      </c>
      <c r="F66" s="883" t="s">
        <v>384</v>
      </c>
      <c r="G66" s="767"/>
      <c r="H66" s="761">
        <f t="shared" si="16"/>
        <v>45689</v>
      </c>
      <c r="I66" s="888"/>
    </row>
    <row r="67" spans="1:9" s="331" customFormat="1" ht="17.25" hidden="1" customHeight="1" x14ac:dyDescent="0.2">
      <c r="A67" s="1034"/>
      <c r="B67" s="1006" t="s">
        <v>3220</v>
      </c>
      <c r="C67" s="1006" t="s">
        <v>3299</v>
      </c>
      <c r="D67" s="1006">
        <v>45704</v>
      </c>
      <c r="E67" s="883" t="s">
        <v>384</v>
      </c>
      <c r="F67" s="883" t="s">
        <v>384</v>
      </c>
      <c r="G67" s="767"/>
      <c r="H67" s="761">
        <f t="shared" si="16"/>
        <v>45696</v>
      </c>
      <c r="I67" s="888"/>
    </row>
    <row r="68" spans="1:9" s="331" customFormat="1" ht="17.25" hidden="1" customHeight="1" x14ac:dyDescent="0.2">
      <c r="A68" s="1034"/>
      <c r="B68" s="1006" t="s">
        <v>3230</v>
      </c>
      <c r="C68" s="1006" t="s">
        <v>3300</v>
      </c>
      <c r="D68" s="1006">
        <v>45707</v>
      </c>
      <c r="E68" s="761">
        <f t="shared" ref="E68" si="44">D68+6</f>
        <v>45713</v>
      </c>
      <c r="F68" s="883" t="s">
        <v>384</v>
      </c>
      <c r="G68" s="767"/>
      <c r="H68" s="761">
        <f t="shared" si="16"/>
        <v>45703</v>
      </c>
      <c r="I68" s="888"/>
    </row>
    <row r="69" spans="1:9" s="331" customFormat="1" ht="17.25" hidden="1" customHeight="1" x14ac:dyDescent="0.2">
      <c r="A69" s="1034"/>
      <c r="B69" s="1006" t="s">
        <v>3282</v>
      </c>
      <c r="C69" s="1006" t="s">
        <v>3301</v>
      </c>
      <c r="D69" s="1006">
        <v>45730</v>
      </c>
      <c r="E69" s="883" t="s">
        <v>384</v>
      </c>
      <c r="F69" s="883" t="s">
        <v>384</v>
      </c>
      <c r="G69" s="767"/>
      <c r="H69" s="761">
        <f>H68+7</f>
        <v>45710</v>
      </c>
      <c r="I69" s="888"/>
    </row>
    <row r="70" spans="1:9" s="331" customFormat="1" ht="17.25" customHeight="1" x14ac:dyDescent="0.2">
      <c r="A70" s="1034"/>
      <c r="B70" s="1029" t="s">
        <v>408</v>
      </c>
      <c r="C70" s="1006" t="s">
        <v>3302</v>
      </c>
      <c r="D70" s="889"/>
      <c r="E70" s="803"/>
      <c r="F70" s="803"/>
      <c r="G70" s="767"/>
      <c r="H70" s="761">
        <f>H69+7</f>
        <v>45717</v>
      </c>
      <c r="I70" s="888"/>
    </row>
    <row r="71" spans="1:9" s="331" customFormat="1" ht="17.25" customHeight="1" x14ac:dyDescent="0.2">
      <c r="A71" s="1034"/>
      <c r="B71" s="1029" t="s">
        <v>408</v>
      </c>
      <c r="C71" s="1006" t="s">
        <v>3303</v>
      </c>
      <c r="D71" s="889"/>
      <c r="E71" s="803"/>
      <c r="F71" s="803"/>
      <c r="G71" s="767"/>
      <c r="H71" s="761">
        <f>H70+7</f>
        <v>45724</v>
      </c>
      <c r="I71" s="888"/>
    </row>
    <row r="72" spans="1:9" s="331" customFormat="1" ht="17.25" customHeight="1" x14ac:dyDescent="0.2">
      <c r="A72" s="1034"/>
      <c r="B72" s="1029" t="s">
        <v>408</v>
      </c>
      <c r="C72" s="1006" t="s">
        <v>3304</v>
      </c>
      <c r="D72" s="889"/>
      <c r="E72" s="803"/>
      <c r="F72" s="803"/>
      <c r="G72" s="767"/>
      <c r="H72" s="761">
        <f t="shared" si="16"/>
        <v>45731</v>
      </c>
      <c r="I72" s="888"/>
    </row>
    <row r="73" spans="1:9" s="331" customFormat="1" ht="17.25" customHeight="1" x14ac:dyDescent="0.2">
      <c r="A73" s="1034"/>
      <c r="B73" s="1006" t="s">
        <v>3218</v>
      </c>
      <c r="C73" s="1006" t="s">
        <v>3305</v>
      </c>
      <c r="D73" s="1006">
        <v>45748</v>
      </c>
      <c r="E73" s="761">
        <f>D73+6</f>
        <v>45754</v>
      </c>
      <c r="F73" s="883" t="s">
        <v>384</v>
      </c>
      <c r="G73" s="767"/>
      <c r="H73" s="761">
        <f>H72+7</f>
        <v>45738</v>
      </c>
      <c r="I73" s="888"/>
    </row>
    <row r="74" spans="1:9" s="331" customFormat="1" ht="17.25" customHeight="1" x14ac:dyDescent="0.2">
      <c r="A74" s="1034"/>
      <c r="B74" s="1006" t="s">
        <v>3258</v>
      </c>
      <c r="C74" s="1006" t="s">
        <v>3306</v>
      </c>
      <c r="D74" s="1006">
        <v>45744</v>
      </c>
      <c r="E74" s="761">
        <f t="shared" ref="E74" si="45">D74+6</f>
        <v>45750</v>
      </c>
      <c r="F74" s="883" t="s">
        <v>384</v>
      </c>
      <c r="G74" s="767"/>
      <c r="H74" s="761">
        <f>H73+7</f>
        <v>45745</v>
      </c>
      <c r="I74" s="888"/>
    </row>
    <row r="75" spans="1:9" s="331" customFormat="1" ht="17.25" customHeight="1" x14ac:dyDescent="0.2">
      <c r="A75" s="1034"/>
      <c r="B75" s="958" t="s">
        <v>3291</v>
      </c>
      <c r="C75" s="1006" t="s">
        <v>3307</v>
      </c>
      <c r="D75" s="1006">
        <v>45751</v>
      </c>
      <c r="E75" s="883" t="s">
        <v>384</v>
      </c>
      <c r="F75" s="883" t="s">
        <v>384</v>
      </c>
      <c r="G75" s="767"/>
      <c r="H75" s="761">
        <f>H74+7</f>
        <v>45752</v>
      </c>
      <c r="I75" s="888"/>
    </row>
    <row r="76" spans="1:9" s="331" customFormat="1" ht="17.25" customHeight="1" x14ac:dyDescent="0.2">
      <c r="A76" s="1034"/>
      <c r="B76" s="1006" t="s">
        <v>3222</v>
      </c>
      <c r="C76" s="1006" t="s">
        <v>3308</v>
      </c>
      <c r="D76" s="883" t="s">
        <v>384</v>
      </c>
      <c r="E76" s="803"/>
      <c r="F76" s="803"/>
      <c r="G76" s="767"/>
      <c r="H76" s="761">
        <f t="shared" ref="H76" si="46">H75+7</f>
        <v>45759</v>
      </c>
      <c r="I76" s="888"/>
    </row>
    <row r="77" spans="1:9" s="331" customFormat="1" ht="17.25" customHeight="1" x14ac:dyDescent="0.2">
      <c r="A77" s="1034"/>
      <c r="B77" s="1061" t="s">
        <v>3309</v>
      </c>
      <c r="C77" s="897"/>
      <c r="D77" s="897"/>
      <c r="E77" s="767"/>
      <c r="F77" s="767"/>
      <c r="G77" s="772"/>
      <c r="H77" s="427"/>
      <c r="I77" s="754"/>
    </row>
    <row r="78" spans="1:9" s="331" customFormat="1" ht="17.25" customHeight="1" x14ac:dyDescent="0.2">
      <c r="A78" s="1034"/>
      <c r="C78" s="897"/>
      <c r="D78" s="897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11" t="s">
        <v>511</v>
      </c>
      <c r="C79" s="767"/>
      <c r="D79" s="767"/>
      <c r="E79" s="767"/>
      <c r="F79" s="195"/>
      <c r="G79" s="195"/>
      <c r="H79" s="898"/>
      <c r="I79" s="898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35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899"/>
      <c r="C84" s="900"/>
      <c r="D84" s="901"/>
      <c r="E84" s="902"/>
      <c r="F84" s="903"/>
      <c r="G84" s="904"/>
      <c r="H84" s="905"/>
    </row>
    <row r="85" spans="1:15" s="147" customFormat="1" ht="18.75" customHeight="1" x14ac:dyDescent="0.2">
      <c r="B85" s="781" t="s">
        <v>512</v>
      </c>
      <c r="C85" s="145"/>
      <c r="D85" s="147" t="s">
        <v>513</v>
      </c>
      <c r="G85" s="147" t="s">
        <v>514</v>
      </c>
      <c r="H85" s="782"/>
    </row>
    <row r="86" spans="1:15" s="147" customFormat="1" ht="18.75" customHeight="1" x14ac:dyDescent="0.2">
      <c r="B86" s="783" t="s">
        <v>515</v>
      </c>
      <c r="C86" s="1103" t="s">
        <v>516</v>
      </c>
      <c r="D86" s="133" t="s">
        <v>517</v>
      </c>
      <c r="F86" s="1103" t="s">
        <v>518</v>
      </c>
      <c r="G86" s="145" t="s">
        <v>519</v>
      </c>
      <c r="H86" s="1104" t="s">
        <v>520</v>
      </c>
    </row>
    <row r="87" spans="1:15" s="147" customFormat="1" ht="18.75" customHeight="1" x14ac:dyDescent="0.2">
      <c r="B87" s="783" t="s">
        <v>521</v>
      </c>
      <c r="C87" s="1103" t="s">
        <v>522</v>
      </c>
      <c r="D87" s="133" t="s">
        <v>523</v>
      </c>
      <c r="E87" s="148" t="s">
        <v>524</v>
      </c>
      <c r="F87" s="1105" t="s">
        <v>525</v>
      </c>
      <c r="G87" s="145" t="s">
        <v>526</v>
      </c>
      <c r="H87" s="1104" t="s">
        <v>527</v>
      </c>
    </row>
    <row r="88" spans="1:15" s="147" customFormat="1" ht="18.75" customHeight="1" x14ac:dyDescent="0.2">
      <c r="B88" s="786" t="s">
        <v>528</v>
      </c>
      <c r="C88" s="1106" t="s">
        <v>529</v>
      </c>
      <c r="D88" s="133" t="s">
        <v>530</v>
      </c>
      <c r="E88" s="148" t="s">
        <v>531</v>
      </c>
      <c r="F88" s="1105" t="s">
        <v>532</v>
      </c>
      <c r="G88" s="591" t="s">
        <v>533</v>
      </c>
      <c r="H88" s="1107" t="s">
        <v>534</v>
      </c>
    </row>
    <row r="89" spans="1:15" s="147" customFormat="1" ht="18.75" customHeight="1" x14ac:dyDescent="0.2">
      <c r="B89" s="786" t="s">
        <v>535</v>
      </c>
      <c r="C89" s="1106" t="s">
        <v>536</v>
      </c>
      <c r="D89" s="133" t="s">
        <v>537</v>
      </c>
      <c r="E89" s="148" t="s">
        <v>538</v>
      </c>
      <c r="F89" s="1105" t="s">
        <v>539</v>
      </c>
      <c r="G89" s="591" t="s">
        <v>540</v>
      </c>
      <c r="H89" s="1107" t="s">
        <v>541</v>
      </c>
      <c r="N89" s="149"/>
      <c r="O89" s="149"/>
    </row>
    <row r="90" spans="1:15" s="147" customFormat="1" ht="18.75" customHeight="1" x14ac:dyDescent="0.2">
      <c r="B90" s="786" t="s">
        <v>750</v>
      </c>
      <c r="C90" s="1106" t="s">
        <v>543</v>
      </c>
      <c r="D90" s="133" t="s">
        <v>544</v>
      </c>
      <c r="E90" s="148" t="s">
        <v>545</v>
      </c>
      <c r="F90" s="1105" t="s">
        <v>546</v>
      </c>
      <c r="G90" s="591" t="s">
        <v>547</v>
      </c>
      <c r="H90" s="1107" t="s">
        <v>548</v>
      </c>
      <c r="N90" s="149"/>
      <c r="O90" s="149"/>
    </row>
    <row r="91" spans="1:15" s="147" customFormat="1" ht="18.75" customHeight="1" x14ac:dyDescent="0.2">
      <c r="B91" s="786" t="s">
        <v>549</v>
      </c>
      <c r="C91" s="1106" t="s">
        <v>550</v>
      </c>
      <c r="D91" s="133" t="s">
        <v>551</v>
      </c>
      <c r="E91" s="148" t="s">
        <v>552</v>
      </c>
      <c r="F91" s="1105" t="s">
        <v>553</v>
      </c>
      <c r="G91" s="591" t="s">
        <v>554</v>
      </c>
      <c r="H91" s="1107" t="s">
        <v>555</v>
      </c>
      <c r="N91" s="149"/>
      <c r="O91" s="149"/>
    </row>
    <row r="92" spans="1:15" s="147" customFormat="1" ht="18.75" customHeight="1" x14ac:dyDescent="0.2">
      <c r="B92" s="786" t="s">
        <v>556</v>
      </c>
      <c r="C92" s="1106" t="s">
        <v>557</v>
      </c>
      <c r="D92" s="133" t="s">
        <v>558</v>
      </c>
      <c r="E92" s="148" t="s">
        <v>559</v>
      </c>
      <c r="F92" s="1103" t="s">
        <v>560</v>
      </c>
      <c r="G92" s="591" t="s">
        <v>561</v>
      </c>
      <c r="H92" s="790" t="s">
        <v>562</v>
      </c>
      <c r="N92" s="149"/>
      <c r="O92" s="149"/>
    </row>
    <row r="93" spans="1:15" ht="18.75" customHeight="1" x14ac:dyDescent="0.2">
      <c r="A93" s="1036"/>
      <c r="B93" s="786" t="s">
        <v>563</v>
      </c>
      <c r="C93" s="1106" t="s">
        <v>564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36"/>
      <c r="B94" s="1108"/>
      <c r="C94" s="794"/>
      <c r="D94" s="794"/>
      <c r="E94" s="794"/>
      <c r="F94" s="794"/>
      <c r="G94" s="794"/>
      <c r="H94" s="1109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3" t="s">
        <v>116</v>
      </c>
      <c r="C2" s="1143"/>
      <c r="D2" s="1143"/>
      <c r="E2" s="1143"/>
      <c r="F2" s="1143"/>
      <c r="G2" s="1143"/>
      <c r="I2" s="959" t="s">
        <v>345</v>
      </c>
    </row>
    <row r="3" spans="1:9" ht="17.25" customHeight="1" thickBot="1" x14ac:dyDescent="0.25">
      <c r="B3" s="165"/>
    </row>
    <row r="4" spans="1:9" ht="30" customHeight="1" thickBot="1" x14ac:dyDescent="0.25">
      <c r="B4" s="1129" t="s">
        <v>3310</v>
      </c>
      <c r="C4" s="1130"/>
      <c r="D4" s="1130"/>
      <c r="E4" s="1130"/>
      <c r="F4" s="1130"/>
      <c r="G4" s="1131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1" t="s">
        <v>348</v>
      </c>
      <c r="E6" s="944" t="s">
        <v>3311</v>
      </c>
      <c r="F6" s="944" t="s">
        <v>3312</v>
      </c>
      <c r="G6" s="944" t="s">
        <v>328</v>
      </c>
      <c r="H6" s="842"/>
      <c r="I6" s="884" t="s">
        <v>3313</v>
      </c>
    </row>
    <row r="7" spans="1:9" ht="17.25" customHeight="1" x14ac:dyDescent="0.2">
      <c r="A7" s="344"/>
      <c r="B7" s="947" t="s">
        <v>350</v>
      </c>
      <c r="C7" s="947" t="s">
        <v>351</v>
      </c>
      <c r="D7" s="1191"/>
      <c r="E7" s="943" t="s">
        <v>251</v>
      </c>
      <c r="F7" s="943" t="s">
        <v>192</v>
      </c>
      <c r="G7" s="943" t="s">
        <v>211</v>
      </c>
      <c r="H7" s="1007"/>
      <c r="I7" s="1051" t="s">
        <v>352</v>
      </c>
    </row>
    <row r="8" spans="1:9" ht="17.25" hidden="1" customHeight="1" x14ac:dyDescent="0.2">
      <c r="B8" s="1008" t="s">
        <v>3314</v>
      </c>
      <c r="C8" s="1008" t="s">
        <v>3315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08" t="s">
        <v>3316</v>
      </c>
      <c r="C9" s="1008" t="s">
        <v>3317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3318</v>
      </c>
      <c r="C10" s="619" t="s">
        <v>3319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09" t="s">
        <v>408</v>
      </c>
      <c r="C11" s="1008" t="s">
        <v>3320</v>
      </c>
      <c r="D11" s="1010">
        <f t="shared" ref="D11:D12" si="3">D10+7</f>
        <v>44495</v>
      </c>
      <c r="E11" s="1011">
        <f t="shared" si="0"/>
        <v>44502</v>
      </c>
      <c r="F11" s="1011">
        <f t="shared" si="1"/>
        <v>44504</v>
      </c>
      <c r="G11" s="1011">
        <f t="shared" si="2"/>
        <v>44508</v>
      </c>
      <c r="H11" s="767"/>
      <c r="I11" s="1012"/>
    </row>
    <row r="12" spans="1:9" ht="17.25" hidden="1" customHeight="1" x14ac:dyDescent="0.2">
      <c r="B12" s="1009" t="s">
        <v>408</v>
      </c>
      <c r="C12" s="1008" t="s">
        <v>3321</v>
      </c>
      <c r="D12" s="1010">
        <f t="shared" si="3"/>
        <v>44502</v>
      </c>
      <c r="E12" s="1011">
        <f t="shared" si="0"/>
        <v>44509</v>
      </c>
      <c r="F12" s="1011">
        <f t="shared" si="1"/>
        <v>44511</v>
      </c>
      <c r="G12" s="1011">
        <f t="shared" si="2"/>
        <v>44515</v>
      </c>
      <c r="H12" s="767"/>
      <c r="I12" s="1012"/>
    </row>
    <row r="13" spans="1:9" ht="17.25" hidden="1" customHeight="1" x14ac:dyDescent="0.2">
      <c r="B13" s="1008" t="s">
        <v>3322</v>
      </c>
      <c r="C13" s="1008" t="s">
        <v>3323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08" t="s">
        <v>3324</v>
      </c>
      <c r="C14" s="1008" t="s">
        <v>3325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08" t="s">
        <v>3326</v>
      </c>
      <c r="C15" s="1008" t="s">
        <v>3327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08" t="s">
        <v>3328</v>
      </c>
      <c r="C16" s="1008" t="s">
        <v>3329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08" t="s">
        <v>3330</v>
      </c>
      <c r="C17" s="1008" t="s">
        <v>3331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08" t="s">
        <v>3332</v>
      </c>
      <c r="C18" s="1008" t="s">
        <v>3333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08" t="s">
        <v>3334</v>
      </c>
      <c r="C19" s="1008" t="s">
        <v>3335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08" t="s">
        <v>3314</v>
      </c>
      <c r="C20" s="1008" t="s">
        <v>3336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09" t="s">
        <v>408</v>
      </c>
      <c r="C21" s="1008" t="s">
        <v>3337</v>
      </c>
      <c r="D21" s="1011">
        <v>44558</v>
      </c>
      <c r="E21" s="1011">
        <f t="shared" ref="E21:E24" si="4">D21+7</f>
        <v>44565</v>
      </c>
      <c r="F21" s="1011">
        <f t="shared" ref="F21:F24" si="5">D21+9</f>
        <v>44567</v>
      </c>
      <c r="G21" s="1011">
        <f t="shared" ref="G21:G24" si="6">D21+13</f>
        <v>44571</v>
      </c>
    </row>
    <row r="22" spans="2:7" ht="17.25" hidden="1" customHeight="1" x14ac:dyDescent="0.2">
      <c r="B22" s="1008" t="s">
        <v>3316</v>
      </c>
      <c r="C22" s="1008" t="s">
        <v>3338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3318</v>
      </c>
      <c r="C23" s="619" t="s">
        <v>3339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08" t="s">
        <v>3322</v>
      </c>
      <c r="C24" s="1008" t="s">
        <v>3340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08" t="s">
        <v>3341</v>
      </c>
      <c r="C25" s="1008" t="s">
        <v>3342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08" t="s">
        <v>3324</v>
      </c>
      <c r="C26" s="1008" t="s">
        <v>3343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08" t="s">
        <v>3326</v>
      </c>
      <c r="C27" s="1008" t="s">
        <v>3344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08" t="s">
        <v>3328</v>
      </c>
      <c r="C28" s="1008" t="s">
        <v>3345</v>
      </c>
      <c r="D28" s="761">
        <v>44640</v>
      </c>
      <c r="E28" s="1013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08" t="s">
        <v>3330</v>
      </c>
      <c r="C29" s="1008" t="s">
        <v>3346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08" t="s">
        <v>3332</v>
      </c>
      <c r="C30" s="1008" t="s">
        <v>3347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08" t="s">
        <v>3334</v>
      </c>
      <c r="C31" s="1008" t="s">
        <v>3348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08" t="s">
        <v>3314</v>
      </c>
      <c r="C32" s="1008" t="s">
        <v>3349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08" t="s">
        <v>3316</v>
      </c>
      <c r="C33" s="1008" t="s">
        <v>3350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08" t="s">
        <v>3322</v>
      </c>
      <c r="C34" s="1008" t="s">
        <v>3351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08" t="s">
        <v>3341</v>
      </c>
      <c r="C35" s="1008" t="s">
        <v>3352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09" t="s">
        <v>408</v>
      </c>
      <c r="C36" s="1009" t="s">
        <v>3353</v>
      </c>
      <c r="D36" s="763"/>
      <c r="E36" s="763"/>
      <c r="F36" s="763"/>
      <c r="G36" s="763"/>
    </row>
    <row r="37" spans="2:7" ht="15.6" hidden="1" customHeight="1" x14ac:dyDescent="0.2">
      <c r="B37" s="1008" t="s">
        <v>3324</v>
      </c>
      <c r="C37" s="1008" t="s">
        <v>3354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08" t="s">
        <v>3326</v>
      </c>
      <c r="C38" s="1008" t="s">
        <v>3355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08" t="s">
        <v>3356</v>
      </c>
      <c r="C39" s="1008" t="s">
        <v>3357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08" t="s">
        <v>3330</v>
      </c>
      <c r="C40" s="1008" t="s">
        <v>3358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09" t="s">
        <v>408</v>
      </c>
      <c r="C41" s="1009" t="s">
        <v>3359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08" t="s">
        <v>3334</v>
      </c>
      <c r="C42" s="1008" t="s">
        <v>3360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08" t="s">
        <v>3326</v>
      </c>
      <c r="C43" s="1008" t="s">
        <v>3361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08" t="s">
        <v>3330</v>
      </c>
      <c r="C44" s="1008" t="s">
        <v>3362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3363</v>
      </c>
      <c r="C45" s="1008" t="s">
        <v>3364</v>
      </c>
      <c r="D45" s="1010">
        <f t="shared" si="43"/>
        <v>44808</v>
      </c>
      <c r="E45" s="1010">
        <f t="shared" ref="E45" si="47">D45+7</f>
        <v>44815</v>
      </c>
      <c r="F45" s="1010">
        <f t="shared" ref="F45" si="48">D45+9</f>
        <v>44817</v>
      </c>
      <c r="G45" s="1010">
        <f t="shared" ref="G45" si="49">D45+13</f>
        <v>44821</v>
      </c>
    </row>
    <row r="46" spans="2:7" ht="15.6" hidden="1" customHeight="1" x14ac:dyDescent="0.2">
      <c r="B46" s="1008" t="s">
        <v>3365</v>
      </c>
      <c r="C46" s="1008" t="s">
        <v>3366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3367</v>
      </c>
      <c r="C47" s="1008" t="s">
        <v>3368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08" t="s">
        <v>3369</v>
      </c>
      <c r="C48" s="1008" t="s">
        <v>3370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08" t="s">
        <v>3334</v>
      </c>
      <c r="C49" s="1008" t="s">
        <v>3371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3372</v>
      </c>
      <c r="C50" s="1008" t="s">
        <v>3373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08" t="s">
        <v>3314</v>
      </c>
      <c r="C51" s="1008" t="s">
        <v>3374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08" t="s">
        <v>3375</v>
      </c>
      <c r="C52" s="1008" t="s">
        <v>3376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08" t="s">
        <v>3377</v>
      </c>
      <c r="C53" s="1008" t="s">
        <v>3378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08" t="s">
        <v>3356</v>
      </c>
      <c r="C54" s="1008" t="s">
        <v>3379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08" t="s">
        <v>3326</v>
      </c>
      <c r="C55" s="1008" t="s">
        <v>3380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08" t="s">
        <v>3381</v>
      </c>
      <c r="C56" s="1008" t="s">
        <v>3382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08" t="s">
        <v>3365</v>
      </c>
      <c r="C57" s="1008" t="s">
        <v>3383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08" t="s">
        <v>3384</v>
      </c>
      <c r="C58" s="1008" t="s">
        <v>3385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08" t="s">
        <v>3386</v>
      </c>
      <c r="C59" s="1008" t="s">
        <v>3387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08" t="s">
        <v>3388</v>
      </c>
      <c r="C60" s="1008" t="s">
        <v>3389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08" t="s">
        <v>3390</v>
      </c>
      <c r="C61" s="1008" t="s">
        <v>3391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08" t="s">
        <v>3392</v>
      </c>
      <c r="C62" s="1008" t="s">
        <v>3393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08" t="s">
        <v>3314</v>
      </c>
      <c r="C63" s="1008" t="s">
        <v>3394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08" t="s">
        <v>3395</v>
      </c>
      <c r="C64" s="1008" t="s">
        <v>3396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08" t="s">
        <v>3397</v>
      </c>
      <c r="C65" s="1008" t="s">
        <v>3398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08" t="s">
        <v>3399</v>
      </c>
      <c r="C66" s="1008" t="s">
        <v>3400</v>
      </c>
      <c r="D66" s="821"/>
      <c r="E66" s="821"/>
      <c r="F66" s="821"/>
      <c r="G66" s="821"/>
    </row>
    <row r="67" spans="1:7" ht="17.25" hidden="1" customHeight="1" x14ac:dyDescent="0.2">
      <c r="B67" s="1008" t="s">
        <v>3356</v>
      </c>
      <c r="C67" s="1008" t="s">
        <v>3401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08" t="s">
        <v>3402</v>
      </c>
      <c r="C68" s="1008" t="s">
        <v>3403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08" t="s">
        <v>3404</v>
      </c>
      <c r="C69" s="1008" t="s">
        <v>3405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08" t="s">
        <v>3406</v>
      </c>
      <c r="C70" s="1008" t="s">
        <v>3407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08" t="s">
        <v>3408</v>
      </c>
      <c r="C71" s="1008" t="s">
        <v>3409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3410</v>
      </c>
      <c r="B72" s="1008" t="s">
        <v>3411</v>
      </c>
      <c r="C72" s="1008" t="s">
        <v>3412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08" t="s">
        <v>3413</v>
      </c>
      <c r="C73" s="1008" t="s">
        <v>3414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08" t="s">
        <v>3392</v>
      </c>
      <c r="C74" s="1008" t="s">
        <v>3415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09" t="s">
        <v>3416</v>
      </c>
      <c r="C75" s="1008" t="s">
        <v>3417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09" t="s">
        <v>3418</v>
      </c>
      <c r="C76" s="1008" t="s">
        <v>3419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09" t="s">
        <v>3420</v>
      </c>
      <c r="C77" s="1008" t="s">
        <v>3421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09" t="s">
        <v>3422</v>
      </c>
      <c r="C78" s="1008" t="s">
        <v>3423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09" t="s">
        <v>3424</v>
      </c>
      <c r="C79" s="1008" t="s">
        <v>3425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08" t="s">
        <v>3381</v>
      </c>
      <c r="C80" s="1014" t="s">
        <v>3426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08" t="s">
        <v>3386</v>
      </c>
      <c r="C81" s="1008" t="s">
        <v>3427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08" t="s">
        <v>3428</v>
      </c>
      <c r="C82" s="1008" t="s">
        <v>3429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08" t="s">
        <v>3430</v>
      </c>
      <c r="C83" s="1008" t="s">
        <v>3431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08" t="s">
        <v>3432</v>
      </c>
      <c r="C84" s="1008" t="s">
        <v>3433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08" t="s">
        <v>3413</v>
      </c>
      <c r="C85" s="1008" t="s">
        <v>3434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08" t="s">
        <v>3435</v>
      </c>
      <c r="C86" s="1008" t="s">
        <v>3436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08" t="s">
        <v>3437</v>
      </c>
      <c r="C87" s="1008" t="s">
        <v>3438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08" t="s">
        <v>3316</v>
      </c>
      <c r="C88" s="1008" t="s">
        <v>3439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08" t="s">
        <v>3440</v>
      </c>
      <c r="C89" s="1008" t="s">
        <v>3441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08" t="s">
        <v>3442</v>
      </c>
      <c r="C90" s="1008" t="s">
        <v>3443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08" t="s">
        <v>3381</v>
      </c>
      <c r="C91" s="1008" t="s">
        <v>3444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08" t="s">
        <v>3445</v>
      </c>
      <c r="C92" s="1008" t="s">
        <v>3446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15" t="s">
        <v>3428</v>
      </c>
      <c r="C93" s="1015" t="s">
        <v>3447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15" t="s">
        <v>3448</v>
      </c>
      <c r="C94" s="1015" t="s">
        <v>3449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15" t="s">
        <v>3430</v>
      </c>
      <c r="C95" s="1015" t="s">
        <v>3450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15" t="s">
        <v>3432</v>
      </c>
      <c r="C96" s="1015" t="s">
        <v>3451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08" t="s">
        <v>3413</v>
      </c>
      <c r="C97" s="1008" t="s">
        <v>3452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08" t="s">
        <v>3435</v>
      </c>
      <c r="C98" s="1008" t="s">
        <v>3453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408</v>
      </c>
      <c r="C99" s="1016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08" t="s">
        <v>3454</v>
      </c>
      <c r="C100" s="1008" t="s">
        <v>3455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08" t="s">
        <v>3440</v>
      </c>
      <c r="C101" s="1008" t="s">
        <v>3456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408</v>
      </c>
      <c r="C102" s="1016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08" t="s">
        <v>3381</v>
      </c>
      <c r="C103" s="1008" t="s">
        <v>3457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08" t="s">
        <v>3442</v>
      </c>
      <c r="C104" s="1008" t="s">
        <v>3458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08" t="s">
        <v>3428</v>
      </c>
      <c r="C105" s="1008" t="s">
        <v>3459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08" t="s">
        <v>3460</v>
      </c>
      <c r="C106" s="1008" t="s">
        <v>3461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08" t="s">
        <v>3430</v>
      </c>
      <c r="C107" s="1008" t="s">
        <v>3462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08" t="s">
        <v>3432</v>
      </c>
      <c r="C108" s="1008" t="s">
        <v>3463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3464</v>
      </c>
      <c r="B109" s="1008" t="s">
        <v>3465</v>
      </c>
      <c r="C109" s="1008" t="s">
        <v>3466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08" t="s">
        <v>3467</v>
      </c>
      <c r="C110" s="1008" t="s">
        <v>3468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3469</v>
      </c>
      <c r="C111" s="1008" t="s">
        <v>3470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08" t="s">
        <v>3454</v>
      </c>
      <c r="C112" s="1008" t="s">
        <v>3471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3469</v>
      </c>
      <c r="C113" s="1008" t="s">
        <v>3472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08" t="s">
        <v>3473</v>
      </c>
      <c r="C114" s="1008" t="s">
        <v>3474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3469</v>
      </c>
      <c r="C115" s="1008" t="s">
        <v>3475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17">
        <f t="shared" ref="I115" si="157">I114+7</f>
        <v>45302</v>
      </c>
    </row>
    <row r="116" spans="2:9" ht="17.25" hidden="1" customHeight="1" x14ac:dyDescent="0.2">
      <c r="B116" s="1008" t="s">
        <v>3476</v>
      </c>
      <c r="C116" s="1008" t="s">
        <v>3477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3469</v>
      </c>
      <c r="C117" s="1008" t="s">
        <v>3478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17">
        <f t="shared" ref="I117" si="165">I116+7</f>
        <v>45316</v>
      </c>
    </row>
    <row r="118" spans="2:9" ht="17.25" hidden="1" customHeight="1" x14ac:dyDescent="0.2">
      <c r="B118" s="1008" t="s">
        <v>3479</v>
      </c>
      <c r="C118" s="1008" t="s">
        <v>3480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08" t="s">
        <v>3448</v>
      </c>
      <c r="C119" s="1008" t="s">
        <v>3481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3469</v>
      </c>
      <c r="C120" s="1008" t="s">
        <v>3482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17">
        <f t="shared" ref="I120" si="177">I119+7</f>
        <v>45337</v>
      </c>
    </row>
    <row r="121" spans="2:9" ht="17.25" hidden="1" customHeight="1" x14ac:dyDescent="0.2">
      <c r="B121" s="1008" t="s">
        <v>3483</v>
      </c>
      <c r="C121" s="1008" t="s">
        <v>3484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08" t="s">
        <v>3428</v>
      </c>
      <c r="C122" s="1008" t="s">
        <v>3485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08" t="s">
        <v>3486</v>
      </c>
      <c r="C123" s="1008" t="s">
        <v>3487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08" t="s">
        <v>3488</v>
      </c>
      <c r="C124" s="1008" t="s">
        <v>3489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08" t="s">
        <v>3381</v>
      </c>
      <c r="C125" s="1008" t="s">
        <v>3490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79" t="s">
        <v>3454</v>
      </c>
      <c r="C126" s="979" t="s">
        <v>3491</v>
      </c>
      <c r="D126" s="958">
        <v>45403</v>
      </c>
      <c r="E126" s="883" t="s">
        <v>384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79" t="s">
        <v>3492</v>
      </c>
      <c r="C127" s="979" t="s">
        <v>3493</v>
      </c>
      <c r="D127" s="958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79" t="s">
        <v>3494</v>
      </c>
      <c r="C128" s="979" t="s">
        <v>3495</v>
      </c>
      <c r="D128" s="958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79" t="s">
        <v>3496</v>
      </c>
      <c r="C129" s="979" t="s">
        <v>3497</v>
      </c>
      <c r="D129" s="958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88" t="s">
        <v>408</v>
      </c>
      <c r="C130" s="979" t="s">
        <v>3498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89"/>
      <c r="C131" s="979" t="s">
        <v>3499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89"/>
      <c r="C132" s="979" t="s">
        <v>3500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89"/>
      <c r="C133" s="979" t="s">
        <v>3501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0"/>
      <c r="C134" s="979" t="s">
        <v>3502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79" t="s">
        <v>3365</v>
      </c>
      <c r="C135" s="979" t="s">
        <v>3503</v>
      </c>
      <c r="D135" s="958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79" t="s">
        <v>3435</v>
      </c>
      <c r="C136" s="979" t="s">
        <v>3504</v>
      </c>
      <c r="D136" s="958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79" t="s">
        <v>3428</v>
      </c>
      <c r="C137" s="979" t="s">
        <v>3505</v>
      </c>
      <c r="D137" s="958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79" t="s">
        <v>3316</v>
      </c>
      <c r="C138" s="979" t="s">
        <v>3506</v>
      </c>
      <c r="D138" s="958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511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899"/>
      <c r="C143" s="900"/>
      <c r="D143" s="901"/>
      <c r="E143" s="902"/>
      <c r="F143" s="903"/>
      <c r="G143" s="904"/>
      <c r="H143" s="905"/>
      <c r="I143" s="11"/>
    </row>
    <row r="144" spans="1:9" s="159" customFormat="1" ht="17.25" customHeight="1" x14ac:dyDescent="0.2">
      <c r="A144" s="346"/>
      <c r="B144" s="781" t="s">
        <v>512</v>
      </c>
      <c r="C144" s="145"/>
      <c r="D144" s="147" t="s">
        <v>513</v>
      </c>
      <c r="E144" s="147"/>
      <c r="F144" s="147"/>
      <c r="G144" s="147" t="s">
        <v>514</v>
      </c>
      <c r="H144" s="782"/>
      <c r="I144" s="11"/>
    </row>
    <row r="145" spans="2:8" s="159" customFormat="1" ht="17.25" customHeight="1" x14ac:dyDescent="0.2">
      <c r="B145" s="783" t="s">
        <v>515</v>
      </c>
      <c r="C145" s="784" t="s">
        <v>516</v>
      </c>
      <c r="D145" s="133" t="s">
        <v>517</v>
      </c>
      <c r="E145" s="147"/>
      <c r="F145" s="784" t="s">
        <v>518</v>
      </c>
      <c r="G145" s="145" t="s">
        <v>519</v>
      </c>
      <c r="H145" s="785" t="s">
        <v>520</v>
      </c>
    </row>
    <row r="146" spans="2:8" s="159" customFormat="1" ht="17.25" customHeight="1" x14ac:dyDescent="0.2">
      <c r="B146" s="786" t="s">
        <v>521</v>
      </c>
      <c r="C146" s="787" t="s">
        <v>522</v>
      </c>
      <c r="D146" s="133" t="s">
        <v>523</v>
      </c>
      <c r="E146" s="148" t="s">
        <v>524</v>
      </c>
      <c r="F146" s="788" t="s">
        <v>525</v>
      </c>
      <c r="G146" s="591" t="s">
        <v>526</v>
      </c>
      <c r="H146" s="789" t="s">
        <v>527</v>
      </c>
    </row>
    <row r="147" spans="2:8" s="159" customFormat="1" ht="17.25" customHeight="1" x14ac:dyDescent="0.2">
      <c r="B147" s="786" t="s">
        <v>535</v>
      </c>
      <c r="C147" s="787" t="s">
        <v>536</v>
      </c>
      <c r="D147" s="133" t="s">
        <v>530</v>
      </c>
      <c r="E147" s="148" t="s">
        <v>531</v>
      </c>
      <c r="F147" s="788" t="s">
        <v>532</v>
      </c>
      <c r="G147" s="591" t="s">
        <v>533</v>
      </c>
      <c r="H147" s="789" t="s">
        <v>534</v>
      </c>
    </row>
    <row r="148" spans="2:8" s="159" customFormat="1" ht="17.25" customHeight="1" x14ac:dyDescent="0.2">
      <c r="B148" s="786" t="s">
        <v>1607</v>
      </c>
      <c r="C148" s="787" t="s">
        <v>1608</v>
      </c>
      <c r="D148" s="133" t="s">
        <v>537</v>
      </c>
      <c r="E148" s="148" t="s">
        <v>538</v>
      </c>
      <c r="F148" s="788" t="s">
        <v>539</v>
      </c>
      <c r="G148" s="591" t="s">
        <v>540</v>
      </c>
      <c r="H148" s="789" t="s">
        <v>541</v>
      </c>
    </row>
    <row r="149" spans="2:8" s="159" customFormat="1" ht="17.25" customHeight="1" x14ac:dyDescent="0.2">
      <c r="B149" s="786" t="s">
        <v>528</v>
      </c>
      <c r="C149" s="787" t="s">
        <v>529</v>
      </c>
      <c r="D149" s="133" t="s">
        <v>544</v>
      </c>
      <c r="E149" s="148" t="s">
        <v>545</v>
      </c>
      <c r="F149" s="788" t="s">
        <v>546</v>
      </c>
      <c r="G149" s="591" t="s">
        <v>547</v>
      </c>
      <c r="H149" s="789" t="s">
        <v>548</v>
      </c>
    </row>
    <row r="150" spans="2:8" s="159" customFormat="1" ht="17.25" customHeight="1" x14ac:dyDescent="0.2">
      <c r="B150" s="786" t="s">
        <v>750</v>
      </c>
      <c r="C150" s="787" t="s">
        <v>543</v>
      </c>
      <c r="D150" s="133" t="s">
        <v>551</v>
      </c>
      <c r="E150" s="148" t="s">
        <v>552</v>
      </c>
      <c r="F150" s="788" t="s">
        <v>553</v>
      </c>
      <c r="G150" s="591" t="s">
        <v>554</v>
      </c>
      <c r="H150" s="789" t="s">
        <v>555</v>
      </c>
    </row>
    <row r="151" spans="2:8" s="159" customFormat="1" ht="17.25" customHeight="1" x14ac:dyDescent="0.2">
      <c r="B151" s="786" t="s">
        <v>1453</v>
      </c>
      <c r="C151" s="787" t="s">
        <v>1454</v>
      </c>
      <c r="D151" s="133" t="s">
        <v>558</v>
      </c>
      <c r="E151" s="148" t="s">
        <v>559</v>
      </c>
      <c r="F151" s="742" t="s">
        <v>560</v>
      </c>
      <c r="G151" s="591" t="s">
        <v>1455</v>
      </c>
      <c r="H151" s="789" t="s">
        <v>1457</v>
      </c>
    </row>
    <row r="152" spans="2:8" ht="17.25" customHeight="1" x14ac:dyDescent="0.2">
      <c r="B152" s="786" t="s">
        <v>1609</v>
      </c>
      <c r="C152" s="787" t="s">
        <v>1610</v>
      </c>
      <c r="D152" s="133"/>
      <c r="F152" s="591"/>
      <c r="G152" s="591" t="s">
        <v>561</v>
      </c>
      <c r="H152" s="790" t="s">
        <v>562</v>
      </c>
    </row>
    <row r="153" spans="2:8" ht="17.25" customHeight="1" x14ac:dyDescent="0.2">
      <c r="B153" s="786" t="s">
        <v>549</v>
      </c>
      <c r="C153" s="787" t="s">
        <v>550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89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1307</v>
      </c>
      <c r="H2" s="959" t="s">
        <v>345</v>
      </c>
    </row>
    <row r="3" spans="1:8" ht="15.75" customHeight="1" thickBot="1" x14ac:dyDescent="0.25"/>
    <row r="4" spans="1:8" ht="30" customHeight="1" thickBot="1" x14ac:dyDescent="0.25">
      <c r="B4" s="1129" t="s">
        <v>3507</v>
      </c>
      <c r="C4" s="1130"/>
      <c r="D4" s="1130"/>
      <c r="E4" s="1130"/>
      <c r="F4" s="1131"/>
    </row>
    <row r="5" spans="1:8" ht="30" customHeight="1" x14ac:dyDescent="0.2">
      <c r="B5" s="1062"/>
      <c r="C5" s="1062"/>
      <c r="D5" s="1062"/>
      <c r="E5" s="1062"/>
      <c r="F5" s="1062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0"/>
      <c r="C7" s="755"/>
      <c r="D7" s="1172" t="s">
        <v>348</v>
      </c>
      <c r="E7" s="944" t="s">
        <v>1311</v>
      </c>
      <c r="F7" s="944" t="s">
        <v>1312</v>
      </c>
      <c r="G7" s="991"/>
      <c r="H7" s="884" t="s">
        <v>1759</v>
      </c>
    </row>
    <row r="8" spans="1:8" s="146" customFormat="1" ht="20.100000000000001" customHeight="1" x14ac:dyDescent="0.2">
      <c r="A8" s="990"/>
      <c r="B8" s="947" t="s">
        <v>350</v>
      </c>
      <c r="C8" s="948" t="s">
        <v>351</v>
      </c>
      <c r="D8" s="1173"/>
      <c r="E8" s="992" t="s">
        <v>259</v>
      </c>
      <c r="F8" s="992" t="s">
        <v>217</v>
      </c>
      <c r="G8" s="991"/>
      <c r="H8" s="1052" t="s">
        <v>352</v>
      </c>
    </row>
    <row r="9" spans="1:8" ht="18.75" hidden="1" customHeight="1" x14ac:dyDescent="0.2">
      <c r="B9" s="429" t="s">
        <v>3508</v>
      </c>
      <c r="C9" s="320" t="s">
        <v>3509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3510</v>
      </c>
      <c r="C10" s="320" t="s">
        <v>3511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89" t="s">
        <v>3512</v>
      </c>
      <c r="B11" s="429" t="s">
        <v>408</v>
      </c>
      <c r="C11" s="320" t="s">
        <v>3513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89" t="s">
        <v>2708</v>
      </c>
      <c r="B12" s="429" t="s">
        <v>2665</v>
      </c>
      <c r="C12" s="320" t="s">
        <v>3514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1855</v>
      </c>
      <c r="C13" s="730" t="s">
        <v>3515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89" t="s">
        <v>3516</v>
      </c>
      <c r="B14" s="732" t="s">
        <v>2904</v>
      </c>
      <c r="C14" s="730" t="s">
        <v>3517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89" t="s">
        <v>2464</v>
      </c>
      <c r="B15" s="732" t="s">
        <v>3518</v>
      </c>
      <c r="C15" s="730" t="s">
        <v>3519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3520</v>
      </c>
      <c r="C16" s="730" t="s">
        <v>3521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89" t="s">
        <v>3522</v>
      </c>
      <c r="B17" s="732" t="s">
        <v>3390</v>
      </c>
      <c r="C17" s="730" t="s">
        <v>3523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3524</v>
      </c>
      <c r="C18" s="730" t="s">
        <v>3525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3508</v>
      </c>
      <c r="C19" s="730" t="s">
        <v>3526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89" t="s">
        <v>3527</v>
      </c>
      <c r="B20" s="429" t="s">
        <v>2451</v>
      </c>
      <c r="C20" s="730" t="s">
        <v>3528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2665</v>
      </c>
      <c r="C21" s="730" t="s">
        <v>3529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89" t="s">
        <v>3530</v>
      </c>
      <c r="B22" s="429" t="s">
        <v>1651</v>
      </c>
      <c r="C22" s="730" t="s">
        <v>3531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89" t="s">
        <v>3532</v>
      </c>
      <c r="B23" s="429" t="s">
        <v>2583</v>
      </c>
      <c r="C23" s="730" t="s">
        <v>3533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89" t="s">
        <v>3534</v>
      </c>
      <c r="B24" s="752" t="s">
        <v>2139</v>
      </c>
      <c r="C24" s="730" t="s">
        <v>3535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89" t="s">
        <v>3536</v>
      </c>
      <c r="B25" s="429" t="s">
        <v>3524</v>
      </c>
      <c r="C25" s="730" t="s">
        <v>3537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89" t="s">
        <v>3538</v>
      </c>
      <c r="B26" s="429" t="s">
        <v>1323</v>
      </c>
      <c r="C26" s="730" t="s">
        <v>3539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89" t="s">
        <v>3522</v>
      </c>
      <c r="B27" s="429" t="s">
        <v>3540</v>
      </c>
      <c r="C27" s="730" t="s">
        <v>3541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89" t="s">
        <v>3542</v>
      </c>
      <c r="B28" s="752" t="s">
        <v>2429</v>
      </c>
      <c r="C28" s="730" t="s">
        <v>3543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89" t="s">
        <v>3544</v>
      </c>
      <c r="B29" s="580" t="s">
        <v>408</v>
      </c>
      <c r="C29" s="730" t="s">
        <v>3545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89" t="s">
        <v>3546</v>
      </c>
      <c r="B30" s="580" t="s">
        <v>408</v>
      </c>
      <c r="C30" s="730" t="s">
        <v>3547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89" t="s">
        <v>3548</v>
      </c>
      <c r="B31" s="747" t="s">
        <v>1651</v>
      </c>
      <c r="C31" s="730" t="s">
        <v>3549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89" t="s">
        <v>3550</v>
      </c>
      <c r="B32" s="429" t="s">
        <v>2724</v>
      </c>
      <c r="C32" s="730" t="s">
        <v>3551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89" t="s">
        <v>3552</v>
      </c>
      <c r="B33" s="958" t="s">
        <v>384</v>
      </c>
      <c r="C33" s="958" t="s">
        <v>3553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89" t="s">
        <v>3554</v>
      </c>
      <c r="B34" s="958"/>
      <c r="C34" s="958" t="s">
        <v>3555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89" t="s">
        <v>3556</v>
      </c>
      <c r="B35" s="958"/>
      <c r="C35" s="958" t="s">
        <v>3557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58"/>
      <c r="C36" s="958" t="s">
        <v>3558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58" t="s">
        <v>2429</v>
      </c>
      <c r="C37" s="958" t="s">
        <v>3559</v>
      </c>
      <c r="D37" s="958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3" t="s">
        <v>384</v>
      </c>
      <c r="C38" s="958" t="s">
        <v>3560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58" t="s">
        <v>3508</v>
      </c>
      <c r="C39" s="958" t="s">
        <v>3561</v>
      </c>
      <c r="D39" s="958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58" t="s">
        <v>1651</v>
      </c>
      <c r="C40" s="958" t="s">
        <v>3562</v>
      </c>
      <c r="D40" s="958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58" t="s">
        <v>3563</v>
      </c>
      <c r="C41" s="958" t="s">
        <v>3564</v>
      </c>
      <c r="D41" s="958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89" t="s">
        <v>2419</v>
      </c>
      <c r="B42" s="958" t="s">
        <v>2583</v>
      </c>
      <c r="C42" s="958" t="s">
        <v>3565</v>
      </c>
      <c r="D42" s="958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89" t="s">
        <v>2419</v>
      </c>
      <c r="B43" s="958" t="s">
        <v>3566</v>
      </c>
      <c r="C43" s="958" t="s">
        <v>3567</v>
      </c>
      <c r="D43" s="958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89" t="s">
        <v>3524</v>
      </c>
      <c r="B44" s="958" t="s">
        <v>2419</v>
      </c>
      <c r="C44" s="958" t="s">
        <v>3568</v>
      </c>
      <c r="D44" s="958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58" t="s">
        <v>3569</v>
      </c>
      <c r="C45" s="958" t="s">
        <v>3570</v>
      </c>
      <c r="D45" s="958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89" t="s">
        <v>2419</v>
      </c>
      <c r="B46" s="958" t="s">
        <v>2375</v>
      </c>
      <c r="C46" s="958" t="s">
        <v>3571</v>
      </c>
      <c r="D46" s="958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89" t="s">
        <v>2419</v>
      </c>
      <c r="B47" s="867" t="s">
        <v>408</v>
      </c>
      <c r="C47" s="958" t="s">
        <v>3572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89" t="s">
        <v>3524</v>
      </c>
      <c r="B48" s="867" t="s">
        <v>408</v>
      </c>
      <c r="C48" s="958" t="s">
        <v>3573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58" t="s">
        <v>3508</v>
      </c>
      <c r="C49" s="958" t="s">
        <v>3574</v>
      </c>
      <c r="D49" s="958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58" t="s">
        <v>1651</v>
      </c>
      <c r="C50" s="958" t="s">
        <v>3575</v>
      </c>
      <c r="D50" s="958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58" t="s">
        <v>3563</v>
      </c>
      <c r="C51" s="958" t="s">
        <v>3576</v>
      </c>
      <c r="D51" s="958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74" t="s">
        <v>2583</v>
      </c>
      <c r="B52" s="958" t="s">
        <v>2904</v>
      </c>
      <c r="C52" s="958" t="s">
        <v>3577</v>
      </c>
      <c r="D52" s="958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29" t="s">
        <v>688</v>
      </c>
      <c r="C53" s="958" t="s">
        <v>3578</v>
      </c>
      <c r="D53" s="958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29" t="s">
        <v>408</v>
      </c>
      <c r="C54" s="958" t="s">
        <v>3579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58" t="s">
        <v>3569</v>
      </c>
      <c r="C55" s="958" t="s">
        <v>3580</v>
      </c>
      <c r="D55" s="883" t="s">
        <v>384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29" t="s">
        <v>408</v>
      </c>
      <c r="C56" s="958" t="s">
        <v>3581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29" t="s">
        <v>3582</v>
      </c>
      <c r="C57" s="958" t="s">
        <v>3583</v>
      </c>
      <c r="D57" s="958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29" t="s">
        <v>408</v>
      </c>
      <c r="C58" s="958" t="s">
        <v>3584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58" t="s">
        <v>1651</v>
      </c>
      <c r="C59" s="958" t="s">
        <v>3585</v>
      </c>
      <c r="D59" s="958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58" t="s">
        <v>2451</v>
      </c>
      <c r="C60" s="958" t="s">
        <v>3586</v>
      </c>
      <c r="D60" s="958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58" t="s">
        <v>2252</v>
      </c>
      <c r="C61" s="958" t="s">
        <v>3587</v>
      </c>
      <c r="D61" s="958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511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512</v>
      </c>
      <c r="C68" s="145"/>
      <c r="D68" s="147" t="s">
        <v>513</v>
      </c>
      <c r="G68" s="147" t="s">
        <v>514</v>
      </c>
      <c r="H68" s="782"/>
    </row>
    <row r="69" spans="2:8" s="147" customFormat="1" ht="18.75" customHeight="1" x14ac:dyDescent="0.2">
      <c r="B69" s="783" t="s">
        <v>515</v>
      </c>
      <c r="C69" s="784" t="s">
        <v>516</v>
      </c>
      <c r="D69" s="133" t="s">
        <v>517</v>
      </c>
      <c r="F69" s="784" t="s">
        <v>518</v>
      </c>
      <c r="G69" s="145" t="s">
        <v>519</v>
      </c>
      <c r="H69" s="785" t="s">
        <v>520</v>
      </c>
    </row>
    <row r="70" spans="2:8" s="147" customFormat="1" ht="18.75" customHeight="1" x14ac:dyDescent="0.2">
      <c r="B70" s="783" t="s">
        <v>521</v>
      </c>
      <c r="C70" s="784" t="s">
        <v>522</v>
      </c>
      <c r="D70" s="133" t="s">
        <v>523</v>
      </c>
      <c r="E70" s="148" t="s">
        <v>524</v>
      </c>
      <c r="F70" s="788" t="s">
        <v>525</v>
      </c>
      <c r="G70" s="145" t="s">
        <v>526</v>
      </c>
      <c r="H70" s="785" t="s">
        <v>527</v>
      </c>
    </row>
    <row r="71" spans="2:8" s="147" customFormat="1" ht="18.75" customHeight="1" x14ac:dyDescent="0.2">
      <c r="B71" s="786" t="s">
        <v>535</v>
      </c>
      <c r="C71" s="787" t="s">
        <v>536</v>
      </c>
      <c r="D71" s="133" t="s">
        <v>530</v>
      </c>
      <c r="E71" s="148" t="s">
        <v>531</v>
      </c>
      <c r="F71" s="788" t="s">
        <v>532</v>
      </c>
      <c r="G71" s="591" t="s">
        <v>533</v>
      </c>
      <c r="H71" s="789" t="s">
        <v>534</v>
      </c>
    </row>
    <row r="72" spans="2:8" s="147" customFormat="1" ht="18.75" customHeight="1" x14ac:dyDescent="0.2">
      <c r="B72" s="786" t="s">
        <v>1607</v>
      </c>
      <c r="C72" s="787" t="s">
        <v>1608</v>
      </c>
      <c r="D72" s="133" t="s">
        <v>537</v>
      </c>
      <c r="E72" s="148" t="s">
        <v>538</v>
      </c>
      <c r="F72" s="788" t="s">
        <v>539</v>
      </c>
      <c r="G72" s="591" t="s">
        <v>540</v>
      </c>
      <c r="H72" s="789" t="s">
        <v>541</v>
      </c>
    </row>
    <row r="73" spans="2:8" s="147" customFormat="1" ht="18.75" customHeight="1" x14ac:dyDescent="0.2">
      <c r="B73" s="786" t="s">
        <v>528</v>
      </c>
      <c r="C73" s="787" t="s">
        <v>529</v>
      </c>
      <c r="D73" s="133" t="s">
        <v>544</v>
      </c>
      <c r="E73" s="148" t="s">
        <v>545</v>
      </c>
      <c r="F73" s="788" t="s">
        <v>546</v>
      </c>
      <c r="G73" s="591" t="s">
        <v>547</v>
      </c>
      <c r="H73" s="789" t="s">
        <v>548</v>
      </c>
    </row>
    <row r="74" spans="2:8" s="147" customFormat="1" ht="18.75" customHeight="1" x14ac:dyDescent="0.2">
      <c r="B74" s="786" t="s">
        <v>750</v>
      </c>
      <c r="C74" s="787" t="s">
        <v>543</v>
      </c>
      <c r="D74" s="133" t="s">
        <v>551</v>
      </c>
      <c r="E74" s="148" t="s">
        <v>552</v>
      </c>
      <c r="F74" s="788" t="s">
        <v>553</v>
      </c>
      <c r="G74" s="591" t="s">
        <v>554</v>
      </c>
      <c r="H74" s="789" t="s">
        <v>555</v>
      </c>
    </row>
    <row r="75" spans="2:8" s="147" customFormat="1" ht="18.75" customHeight="1" x14ac:dyDescent="0.2">
      <c r="B75" s="786" t="s">
        <v>1609</v>
      </c>
      <c r="C75" s="787" t="s">
        <v>1610</v>
      </c>
      <c r="D75" s="133" t="s">
        <v>558</v>
      </c>
      <c r="E75" s="148" t="s">
        <v>559</v>
      </c>
      <c r="F75" s="742" t="s">
        <v>560</v>
      </c>
      <c r="G75" s="591" t="s">
        <v>561</v>
      </c>
      <c r="H75" s="790" t="s">
        <v>562</v>
      </c>
    </row>
    <row r="76" spans="2:8" s="147" customFormat="1" ht="18.75" customHeight="1" x14ac:dyDescent="0.2">
      <c r="B76" s="786" t="s">
        <v>549</v>
      </c>
      <c r="C76" s="787" t="s">
        <v>550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88"/>
  <sheetViews>
    <sheetView showGridLines="0" topLeftCell="A3" zoomScale="145" zoomScaleNormal="145" zoomScaleSheetLayoutView="75" workbookViewId="0">
      <selection activeCell="E168" sqref="E168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3" t="s">
        <v>116</v>
      </c>
      <c r="C2" s="1143"/>
      <c r="D2" s="1143"/>
      <c r="E2" s="1143"/>
      <c r="F2" s="1143"/>
      <c r="H2" s="959" t="s">
        <v>345</v>
      </c>
    </row>
    <row r="3" spans="1:8" ht="17.25" customHeight="1" thickBot="1" x14ac:dyDescent="0.25">
      <c r="B3" s="1143"/>
      <c r="C3" s="1143"/>
      <c r="D3" s="1143"/>
      <c r="E3" s="1143"/>
      <c r="F3" s="1143"/>
    </row>
    <row r="4" spans="1:8" s="146" customFormat="1" ht="30" customHeight="1" thickBot="1" x14ac:dyDescent="0.25">
      <c r="A4" s="350"/>
      <c r="B4" s="1129" t="s">
        <v>3588</v>
      </c>
      <c r="C4" s="1130"/>
      <c r="D4" s="1130"/>
      <c r="E4" s="1130"/>
      <c r="F4" s="1131"/>
      <c r="G4" s="313"/>
      <c r="H4" s="147"/>
    </row>
    <row r="5" spans="1:8" s="146" customFormat="1" ht="30" customHeight="1" x14ac:dyDescent="0.2">
      <c r="A5" s="350"/>
      <c r="B5" s="1062"/>
      <c r="C5" s="1062"/>
      <c r="D5" s="1062"/>
      <c r="E5" s="1062"/>
      <c r="F5" s="1062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customHeight="1" x14ac:dyDescent="0.2">
      <c r="A7" s="1065"/>
      <c r="B7" s="1085" t="s">
        <v>3589</v>
      </c>
      <c r="C7" s="618"/>
      <c r="D7" s="1136" t="s">
        <v>348</v>
      </c>
      <c r="E7" s="947" t="s">
        <v>3590</v>
      </c>
      <c r="F7" s="947" t="s">
        <v>281</v>
      </c>
      <c r="G7" s="842"/>
      <c r="H7" s="884"/>
    </row>
    <row r="8" spans="1:8" s="196" customFormat="1" ht="17.25" customHeight="1" x14ac:dyDescent="0.2">
      <c r="A8" s="1065"/>
      <c r="B8" s="947" t="s">
        <v>350</v>
      </c>
      <c r="C8" s="947" t="s">
        <v>351</v>
      </c>
      <c r="D8" s="1137"/>
      <c r="E8" s="943" t="s">
        <v>184</v>
      </c>
      <c r="F8" s="943" t="s">
        <v>175</v>
      </c>
      <c r="G8" s="618"/>
      <c r="H8" s="947" t="s">
        <v>352</v>
      </c>
    </row>
    <row r="9" spans="1:8" s="196" customFormat="1" ht="22.5" hidden="1" customHeight="1" x14ac:dyDescent="0.2">
      <c r="A9" s="1065"/>
      <c r="B9" s="1008" t="s">
        <v>3591</v>
      </c>
      <c r="C9" s="761" t="s">
        <v>3592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7" t="e">
        <f>#REF!+2</f>
        <v>#REF!</v>
      </c>
    </row>
    <row r="10" spans="1:8" s="196" customFormat="1" ht="22.5" hidden="1" customHeight="1" x14ac:dyDescent="0.2">
      <c r="A10" s="1065"/>
      <c r="B10" s="1008" t="s">
        <v>3318</v>
      </c>
      <c r="C10" s="761" t="s">
        <v>3593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7" t="e">
        <f>#REF!+2</f>
        <v>#REF!</v>
      </c>
    </row>
    <row r="11" spans="1:8" s="196" customFormat="1" ht="22.5" hidden="1" customHeight="1" x14ac:dyDescent="0.2">
      <c r="A11" s="1065"/>
      <c r="B11" s="1008" t="s">
        <v>3594</v>
      </c>
      <c r="C11" s="761" t="s">
        <v>3595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7" t="e">
        <f>#REF!+2</f>
        <v>#REF!</v>
      </c>
    </row>
    <row r="12" spans="1:8" s="196" customFormat="1" ht="22.5" hidden="1" customHeight="1" x14ac:dyDescent="0.2">
      <c r="A12" s="1065"/>
      <c r="B12" s="1008" t="s">
        <v>3596</v>
      </c>
      <c r="C12" s="761" t="s">
        <v>3597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7" t="e">
        <f>#REF!+2</f>
        <v>#REF!</v>
      </c>
    </row>
    <row r="13" spans="1:8" s="196" customFormat="1" ht="22.5" hidden="1" customHeight="1" x14ac:dyDescent="0.2">
      <c r="A13" s="1065"/>
      <c r="B13" s="1008" t="s">
        <v>3598</v>
      </c>
      <c r="C13" s="761" t="s">
        <v>3599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7" t="e">
        <f>#REF!+2</f>
        <v>#REF!</v>
      </c>
    </row>
    <row r="14" spans="1:8" s="196" customFormat="1" ht="22.15" hidden="1" customHeight="1" x14ac:dyDescent="0.2">
      <c r="A14" s="1065"/>
      <c r="B14" s="1008" t="s">
        <v>3600</v>
      </c>
      <c r="C14" s="761" t="s">
        <v>3601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7" t="e">
        <f>#REF!+2</f>
        <v>#REF!</v>
      </c>
    </row>
    <row r="15" spans="1:8" s="196" customFormat="1" ht="22.5" hidden="1" customHeight="1" x14ac:dyDescent="0.2">
      <c r="A15" s="1065"/>
      <c r="B15" s="1008" t="s">
        <v>3602</v>
      </c>
      <c r="C15" s="761" t="s">
        <v>3603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7" t="e">
        <f>#REF!+2</f>
        <v>#REF!</v>
      </c>
    </row>
    <row r="16" spans="1:8" s="196" customFormat="1" ht="22.5" hidden="1" customHeight="1" x14ac:dyDescent="0.2">
      <c r="A16" s="1065"/>
      <c r="B16" s="1008" t="s">
        <v>3604</v>
      </c>
      <c r="C16" s="761" t="s">
        <v>3605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7" t="e">
        <f>#REF!+2</f>
        <v>#REF!</v>
      </c>
    </row>
    <row r="17" spans="1:8" s="196" customFormat="1" ht="22.5" hidden="1" customHeight="1" x14ac:dyDescent="0.2">
      <c r="A17" s="1065"/>
      <c r="B17" s="1008" t="s">
        <v>3606</v>
      </c>
      <c r="C17" s="761" t="s">
        <v>3607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7" t="e">
        <f>#REF!+2</f>
        <v>#REF!</v>
      </c>
    </row>
    <row r="18" spans="1:8" s="196" customFormat="1" ht="22.5" hidden="1" customHeight="1" x14ac:dyDescent="0.2">
      <c r="A18" s="1065"/>
      <c r="B18" s="1008" t="s">
        <v>3608</v>
      </c>
      <c r="C18" s="761" t="s">
        <v>3609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7" t="e">
        <f>#REF!+2</f>
        <v>#REF!</v>
      </c>
    </row>
    <row r="19" spans="1:8" s="196" customFormat="1" ht="22.5" hidden="1" customHeight="1" x14ac:dyDescent="0.2">
      <c r="A19" s="1065"/>
      <c r="B19" s="1008" t="s">
        <v>3610</v>
      </c>
      <c r="C19" s="761" t="s">
        <v>3611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7" t="e">
        <f>#REF!+2</f>
        <v>#REF!</v>
      </c>
    </row>
    <row r="20" spans="1:8" s="196" customFormat="1" ht="22.5" hidden="1" customHeight="1" x14ac:dyDescent="0.2">
      <c r="A20" s="1065"/>
      <c r="B20" s="1008" t="s">
        <v>3328</v>
      </c>
      <c r="C20" s="761" t="s">
        <v>3612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7" t="e">
        <f>#REF!+2</f>
        <v>#REF!</v>
      </c>
    </row>
    <row r="21" spans="1:8" s="196" customFormat="1" ht="22.5" hidden="1" customHeight="1" x14ac:dyDescent="0.2">
      <c r="A21" s="1065"/>
      <c r="B21" s="1008" t="s">
        <v>3613</v>
      </c>
      <c r="C21" s="761" t="s">
        <v>3614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7" t="e">
        <f>#REF!+2</f>
        <v>#REF!</v>
      </c>
    </row>
    <row r="22" spans="1:8" s="196" customFormat="1" ht="22.5" hidden="1" customHeight="1" x14ac:dyDescent="0.2">
      <c r="A22" s="1065"/>
      <c r="B22" s="1008" t="s">
        <v>3334</v>
      </c>
      <c r="C22" s="761" t="s">
        <v>3615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7" t="e">
        <f>#REF!+2</f>
        <v>#REF!</v>
      </c>
    </row>
    <row r="23" spans="1:8" s="196" customFormat="1" ht="22.5" hidden="1" customHeight="1" x14ac:dyDescent="0.2">
      <c r="A23" s="1065"/>
      <c r="B23" s="1008" t="s">
        <v>3591</v>
      </c>
      <c r="C23" s="761" t="s">
        <v>3616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7" t="e">
        <f>#REF!+2</f>
        <v>#REF!</v>
      </c>
    </row>
    <row r="24" spans="1:8" s="196" customFormat="1" ht="22.5" hidden="1" customHeight="1" x14ac:dyDescent="0.2">
      <c r="A24" s="1065"/>
      <c r="B24" s="1008" t="s">
        <v>3318</v>
      </c>
      <c r="C24" s="761" t="s">
        <v>3617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7" t="e">
        <f>#REF!+2</f>
        <v>#REF!</v>
      </c>
    </row>
    <row r="25" spans="1:8" s="196" customFormat="1" ht="22.5" hidden="1" customHeight="1" x14ac:dyDescent="0.2">
      <c r="A25" s="1065"/>
      <c r="B25" s="1008" t="s">
        <v>3594</v>
      </c>
      <c r="C25" s="761" t="s">
        <v>3618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7" t="e">
        <f>#REF!+2</f>
        <v>#REF!</v>
      </c>
    </row>
    <row r="26" spans="1:8" s="196" customFormat="1" ht="22.5" hidden="1" customHeight="1" x14ac:dyDescent="0.2">
      <c r="A26" s="1065"/>
      <c r="B26" s="979" t="s">
        <v>3596</v>
      </c>
      <c r="C26" s="958" t="s">
        <v>3619</v>
      </c>
      <c r="D26" s="958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65"/>
      <c r="B27" s="979" t="s">
        <v>3620</v>
      </c>
      <c r="C27" s="958" t="s">
        <v>3621</v>
      </c>
      <c r="D27" s="958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65"/>
      <c r="B28" s="979" t="s">
        <v>3600</v>
      </c>
      <c r="C28" s="958" t="s">
        <v>3622</v>
      </c>
      <c r="D28" s="958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65"/>
      <c r="B29" s="979" t="s">
        <v>3602</v>
      </c>
      <c r="C29" s="958" t="s">
        <v>3623</v>
      </c>
      <c r="D29" s="958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65"/>
      <c r="B30" s="979" t="s">
        <v>3604</v>
      </c>
      <c r="C30" s="958" t="s">
        <v>3624</v>
      </c>
      <c r="D30" s="958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65"/>
      <c r="B31" s="979" t="s">
        <v>3606</v>
      </c>
      <c r="C31" s="958" t="s">
        <v>3625</v>
      </c>
      <c r="D31" s="958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65"/>
      <c r="B32" s="979" t="s">
        <v>3608</v>
      </c>
      <c r="C32" s="958" t="s">
        <v>3626</v>
      </c>
      <c r="D32" s="958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65"/>
      <c r="B33" s="979" t="s">
        <v>3610</v>
      </c>
      <c r="C33" s="958" t="s">
        <v>3627</v>
      </c>
      <c r="D33" s="958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65"/>
      <c r="B34" s="939" t="s">
        <v>408</v>
      </c>
      <c r="C34" s="958" t="s">
        <v>3628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65"/>
      <c r="B35" s="939" t="s">
        <v>408</v>
      </c>
      <c r="C35" s="958" t="s">
        <v>3629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65" t="s">
        <v>3630</v>
      </c>
      <c r="B36" s="979" t="s">
        <v>3476</v>
      </c>
      <c r="C36" s="958" t="s">
        <v>3631</v>
      </c>
      <c r="D36" s="958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65"/>
      <c r="B37" s="979" t="s">
        <v>3328</v>
      </c>
      <c r="C37" s="958" t="s">
        <v>3632</v>
      </c>
      <c r="D37" s="958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65"/>
      <c r="B38" s="979" t="s">
        <v>3613</v>
      </c>
      <c r="C38" s="958" t="s">
        <v>3633</v>
      </c>
      <c r="D38" s="958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65"/>
      <c r="B39" s="939" t="s">
        <v>384</v>
      </c>
      <c r="C39" s="958" t="s">
        <v>3634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65" t="s">
        <v>3630</v>
      </c>
      <c r="B40" s="979" t="s">
        <v>3334</v>
      </c>
      <c r="C40" s="958" t="s">
        <v>3635</v>
      </c>
      <c r="D40" s="958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65"/>
      <c r="B41" s="979" t="s">
        <v>3318</v>
      </c>
      <c r="C41" s="958" t="s">
        <v>3636</v>
      </c>
      <c r="D41" s="958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65"/>
      <c r="B42" s="979" t="s">
        <v>3483</v>
      </c>
      <c r="C42" s="958" t="s">
        <v>3637</v>
      </c>
      <c r="D42" s="958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65"/>
      <c r="B43" s="979" t="s">
        <v>3638</v>
      </c>
      <c r="C43" s="958" t="s">
        <v>3639</v>
      </c>
      <c r="D43" s="958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65"/>
      <c r="B44" s="979" t="s">
        <v>3486</v>
      </c>
      <c r="C44" s="958" t="s">
        <v>3640</v>
      </c>
      <c r="D44" s="958">
        <v>45500</v>
      </c>
      <c r="E44" s="761">
        <f t="shared" ref="E44:E46" si="26">D44+7</f>
        <v>45507</v>
      </c>
      <c r="F44" s="883" t="s">
        <v>384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65"/>
      <c r="B45" s="979" t="s">
        <v>3620</v>
      </c>
      <c r="C45" s="958" t="s">
        <v>3641</v>
      </c>
      <c r="D45" s="958">
        <v>45503</v>
      </c>
      <c r="E45" s="883" t="s">
        <v>384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65"/>
      <c r="B46" s="979" t="s">
        <v>3596</v>
      </c>
      <c r="C46" s="958" t="s">
        <v>3642</v>
      </c>
      <c r="D46" s="958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65"/>
      <c r="B47" s="979" t="s">
        <v>3600</v>
      </c>
      <c r="C47" s="958" t="s">
        <v>3643</v>
      </c>
      <c r="D47" s="958">
        <v>45526</v>
      </c>
      <c r="E47" s="761">
        <f t="shared" ref="E47:E51" si="28">D47+7</f>
        <v>45533</v>
      </c>
      <c r="F47" s="883" t="s">
        <v>384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65"/>
      <c r="B48" s="979" t="s">
        <v>3602</v>
      </c>
      <c r="C48" s="958" t="s">
        <v>3644</v>
      </c>
      <c r="D48" s="883" t="s">
        <v>384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65"/>
      <c r="B49" s="979" t="s">
        <v>3604</v>
      </c>
      <c r="C49" s="958" t="s">
        <v>3645</v>
      </c>
      <c r="D49" s="958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65"/>
      <c r="B50" s="979" t="s">
        <v>3606</v>
      </c>
      <c r="C50" s="958" t="s">
        <v>3646</v>
      </c>
      <c r="D50" s="958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65"/>
      <c r="B51" s="979" t="s">
        <v>3476</v>
      </c>
      <c r="C51" s="958" t="s">
        <v>3647</v>
      </c>
      <c r="D51" s="958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65"/>
      <c r="B52" s="979" t="s">
        <v>3610</v>
      </c>
      <c r="C52" s="958" t="s">
        <v>3648</v>
      </c>
      <c r="D52" s="958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65"/>
      <c r="B53" s="979" t="s">
        <v>3613</v>
      </c>
      <c r="C53" s="958" t="s">
        <v>3649</v>
      </c>
      <c r="D53" s="958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65"/>
      <c r="B54" s="979" t="s">
        <v>3650</v>
      </c>
      <c r="C54" s="958" t="s">
        <v>3651</v>
      </c>
      <c r="D54" s="958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65"/>
      <c r="B55" s="1070" t="s">
        <v>408</v>
      </c>
      <c r="C55" s="958" t="s">
        <v>3652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65"/>
      <c r="B56" s="979" t="s">
        <v>3334</v>
      </c>
      <c r="C56" s="958" t="s">
        <v>3653</v>
      </c>
      <c r="D56" s="958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65"/>
      <c r="B57" s="979" t="s">
        <v>3318</v>
      </c>
      <c r="C57" s="958" t="s">
        <v>3654</v>
      </c>
      <c r="D57" s="958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65"/>
      <c r="B58" s="979" t="s">
        <v>3483</v>
      </c>
      <c r="C58" s="958" t="s">
        <v>3655</v>
      </c>
      <c r="D58" s="958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65"/>
      <c r="B59" s="979" t="s">
        <v>3638</v>
      </c>
      <c r="C59" s="958" t="s">
        <v>3656</v>
      </c>
      <c r="D59" s="958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65"/>
      <c r="B60" s="979" t="s">
        <v>3486</v>
      </c>
      <c r="C60" s="958" t="s">
        <v>3657</v>
      </c>
      <c r="D60" s="958">
        <v>45608</v>
      </c>
      <c r="E60" s="761">
        <f t="shared" ref="E60:E63" si="34">D60+7</f>
        <v>45615</v>
      </c>
      <c r="F60" s="883" t="s">
        <v>384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65"/>
      <c r="B61" s="979" t="s">
        <v>3620</v>
      </c>
      <c r="C61" s="958" t="s">
        <v>3658</v>
      </c>
      <c r="D61" s="958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65"/>
      <c r="B62" s="1070" t="s">
        <v>408</v>
      </c>
      <c r="C62" s="958" t="s">
        <v>3659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65"/>
      <c r="B63" s="979" t="s">
        <v>3596</v>
      </c>
      <c r="C63" s="958" t="s">
        <v>3660</v>
      </c>
      <c r="D63" s="958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65"/>
      <c r="B64" s="979" t="s">
        <v>3600</v>
      </c>
      <c r="C64" s="958" t="s">
        <v>3661</v>
      </c>
      <c r="D64" s="958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65"/>
      <c r="B65" s="979" t="s">
        <v>3606</v>
      </c>
      <c r="C65" s="958" t="s">
        <v>3662</v>
      </c>
      <c r="D65" s="958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65"/>
      <c r="B66" s="979" t="s">
        <v>3604</v>
      </c>
      <c r="C66" s="958" t="s">
        <v>3663</v>
      </c>
      <c r="D66" s="958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65"/>
      <c r="B67" s="1070" t="s">
        <v>408</v>
      </c>
      <c r="C67" s="958" t="s">
        <v>3664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65"/>
      <c r="B68" s="979" t="s">
        <v>3476</v>
      </c>
      <c r="C68" s="958" t="s">
        <v>3665</v>
      </c>
      <c r="D68" s="958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65"/>
      <c r="B69" s="1070" t="s">
        <v>408</v>
      </c>
      <c r="C69" s="958" t="s">
        <v>3666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65"/>
      <c r="B70" s="979" t="s">
        <v>3610</v>
      </c>
      <c r="C70" s="958" t="s">
        <v>3667</v>
      </c>
      <c r="D70" s="958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65"/>
      <c r="B71" s="979" t="s">
        <v>3613</v>
      </c>
      <c r="C71" s="958" t="s">
        <v>3668</v>
      </c>
      <c r="D71" s="958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65"/>
      <c r="B72" s="979" t="s">
        <v>3650</v>
      </c>
      <c r="C72" s="958" t="s">
        <v>3669</v>
      </c>
      <c r="D72" s="958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65"/>
      <c r="B73" s="979" t="s">
        <v>3334</v>
      </c>
      <c r="C73" s="958" t="s">
        <v>3670</v>
      </c>
      <c r="D73" s="958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65"/>
      <c r="B74" s="979" t="s">
        <v>3318</v>
      </c>
      <c r="C74" s="958" t="s">
        <v>3671</v>
      </c>
      <c r="D74" s="958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65"/>
      <c r="B75" s="979" t="s">
        <v>3483</v>
      </c>
      <c r="C75" s="958" t="s">
        <v>3672</v>
      </c>
      <c r="D75" s="958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65"/>
      <c r="B76" s="979" t="s">
        <v>3638</v>
      </c>
      <c r="C76" s="958" t="s">
        <v>3673</v>
      </c>
      <c r="D76" s="958">
        <v>45715</v>
      </c>
      <c r="E76" s="883" t="s">
        <v>384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65"/>
      <c r="B77" s="979" t="s">
        <v>3608</v>
      </c>
      <c r="C77" s="958" t="s">
        <v>3674</v>
      </c>
      <c r="D77" s="958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65"/>
      <c r="B78" s="979" t="s">
        <v>3620</v>
      </c>
      <c r="C78" s="958" t="s">
        <v>3675</v>
      </c>
      <c r="D78" s="958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65"/>
      <c r="B79" s="979" t="s">
        <v>3602</v>
      </c>
      <c r="C79" s="958" t="s">
        <v>3676</v>
      </c>
      <c r="D79" s="958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hidden="1" customHeight="1" x14ac:dyDescent="0.2">
      <c r="A80" s="1065"/>
      <c r="B80" s="979" t="s">
        <v>3596</v>
      </c>
      <c r="C80" s="958" t="s">
        <v>3677</v>
      </c>
      <c r="D80" s="958">
        <v>45750</v>
      </c>
      <c r="E80" s="883" t="s">
        <v>384</v>
      </c>
      <c r="F80" s="761">
        <v>45756</v>
      </c>
      <c r="G80" s="767"/>
      <c r="H80" s="761">
        <f t="shared" si="21"/>
        <v>45738</v>
      </c>
    </row>
    <row r="81" spans="1:8" s="196" customFormat="1" ht="20.100000000000001" hidden="1" customHeight="1" x14ac:dyDescent="0.2">
      <c r="A81" s="1065"/>
      <c r="B81" s="979" t="s">
        <v>3600</v>
      </c>
      <c r="C81" s="958" t="s">
        <v>3678</v>
      </c>
      <c r="D81" s="958">
        <v>45756</v>
      </c>
      <c r="E81" s="761">
        <f t="shared" ref="E81:E84" si="50">D81+7</f>
        <v>45763</v>
      </c>
      <c r="F81" s="761">
        <f t="shared" ref="F81:F84" si="51">D81+11</f>
        <v>45767</v>
      </c>
      <c r="G81" s="767"/>
      <c r="H81" s="761">
        <f t="shared" si="21"/>
        <v>45745</v>
      </c>
    </row>
    <row r="82" spans="1:8" s="196" customFormat="1" ht="20.100000000000001" hidden="1" customHeight="1" x14ac:dyDescent="0.2">
      <c r="A82" s="1065"/>
      <c r="B82" s="979" t="s">
        <v>3604</v>
      </c>
      <c r="C82" s="958" t="s">
        <v>3679</v>
      </c>
      <c r="D82" s="958">
        <v>45764</v>
      </c>
      <c r="E82" s="761">
        <f t="shared" si="50"/>
        <v>45771</v>
      </c>
      <c r="F82" s="761">
        <f t="shared" si="51"/>
        <v>45775</v>
      </c>
      <c r="G82" s="767"/>
      <c r="H82" s="761">
        <f t="shared" si="21"/>
        <v>45752</v>
      </c>
    </row>
    <row r="83" spans="1:8" s="196" customFormat="1" ht="20.100000000000001" hidden="1" customHeight="1" x14ac:dyDescent="0.2">
      <c r="A83" s="1065"/>
      <c r="B83" s="979" t="s">
        <v>3606</v>
      </c>
      <c r="C83" s="958" t="s">
        <v>3680</v>
      </c>
      <c r="D83" s="958">
        <v>45772</v>
      </c>
      <c r="E83" s="883" t="s">
        <v>384</v>
      </c>
      <c r="F83" s="761">
        <f t="shared" si="51"/>
        <v>45783</v>
      </c>
      <c r="G83" s="767"/>
      <c r="H83" s="761">
        <f t="shared" si="21"/>
        <v>45759</v>
      </c>
    </row>
    <row r="84" spans="1:8" s="196" customFormat="1" ht="20.100000000000001" hidden="1" customHeight="1" x14ac:dyDescent="0.2">
      <c r="A84" s="1065"/>
      <c r="B84" s="979" t="s">
        <v>3476</v>
      </c>
      <c r="C84" s="958" t="s">
        <v>3681</v>
      </c>
      <c r="D84" s="958">
        <v>45775</v>
      </c>
      <c r="E84" s="761">
        <f t="shared" si="50"/>
        <v>45782</v>
      </c>
      <c r="F84" s="761">
        <f t="shared" si="51"/>
        <v>45786</v>
      </c>
      <c r="G84" s="767"/>
      <c r="H84" s="761">
        <f t="shared" si="21"/>
        <v>45766</v>
      </c>
    </row>
    <row r="85" spans="1:8" s="196" customFormat="1" ht="20.100000000000001" hidden="1" customHeight="1" x14ac:dyDescent="0.2">
      <c r="A85" s="1065"/>
      <c r="B85" s="1070" t="s">
        <v>408</v>
      </c>
      <c r="C85" s="958" t="s">
        <v>3682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customHeight="1" x14ac:dyDescent="0.2">
      <c r="A86" s="1065"/>
      <c r="B86" s="979" t="s">
        <v>3610</v>
      </c>
      <c r="C86" s="958" t="s">
        <v>3683</v>
      </c>
      <c r="D86" s="958">
        <v>45788</v>
      </c>
      <c r="E86" s="761">
        <f t="shared" ref="E86" si="52">D86+7</f>
        <v>45795</v>
      </c>
      <c r="F86" s="761">
        <f t="shared" ref="F86" si="53">D86+11</f>
        <v>45799</v>
      </c>
      <c r="G86" s="767"/>
      <c r="H86" s="761">
        <f t="shared" si="21"/>
        <v>45780</v>
      </c>
    </row>
    <row r="87" spans="1:8" s="196" customFormat="1" ht="20.100000000000001" customHeight="1" x14ac:dyDescent="0.2">
      <c r="A87" s="1065"/>
      <c r="B87" s="1070" t="s">
        <v>408</v>
      </c>
      <c r="C87" s="958" t="s">
        <v>3684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customHeight="1" x14ac:dyDescent="0.2">
      <c r="A88" s="350"/>
      <c r="B88" s="1111" t="s">
        <v>511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96" customFormat="1" ht="38.450000000000003" customHeight="1" x14ac:dyDescent="0.2">
      <c r="A90" s="1065"/>
      <c r="B90" s="1085" t="s">
        <v>3589</v>
      </c>
      <c r="C90" s="618"/>
      <c r="D90" s="1136" t="s">
        <v>348</v>
      </c>
      <c r="E90" s="947" t="s">
        <v>222</v>
      </c>
      <c r="F90" s="947" t="s">
        <v>281</v>
      </c>
      <c r="G90" s="842"/>
      <c r="H90" s="884"/>
    </row>
    <row r="91" spans="1:8" s="196" customFormat="1" ht="17.25" customHeight="1" x14ac:dyDescent="0.2">
      <c r="A91" s="1065"/>
      <c r="B91" s="947" t="s">
        <v>350</v>
      </c>
      <c r="C91" s="947" t="s">
        <v>351</v>
      </c>
      <c r="D91" s="1137"/>
      <c r="E91" s="943" t="s">
        <v>213</v>
      </c>
      <c r="F91" s="943" t="s">
        <v>175</v>
      </c>
      <c r="G91" s="618"/>
      <c r="H91" s="947" t="s">
        <v>352</v>
      </c>
    </row>
    <row r="92" spans="1:8" s="196" customFormat="1" ht="22.5" hidden="1" customHeight="1" x14ac:dyDescent="0.2">
      <c r="A92" s="1065"/>
      <c r="B92" s="1008" t="s">
        <v>3591</v>
      </c>
      <c r="C92" s="761" t="s">
        <v>3592</v>
      </c>
      <c r="D92" s="761">
        <v>45232</v>
      </c>
      <c r="E92" s="761">
        <f t="shared" ref="E92:E127" si="54">D92+7</f>
        <v>45239</v>
      </c>
      <c r="F92" s="761">
        <f t="shared" ref="F92:F126" si="55">D92+11</f>
        <v>45243</v>
      </c>
      <c r="G92" s="767"/>
      <c r="H92" s="887" t="e">
        <f>#REF!+2</f>
        <v>#REF!</v>
      </c>
    </row>
    <row r="93" spans="1:8" s="196" customFormat="1" ht="22.5" hidden="1" customHeight="1" x14ac:dyDescent="0.2">
      <c r="A93" s="1065"/>
      <c r="B93" s="1008" t="s">
        <v>3318</v>
      </c>
      <c r="C93" s="761" t="s">
        <v>3593</v>
      </c>
      <c r="D93" s="761">
        <f t="shared" ref="D93:D100" si="56">D92+7</f>
        <v>45239</v>
      </c>
      <c r="E93" s="761">
        <f t="shared" si="54"/>
        <v>45246</v>
      </c>
      <c r="F93" s="761">
        <f t="shared" si="55"/>
        <v>45250</v>
      </c>
      <c r="G93" s="767"/>
      <c r="H93" s="887" t="e">
        <f>#REF!+2</f>
        <v>#REF!</v>
      </c>
    </row>
    <row r="94" spans="1:8" s="196" customFormat="1" ht="22.5" hidden="1" customHeight="1" x14ac:dyDescent="0.2">
      <c r="A94" s="1065"/>
      <c r="B94" s="1008" t="s">
        <v>3594</v>
      </c>
      <c r="C94" s="761" t="s">
        <v>3595</v>
      </c>
      <c r="D94" s="761">
        <f t="shared" si="56"/>
        <v>45246</v>
      </c>
      <c r="E94" s="761">
        <f t="shared" si="54"/>
        <v>45253</v>
      </c>
      <c r="F94" s="761">
        <f t="shared" si="55"/>
        <v>45257</v>
      </c>
      <c r="G94" s="767"/>
      <c r="H94" s="887" t="e">
        <f>#REF!+2</f>
        <v>#REF!</v>
      </c>
    </row>
    <row r="95" spans="1:8" s="196" customFormat="1" ht="22.5" hidden="1" customHeight="1" x14ac:dyDescent="0.2">
      <c r="A95" s="1065"/>
      <c r="B95" s="1008" t="s">
        <v>3596</v>
      </c>
      <c r="C95" s="761" t="s">
        <v>3597</v>
      </c>
      <c r="D95" s="761">
        <f t="shared" si="56"/>
        <v>45253</v>
      </c>
      <c r="E95" s="761">
        <f t="shared" si="54"/>
        <v>45260</v>
      </c>
      <c r="F95" s="761">
        <f t="shared" si="55"/>
        <v>45264</v>
      </c>
      <c r="G95" s="767"/>
      <c r="H95" s="887" t="e">
        <f>#REF!+2</f>
        <v>#REF!</v>
      </c>
    </row>
    <row r="96" spans="1:8" s="196" customFormat="1" ht="22.5" hidden="1" customHeight="1" x14ac:dyDescent="0.2">
      <c r="A96" s="1065"/>
      <c r="B96" s="1008" t="s">
        <v>3598</v>
      </c>
      <c r="C96" s="761" t="s">
        <v>3599</v>
      </c>
      <c r="D96" s="761">
        <f t="shared" si="56"/>
        <v>45260</v>
      </c>
      <c r="E96" s="761">
        <f t="shared" si="54"/>
        <v>45267</v>
      </c>
      <c r="F96" s="761">
        <f t="shared" si="55"/>
        <v>45271</v>
      </c>
      <c r="G96" s="767"/>
      <c r="H96" s="887" t="e">
        <f>#REF!+2</f>
        <v>#REF!</v>
      </c>
    </row>
    <row r="97" spans="1:8" s="196" customFormat="1" ht="22.15" hidden="1" customHeight="1" x14ac:dyDescent="0.2">
      <c r="A97" s="1065"/>
      <c r="B97" s="1008" t="s">
        <v>3600</v>
      </c>
      <c r="C97" s="761" t="s">
        <v>3601</v>
      </c>
      <c r="D97" s="761">
        <f t="shared" si="56"/>
        <v>45267</v>
      </c>
      <c r="E97" s="761">
        <f t="shared" si="54"/>
        <v>45274</v>
      </c>
      <c r="F97" s="761">
        <f t="shared" si="55"/>
        <v>45278</v>
      </c>
      <c r="G97" s="767"/>
      <c r="H97" s="887" t="e">
        <f>#REF!+2</f>
        <v>#REF!</v>
      </c>
    </row>
    <row r="98" spans="1:8" s="196" customFormat="1" ht="22.5" hidden="1" customHeight="1" x14ac:dyDescent="0.2">
      <c r="A98" s="1065"/>
      <c r="B98" s="1008" t="s">
        <v>3602</v>
      </c>
      <c r="C98" s="761" t="s">
        <v>3603</v>
      </c>
      <c r="D98" s="761">
        <f t="shared" si="56"/>
        <v>45274</v>
      </c>
      <c r="E98" s="761">
        <f t="shared" si="54"/>
        <v>45281</v>
      </c>
      <c r="F98" s="761">
        <f t="shared" si="55"/>
        <v>45285</v>
      </c>
      <c r="G98" s="767"/>
      <c r="H98" s="887" t="e">
        <f>#REF!+2</f>
        <v>#REF!</v>
      </c>
    </row>
    <row r="99" spans="1:8" s="196" customFormat="1" ht="22.5" hidden="1" customHeight="1" x14ac:dyDescent="0.2">
      <c r="A99" s="1065"/>
      <c r="B99" s="1008" t="s">
        <v>3604</v>
      </c>
      <c r="C99" s="761" t="s">
        <v>3605</v>
      </c>
      <c r="D99" s="761">
        <f t="shared" si="56"/>
        <v>45281</v>
      </c>
      <c r="E99" s="761">
        <f t="shared" si="54"/>
        <v>45288</v>
      </c>
      <c r="F99" s="761">
        <f t="shared" si="55"/>
        <v>45292</v>
      </c>
      <c r="G99" s="767"/>
      <c r="H99" s="887" t="e">
        <f>#REF!+2</f>
        <v>#REF!</v>
      </c>
    </row>
    <row r="100" spans="1:8" s="196" customFormat="1" ht="22.5" hidden="1" customHeight="1" x14ac:dyDescent="0.2">
      <c r="A100" s="1065"/>
      <c r="B100" s="1008" t="s">
        <v>3606</v>
      </c>
      <c r="C100" s="761" t="s">
        <v>3607</v>
      </c>
      <c r="D100" s="761">
        <f t="shared" si="56"/>
        <v>45288</v>
      </c>
      <c r="E100" s="761">
        <f t="shared" si="54"/>
        <v>45295</v>
      </c>
      <c r="F100" s="761">
        <f t="shared" si="55"/>
        <v>45299</v>
      </c>
      <c r="G100" s="767"/>
      <c r="H100" s="887" t="e">
        <f>#REF!+2</f>
        <v>#REF!</v>
      </c>
    </row>
    <row r="101" spans="1:8" s="196" customFormat="1" ht="22.5" hidden="1" customHeight="1" x14ac:dyDescent="0.2">
      <c r="A101" s="1065"/>
      <c r="B101" s="1008" t="s">
        <v>3608</v>
      </c>
      <c r="C101" s="761" t="s">
        <v>3609</v>
      </c>
      <c r="D101" s="761">
        <v>45295</v>
      </c>
      <c r="E101" s="761">
        <f t="shared" si="54"/>
        <v>45302</v>
      </c>
      <c r="F101" s="761">
        <f t="shared" si="55"/>
        <v>45306</v>
      </c>
      <c r="G101" s="767"/>
      <c r="H101" s="887" t="e">
        <f>#REF!+2</f>
        <v>#REF!</v>
      </c>
    </row>
    <row r="102" spans="1:8" s="196" customFormat="1" ht="22.5" hidden="1" customHeight="1" x14ac:dyDescent="0.2">
      <c r="A102" s="1065"/>
      <c r="B102" s="1008" t="s">
        <v>3610</v>
      </c>
      <c r="C102" s="761" t="s">
        <v>3611</v>
      </c>
      <c r="D102" s="761">
        <v>45304</v>
      </c>
      <c r="E102" s="761">
        <f t="shared" si="54"/>
        <v>45311</v>
      </c>
      <c r="F102" s="761">
        <f t="shared" si="55"/>
        <v>45315</v>
      </c>
      <c r="G102" s="767"/>
      <c r="H102" s="887" t="e">
        <f>#REF!+2</f>
        <v>#REF!</v>
      </c>
    </row>
    <row r="103" spans="1:8" s="196" customFormat="1" ht="22.5" hidden="1" customHeight="1" x14ac:dyDescent="0.2">
      <c r="A103" s="1065"/>
      <c r="B103" s="1008" t="s">
        <v>3328</v>
      </c>
      <c r="C103" s="761" t="s">
        <v>3612</v>
      </c>
      <c r="D103" s="761">
        <v>45326</v>
      </c>
      <c r="E103" s="761">
        <f t="shared" si="54"/>
        <v>45333</v>
      </c>
      <c r="F103" s="761">
        <f t="shared" si="55"/>
        <v>45337</v>
      </c>
      <c r="G103" s="767"/>
      <c r="H103" s="887" t="e">
        <f>#REF!+2</f>
        <v>#REF!</v>
      </c>
    </row>
    <row r="104" spans="1:8" s="196" customFormat="1" ht="22.5" hidden="1" customHeight="1" x14ac:dyDescent="0.2">
      <c r="A104" s="1065"/>
      <c r="B104" s="1008" t="s">
        <v>3613</v>
      </c>
      <c r="C104" s="761" t="s">
        <v>3614</v>
      </c>
      <c r="D104" s="761">
        <v>45334</v>
      </c>
      <c r="E104" s="761">
        <f t="shared" si="54"/>
        <v>45341</v>
      </c>
      <c r="F104" s="761">
        <f t="shared" si="55"/>
        <v>45345</v>
      </c>
      <c r="G104" s="767"/>
      <c r="H104" s="887" t="e">
        <f>#REF!+2</f>
        <v>#REF!</v>
      </c>
    </row>
    <row r="105" spans="1:8" s="196" customFormat="1" ht="22.5" hidden="1" customHeight="1" x14ac:dyDescent="0.2">
      <c r="A105" s="1065"/>
      <c r="B105" s="1008" t="s">
        <v>3334</v>
      </c>
      <c r="C105" s="761" t="s">
        <v>3615</v>
      </c>
      <c r="D105" s="761">
        <v>45346</v>
      </c>
      <c r="E105" s="761">
        <f t="shared" si="54"/>
        <v>45353</v>
      </c>
      <c r="F105" s="761">
        <f t="shared" si="55"/>
        <v>45357</v>
      </c>
      <c r="G105" s="767"/>
      <c r="H105" s="887" t="e">
        <f>#REF!+2</f>
        <v>#REF!</v>
      </c>
    </row>
    <row r="106" spans="1:8" s="196" customFormat="1" ht="22.5" hidden="1" customHeight="1" x14ac:dyDescent="0.2">
      <c r="A106" s="1065"/>
      <c r="B106" s="1008" t="s">
        <v>3591</v>
      </c>
      <c r="C106" s="761" t="s">
        <v>3616</v>
      </c>
      <c r="D106" s="761">
        <v>45356</v>
      </c>
      <c r="E106" s="761">
        <f t="shared" si="54"/>
        <v>45363</v>
      </c>
      <c r="F106" s="761">
        <f t="shared" si="55"/>
        <v>45367</v>
      </c>
      <c r="G106" s="767"/>
      <c r="H106" s="887" t="e">
        <f>#REF!+2</f>
        <v>#REF!</v>
      </c>
    </row>
    <row r="107" spans="1:8" s="196" customFormat="1" ht="22.5" hidden="1" customHeight="1" x14ac:dyDescent="0.2">
      <c r="A107" s="1065"/>
      <c r="B107" s="1008" t="s">
        <v>3318</v>
      </c>
      <c r="C107" s="761" t="s">
        <v>3617</v>
      </c>
      <c r="D107" s="761">
        <v>45360</v>
      </c>
      <c r="E107" s="761">
        <f t="shared" si="54"/>
        <v>45367</v>
      </c>
      <c r="F107" s="761">
        <f t="shared" si="55"/>
        <v>45371</v>
      </c>
      <c r="G107" s="772"/>
      <c r="H107" s="887" t="e">
        <f>#REF!+2</f>
        <v>#REF!</v>
      </c>
    </row>
    <row r="108" spans="1:8" s="196" customFormat="1" ht="22.5" hidden="1" customHeight="1" x14ac:dyDescent="0.2">
      <c r="A108" s="1065"/>
      <c r="B108" s="1008" t="s">
        <v>3594</v>
      </c>
      <c r="C108" s="761" t="s">
        <v>3618</v>
      </c>
      <c r="D108" s="761">
        <v>45377</v>
      </c>
      <c r="E108" s="761">
        <f t="shared" si="54"/>
        <v>45384</v>
      </c>
      <c r="F108" s="761">
        <f t="shared" si="55"/>
        <v>45388</v>
      </c>
      <c r="G108" s="767"/>
      <c r="H108" s="887" t="e">
        <f>#REF!+2</f>
        <v>#REF!</v>
      </c>
    </row>
    <row r="109" spans="1:8" s="196" customFormat="1" ht="22.5" hidden="1" customHeight="1" x14ac:dyDescent="0.2">
      <c r="A109" s="1065"/>
      <c r="B109" s="979" t="s">
        <v>3596</v>
      </c>
      <c r="C109" s="958" t="s">
        <v>3619</v>
      </c>
      <c r="D109" s="958">
        <v>45392</v>
      </c>
      <c r="E109" s="761">
        <f t="shared" si="54"/>
        <v>45399</v>
      </c>
      <c r="F109" s="761">
        <f t="shared" si="55"/>
        <v>45403</v>
      </c>
      <c r="G109" s="767"/>
      <c r="H109" s="761" t="e">
        <f>#REF!+2</f>
        <v>#REF!</v>
      </c>
    </row>
    <row r="110" spans="1:8" s="196" customFormat="1" ht="22.5" hidden="1" customHeight="1" x14ac:dyDescent="0.2">
      <c r="A110" s="1065"/>
      <c r="B110" s="979" t="s">
        <v>3620</v>
      </c>
      <c r="C110" s="958" t="s">
        <v>3621</v>
      </c>
      <c r="D110" s="958">
        <v>45385</v>
      </c>
      <c r="E110" s="761">
        <f t="shared" si="54"/>
        <v>45392</v>
      </c>
      <c r="F110" s="761">
        <f t="shared" si="55"/>
        <v>45396</v>
      </c>
      <c r="G110" s="767"/>
      <c r="H110" s="761" t="e">
        <f>#REF!+2</f>
        <v>#REF!</v>
      </c>
    </row>
    <row r="111" spans="1:8" s="196" customFormat="1" ht="22.5" hidden="1" customHeight="1" x14ac:dyDescent="0.2">
      <c r="A111" s="1065"/>
      <c r="B111" s="979" t="s">
        <v>3600</v>
      </c>
      <c r="C111" s="958" t="s">
        <v>3622</v>
      </c>
      <c r="D111" s="958">
        <v>45397</v>
      </c>
      <c r="E111" s="761">
        <f t="shared" si="54"/>
        <v>45404</v>
      </c>
      <c r="F111" s="761">
        <f t="shared" si="55"/>
        <v>45408</v>
      </c>
      <c r="G111" s="767"/>
      <c r="H111" s="761" t="e">
        <f>#REF!+2</f>
        <v>#REF!</v>
      </c>
    </row>
    <row r="112" spans="1:8" s="196" customFormat="1" ht="22.5" hidden="1" customHeight="1" x14ac:dyDescent="0.2">
      <c r="A112" s="1065"/>
      <c r="B112" s="979" t="s">
        <v>3602</v>
      </c>
      <c r="C112" s="958" t="s">
        <v>3623</v>
      </c>
      <c r="D112" s="958">
        <v>45399</v>
      </c>
      <c r="E112" s="761">
        <f t="shared" si="54"/>
        <v>45406</v>
      </c>
      <c r="F112" s="761">
        <f t="shared" si="55"/>
        <v>45410</v>
      </c>
      <c r="G112" s="767"/>
      <c r="H112" s="761" t="e">
        <f>#REF!+2</f>
        <v>#REF!</v>
      </c>
    </row>
    <row r="113" spans="1:8" s="196" customFormat="1" ht="22.5" hidden="1" customHeight="1" x14ac:dyDescent="0.2">
      <c r="A113" s="1065"/>
      <c r="B113" s="979" t="s">
        <v>3604</v>
      </c>
      <c r="C113" s="958" t="s">
        <v>3624</v>
      </c>
      <c r="D113" s="958">
        <v>45408</v>
      </c>
      <c r="E113" s="761">
        <f t="shared" si="54"/>
        <v>45415</v>
      </c>
      <c r="F113" s="761">
        <f t="shared" si="55"/>
        <v>45419</v>
      </c>
      <c r="G113" s="767"/>
      <c r="H113" s="761" t="e">
        <f>#REF!+2</f>
        <v>#REF!</v>
      </c>
    </row>
    <row r="114" spans="1:8" s="196" customFormat="1" ht="22.5" hidden="1" customHeight="1" x14ac:dyDescent="0.2">
      <c r="A114" s="1065"/>
      <c r="B114" s="979" t="s">
        <v>3606</v>
      </c>
      <c r="C114" s="958" t="s">
        <v>3625</v>
      </c>
      <c r="D114" s="958">
        <v>45415</v>
      </c>
      <c r="E114" s="761">
        <f t="shared" si="54"/>
        <v>45422</v>
      </c>
      <c r="F114" s="761">
        <f t="shared" si="55"/>
        <v>45426</v>
      </c>
      <c r="G114" s="767"/>
      <c r="H114" s="761" t="e">
        <f>#REF!+2</f>
        <v>#REF!</v>
      </c>
    </row>
    <row r="115" spans="1:8" s="196" customFormat="1" ht="22.5" hidden="1" customHeight="1" x14ac:dyDescent="0.2">
      <c r="A115" s="1065"/>
      <c r="B115" s="979" t="s">
        <v>3608</v>
      </c>
      <c r="C115" s="958" t="s">
        <v>3626</v>
      </c>
      <c r="D115" s="958">
        <v>45425</v>
      </c>
      <c r="E115" s="761">
        <f t="shared" si="54"/>
        <v>45432</v>
      </c>
      <c r="F115" s="761">
        <f t="shared" si="55"/>
        <v>45436</v>
      </c>
      <c r="G115" s="767"/>
      <c r="H115" s="761">
        <v>45395</v>
      </c>
    </row>
    <row r="116" spans="1:8" s="196" customFormat="1" ht="22.5" hidden="1" customHeight="1" x14ac:dyDescent="0.2">
      <c r="A116" s="1065"/>
      <c r="B116" s="979" t="s">
        <v>3610</v>
      </c>
      <c r="C116" s="958" t="s">
        <v>3627</v>
      </c>
      <c r="D116" s="958">
        <v>45428</v>
      </c>
      <c r="E116" s="761">
        <f t="shared" si="54"/>
        <v>45435</v>
      </c>
      <c r="F116" s="761">
        <f t="shared" si="55"/>
        <v>45439</v>
      </c>
      <c r="G116" s="767"/>
      <c r="H116" s="761">
        <f>H115+7</f>
        <v>45402</v>
      </c>
    </row>
    <row r="117" spans="1:8" s="196" customFormat="1" ht="22.5" hidden="1" customHeight="1" x14ac:dyDescent="0.2">
      <c r="A117" s="1065"/>
      <c r="B117" s="939" t="s">
        <v>408</v>
      </c>
      <c r="C117" s="958" t="s">
        <v>3628</v>
      </c>
      <c r="D117" s="803">
        <v>45407</v>
      </c>
      <c r="E117" s="803">
        <f t="shared" si="54"/>
        <v>45414</v>
      </c>
      <c r="F117" s="803">
        <f t="shared" si="55"/>
        <v>45418</v>
      </c>
      <c r="G117" s="767"/>
      <c r="H117" s="761">
        <f t="shared" ref="H117:H174" si="57">H116+7</f>
        <v>45409</v>
      </c>
    </row>
    <row r="118" spans="1:8" s="196" customFormat="1" ht="22.5" hidden="1" customHeight="1" x14ac:dyDescent="0.2">
      <c r="A118" s="1065"/>
      <c r="B118" s="939" t="s">
        <v>408</v>
      </c>
      <c r="C118" s="958" t="s">
        <v>3629</v>
      </c>
      <c r="D118" s="803">
        <v>45407</v>
      </c>
      <c r="E118" s="803">
        <f t="shared" si="54"/>
        <v>45414</v>
      </c>
      <c r="F118" s="803">
        <f t="shared" si="55"/>
        <v>45418</v>
      </c>
      <c r="G118" s="767"/>
      <c r="H118" s="761">
        <f t="shared" si="57"/>
        <v>45416</v>
      </c>
    </row>
    <row r="119" spans="1:8" s="196" customFormat="1" ht="20.100000000000001" hidden="1" customHeight="1" x14ac:dyDescent="0.2">
      <c r="A119" s="1065" t="s">
        <v>3630</v>
      </c>
      <c r="B119" s="979" t="s">
        <v>3476</v>
      </c>
      <c r="C119" s="958" t="s">
        <v>3631</v>
      </c>
      <c r="D119" s="958">
        <v>45431</v>
      </c>
      <c r="E119" s="761">
        <f t="shared" si="54"/>
        <v>45438</v>
      </c>
      <c r="F119" s="761">
        <f t="shared" si="55"/>
        <v>45442</v>
      </c>
      <c r="G119" s="767"/>
      <c r="H119" s="761">
        <f t="shared" si="57"/>
        <v>45423</v>
      </c>
    </row>
    <row r="120" spans="1:8" s="196" customFormat="1" ht="20.100000000000001" hidden="1" customHeight="1" x14ac:dyDescent="0.2">
      <c r="A120" s="1065"/>
      <c r="B120" s="979" t="s">
        <v>3328</v>
      </c>
      <c r="C120" s="958" t="s">
        <v>3632</v>
      </c>
      <c r="D120" s="958">
        <v>45441</v>
      </c>
      <c r="E120" s="761">
        <f t="shared" si="54"/>
        <v>45448</v>
      </c>
      <c r="F120" s="761">
        <f t="shared" si="55"/>
        <v>45452</v>
      </c>
      <c r="G120" s="767"/>
      <c r="H120" s="761">
        <f t="shared" si="57"/>
        <v>45430</v>
      </c>
    </row>
    <row r="121" spans="1:8" s="196" customFormat="1" ht="20.100000000000001" hidden="1" customHeight="1" x14ac:dyDescent="0.2">
      <c r="A121" s="1065"/>
      <c r="B121" s="979" t="s">
        <v>3613</v>
      </c>
      <c r="C121" s="958" t="s">
        <v>3633</v>
      </c>
      <c r="D121" s="958">
        <v>45441</v>
      </c>
      <c r="E121" s="761">
        <f t="shared" si="54"/>
        <v>45448</v>
      </c>
      <c r="F121" s="761">
        <f t="shared" si="55"/>
        <v>45452</v>
      </c>
      <c r="G121" s="767"/>
      <c r="H121" s="761">
        <f t="shared" si="57"/>
        <v>45437</v>
      </c>
    </row>
    <row r="122" spans="1:8" s="196" customFormat="1" ht="20.100000000000001" hidden="1" customHeight="1" x14ac:dyDescent="0.2">
      <c r="A122" s="1065"/>
      <c r="B122" s="939" t="s">
        <v>384</v>
      </c>
      <c r="C122" s="958" t="s">
        <v>3634</v>
      </c>
      <c r="D122" s="803">
        <v>45451</v>
      </c>
      <c r="E122" s="803">
        <f t="shared" si="54"/>
        <v>45458</v>
      </c>
      <c r="F122" s="803">
        <f t="shared" si="55"/>
        <v>45462</v>
      </c>
      <c r="G122" s="767"/>
      <c r="H122" s="761">
        <f t="shared" si="57"/>
        <v>45444</v>
      </c>
    </row>
    <row r="123" spans="1:8" s="196" customFormat="1" ht="20.100000000000001" hidden="1" customHeight="1" x14ac:dyDescent="0.2">
      <c r="A123" s="1065" t="s">
        <v>3630</v>
      </c>
      <c r="B123" s="979" t="s">
        <v>3334</v>
      </c>
      <c r="C123" s="958" t="s">
        <v>3635</v>
      </c>
      <c r="D123" s="958">
        <v>45462</v>
      </c>
      <c r="E123" s="761">
        <f t="shared" si="54"/>
        <v>45469</v>
      </c>
      <c r="F123" s="761">
        <f t="shared" si="55"/>
        <v>45473</v>
      </c>
      <c r="G123" s="767"/>
      <c r="H123" s="761">
        <f t="shared" si="57"/>
        <v>45451</v>
      </c>
    </row>
    <row r="124" spans="1:8" s="196" customFormat="1" ht="20.100000000000001" hidden="1" customHeight="1" x14ac:dyDescent="0.2">
      <c r="A124" s="1065"/>
      <c r="B124" s="979" t="s">
        <v>3318</v>
      </c>
      <c r="C124" s="958" t="s">
        <v>3636</v>
      </c>
      <c r="D124" s="958">
        <v>45471</v>
      </c>
      <c r="E124" s="761">
        <f t="shared" si="54"/>
        <v>45478</v>
      </c>
      <c r="F124" s="761">
        <f t="shared" si="55"/>
        <v>45482</v>
      </c>
      <c r="G124" s="767"/>
      <c r="H124" s="761">
        <f t="shared" si="57"/>
        <v>45458</v>
      </c>
    </row>
    <row r="125" spans="1:8" s="196" customFormat="1" ht="20.100000000000001" hidden="1" customHeight="1" x14ac:dyDescent="0.2">
      <c r="A125" s="1065"/>
      <c r="B125" s="979" t="s">
        <v>3483</v>
      </c>
      <c r="C125" s="958" t="s">
        <v>3637</v>
      </c>
      <c r="D125" s="958">
        <v>45478</v>
      </c>
      <c r="E125" s="761">
        <f t="shared" si="54"/>
        <v>45485</v>
      </c>
      <c r="F125" s="761">
        <f t="shared" si="55"/>
        <v>45489</v>
      </c>
      <c r="G125" s="767"/>
      <c r="H125" s="761">
        <f t="shared" si="57"/>
        <v>45465</v>
      </c>
    </row>
    <row r="126" spans="1:8" s="196" customFormat="1" ht="20.100000000000001" hidden="1" customHeight="1" x14ac:dyDescent="0.2">
      <c r="A126" s="1065"/>
      <c r="B126" s="979" t="s">
        <v>3638</v>
      </c>
      <c r="C126" s="958" t="s">
        <v>3639</v>
      </c>
      <c r="D126" s="958">
        <v>45484</v>
      </c>
      <c r="E126" s="761">
        <f t="shared" si="54"/>
        <v>45491</v>
      </c>
      <c r="F126" s="761">
        <f t="shared" si="55"/>
        <v>45495</v>
      </c>
      <c r="G126" s="767"/>
      <c r="H126" s="761">
        <f t="shared" si="57"/>
        <v>45472</v>
      </c>
    </row>
    <row r="127" spans="1:8" s="196" customFormat="1" ht="20.100000000000001" hidden="1" customHeight="1" x14ac:dyDescent="0.2">
      <c r="A127" s="1065"/>
      <c r="B127" s="979" t="s">
        <v>3486</v>
      </c>
      <c r="C127" s="958" t="s">
        <v>3640</v>
      </c>
      <c r="D127" s="958">
        <v>45500</v>
      </c>
      <c r="E127" s="761">
        <f t="shared" si="54"/>
        <v>45507</v>
      </c>
      <c r="F127" s="883" t="s">
        <v>384</v>
      </c>
      <c r="G127" s="767"/>
      <c r="H127" s="761">
        <f t="shared" si="57"/>
        <v>45479</v>
      </c>
    </row>
    <row r="128" spans="1:8" s="196" customFormat="1" ht="20.100000000000001" hidden="1" customHeight="1" x14ac:dyDescent="0.2">
      <c r="A128" s="1065"/>
      <c r="B128" s="979" t="s">
        <v>3620</v>
      </c>
      <c r="C128" s="958" t="s">
        <v>3641</v>
      </c>
      <c r="D128" s="958">
        <v>45503</v>
      </c>
      <c r="E128" s="883" t="s">
        <v>384</v>
      </c>
      <c r="F128" s="761">
        <f t="shared" ref="F128:F129" si="58">D128+11</f>
        <v>45514</v>
      </c>
      <c r="G128" s="767"/>
      <c r="H128" s="761">
        <f t="shared" si="57"/>
        <v>45486</v>
      </c>
    </row>
    <row r="129" spans="1:8" s="196" customFormat="1" ht="20.100000000000001" hidden="1" customHeight="1" x14ac:dyDescent="0.2">
      <c r="A129" s="1065"/>
      <c r="B129" s="979" t="s">
        <v>3596</v>
      </c>
      <c r="C129" s="958" t="s">
        <v>3642</v>
      </c>
      <c r="D129" s="958">
        <v>45512</v>
      </c>
      <c r="E129" s="761">
        <f t="shared" ref="E129:E158" si="59">D129+7</f>
        <v>45519</v>
      </c>
      <c r="F129" s="761">
        <f t="shared" si="58"/>
        <v>45523</v>
      </c>
      <c r="G129" s="767"/>
      <c r="H129" s="761">
        <f t="shared" si="57"/>
        <v>45493</v>
      </c>
    </row>
    <row r="130" spans="1:8" s="196" customFormat="1" ht="20.100000000000001" hidden="1" customHeight="1" x14ac:dyDescent="0.2">
      <c r="A130" s="1065"/>
      <c r="B130" s="979" t="s">
        <v>3600</v>
      </c>
      <c r="C130" s="958" t="s">
        <v>3643</v>
      </c>
      <c r="D130" s="958">
        <v>45526</v>
      </c>
      <c r="E130" s="761">
        <f t="shared" si="59"/>
        <v>45533</v>
      </c>
      <c r="F130" s="883" t="s">
        <v>384</v>
      </c>
      <c r="G130" s="767"/>
      <c r="H130" s="761">
        <f t="shared" si="57"/>
        <v>45500</v>
      </c>
    </row>
    <row r="131" spans="1:8" s="196" customFormat="1" ht="20.100000000000001" hidden="1" customHeight="1" x14ac:dyDescent="0.2">
      <c r="A131" s="1065"/>
      <c r="B131" s="979" t="s">
        <v>3602</v>
      </c>
      <c r="C131" s="958" t="s">
        <v>3644</v>
      </c>
      <c r="D131" s="883" t="s">
        <v>384</v>
      </c>
      <c r="E131" s="803" t="e">
        <f t="shared" si="59"/>
        <v>#VALUE!</v>
      </c>
      <c r="F131" s="803" t="e">
        <f t="shared" ref="F131:F142" si="60">D131+11</f>
        <v>#VALUE!</v>
      </c>
      <c r="G131" s="767"/>
      <c r="H131" s="761">
        <f t="shared" si="57"/>
        <v>45507</v>
      </c>
    </row>
    <row r="132" spans="1:8" s="196" customFormat="1" ht="20.100000000000001" hidden="1" customHeight="1" x14ac:dyDescent="0.2">
      <c r="A132" s="1065"/>
      <c r="B132" s="979" t="s">
        <v>3604</v>
      </c>
      <c r="C132" s="958" t="s">
        <v>3645</v>
      </c>
      <c r="D132" s="958">
        <v>45532</v>
      </c>
      <c r="E132" s="761">
        <f t="shared" si="59"/>
        <v>45539</v>
      </c>
      <c r="F132" s="761">
        <f t="shared" si="60"/>
        <v>45543</v>
      </c>
      <c r="G132" s="767"/>
      <c r="H132" s="761">
        <f t="shared" si="57"/>
        <v>45514</v>
      </c>
    </row>
    <row r="133" spans="1:8" s="196" customFormat="1" ht="20.100000000000001" hidden="1" customHeight="1" x14ac:dyDescent="0.2">
      <c r="A133" s="1065"/>
      <c r="B133" s="979" t="s">
        <v>3606</v>
      </c>
      <c r="C133" s="958" t="s">
        <v>3646</v>
      </c>
      <c r="D133" s="958">
        <v>45535</v>
      </c>
      <c r="E133" s="761">
        <f t="shared" si="59"/>
        <v>45542</v>
      </c>
      <c r="F133" s="761">
        <f t="shared" si="60"/>
        <v>45546</v>
      </c>
      <c r="G133" s="767"/>
      <c r="H133" s="761">
        <f t="shared" si="57"/>
        <v>45521</v>
      </c>
    </row>
    <row r="134" spans="1:8" s="196" customFormat="1" ht="20.100000000000001" hidden="1" customHeight="1" x14ac:dyDescent="0.2">
      <c r="A134" s="1065"/>
      <c r="B134" s="979" t="s">
        <v>3476</v>
      </c>
      <c r="C134" s="958" t="s">
        <v>3647</v>
      </c>
      <c r="D134" s="958">
        <v>45542</v>
      </c>
      <c r="E134" s="761">
        <f t="shared" si="59"/>
        <v>45549</v>
      </c>
      <c r="F134" s="761">
        <f t="shared" si="60"/>
        <v>45553</v>
      </c>
      <c r="G134" s="767"/>
      <c r="H134" s="761">
        <f t="shared" si="57"/>
        <v>45528</v>
      </c>
    </row>
    <row r="135" spans="1:8" s="196" customFormat="1" ht="20.100000000000001" hidden="1" customHeight="1" x14ac:dyDescent="0.2">
      <c r="A135" s="1065"/>
      <c r="B135" s="979" t="s">
        <v>3610</v>
      </c>
      <c r="C135" s="958" t="s">
        <v>3648</v>
      </c>
      <c r="D135" s="958">
        <v>45551</v>
      </c>
      <c r="E135" s="761">
        <f t="shared" si="59"/>
        <v>45558</v>
      </c>
      <c r="F135" s="761">
        <f t="shared" si="60"/>
        <v>45562</v>
      </c>
      <c r="G135" s="767"/>
      <c r="H135" s="761">
        <f t="shared" si="57"/>
        <v>45535</v>
      </c>
    </row>
    <row r="136" spans="1:8" s="196" customFormat="1" ht="20.100000000000001" hidden="1" customHeight="1" x14ac:dyDescent="0.2">
      <c r="A136" s="1065"/>
      <c r="B136" s="979" t="s">
        <v>3613</v>
      </c>
      <c r="C136" s="958" t="s">
        <v>3649</v>
      </c>
      <c r="D136" s="958">
        <v>45557</v>
      </c>
      <c r="E136" s="761">
        <f t="shared" si="59"/>
        <v>45564</v>
      </c>
      <c r="F136" s="761">
        <f t="shared" si="60"/>
        <v>45568</v>
      </c>
      <c r="G136" s="767"/>
      <c r="H136" s="761">
        <f t="shared" si="57"/>
        <v>45542</v>
      </c>
    </row>
    <row r="137" spans="1:8" s="196" customFormat="1" ht="20.100000000000001" hidden="1" customHeight="1" x14ac:dyDescent="0.2">
      <c r="A137" s="1065"/>
      <c r="B137" s="979" t="s">
        <v>3650</v>
      </c>
      <c r="C137" s="958" t="s">
        <v>3651</v>
      </c>
      <c r="D137" s="958">
        <v>45564</v>
      </c>
      <c r="E137" s="761">
        <f t="shared" si="59"/>
        <v>45571</v>
      </c>
      <c r="F137" s="761">
        <f t="shared" si="60"/>
        <v>45575</v>
      </c>
      <c r="G137" s="767"/>
      <c r="H137" s="761">
        <f t="shared" si="57"/>
        <v>45549</v>
      </c>
    </row>
    <row r="138" spans="1:8" s="196" customFormat="1" ht="20.100000000000001" hidden="1" customHeight="1" x14ac:dyDescent="0.2">
      <c r="A138" s="1065"/>
      <c r="B138" s="1070" t="s">
        <v>408</v>
      </c>
      <c r="C138" s="958" t="s">
        <v>3652</v>
      </c>
      <c r="D138" s="803">
        <v>45562</v>
      </c>
      <c r="E138" s="803">
        <f t="shared" si="59"/>
        <v>45569</v>
      </c>
      <c r="F138" s="803">
        <f t="shared" si="60"/>
        <v>45573</v>
      </c>
      <c r="G138" s="767"/>
      <c r="H138" s="761">
        <f t="shared" si="57"/>
        <v>45556</v>
      </c>
    </row>
    <row r="139" spans="1:8" s="196" customFormat="1" ht="20.100000000000001" hidden="1" customHeight="1" x14ac:dyDescent="0.2">
      <c r="A139" s="1065"/>
      <c r="B139" s="979" t="s">
        <v>3334</v>
      </c>
      <c r="C139" s="958" t="s">
        <v>3653</v>
      </c>
      <c r="D139" s="958">
        <v>45571</v>
      </c>
      <c r="E139" s="761">
        <f t="shared" si="59"/>
        <v>45578</v>
      </c>
      <c r="F139" s="761">
        <f t="shared" si="60"/>
        <v>45582</v>
      </c>
      <c r="G139" s="767"/>
      <c r="H139" s="761">
        <f t="shared" si="57"/>
        <v>45563</v>
      </c>
    </row>
    <row r="140" spans="1:8" s="196" customFormat="1" ht="20.100000000000001" hidden="1" customHeight="1" x14ac:dyDescent="0.2">
      <c r="A140" s="1065"/>
      <c r="B140" s="979" t="s">
        <v>3318</v>
      </c>
      <c r="C140" s="958" t="s">
        <v>3654</v>
      </c>
      <c r="D140" s="958">
        <v>45580</v>
      </c>
      <c r="E140" s="761">
        <f t="shared" si="59"/>
        <v>45587</v>
      </c>
      <c r="F140" s="761">
        <f t="shared" si="60"/>
        <v>45591</v>
      </c>
      <c r="G140" s="767"/>
      <c r="H140" s="761">
        <f t="shared" si="57"/>
        <v>45570</v>
      </c>
    </row>
    <row r="141" spans="1:8" s="196" customFormat="1" ht="20.100000000000001" hidden="1" customHeight="1" x14ac:dyDescent="0.2">
      <c r="A141" s="1065"/>
      <c r="B141" s="979" t="s">
        <v>3483</v>
      </c>
      <c r="C141" s="958" t="s">
        <v>3655</v>
      </c>
      <c r="D141" s="958">
        <v>45589</v>
      </c>
      <c r="E141" s="761">
        <f t="shared" si="59"/>
        <v>45596</v>
      </c>
      <c r="F141" s="761">
        <f t="shared" si="60"/>
        <v>45600</v>
      </c>
      <c r="G141" s="767"/>
      <c r="H141" s="761">
        <f t="shared" si="57"/>
        <v>45577</v>
      </c>
    </row>
    <row r="142" spans="1:8" s="196" customFormat="1" ht="20.100000000000001" hidden="1" customHeight="1" x14ac:dyDescent="0.2">
      <c r="A142" s="1065"/>
      <c r="B142" s="979" t="s">
        <v>3638</v>
      </c>
      <c r="C142" s="958" t="s">
        <v>3656</v>
      </c>
      <c r="D142" s="958">
        <v>45595</v>
      </c>
      <c r="E142" s="761">
        <f t="shared" si="59"/>
        <v>45602</v>
      </c>
      <c r="F142" s="761">
        <f t="shared" si="60"/>
        <v>45606</v>
      </c>
      <c r="G142" s="767"/>
      <c r="H142" s="761">
        <f t="shared" si="57"/>
        <v>45584</v>
      </c>
    </row>
    <row r="143" spans="1:8" s="196" customFormat="1" ht="20.100000000000001" hidden="1" customHeight="1" x14ac:dyDescent="0.2">
      <c r="A143" s="1065"/>
      <c r="B143" s="979" t="s">
        <v>3486</v>
      </c>
      <c r="C143" s="958" t="s">
        <v>3657</v>
      </c>
      <c r="D143" s="958">
        <v>45608</v>
      </c>
      <c r="E143" s="761">
        <f t="shared" si="59"/>
        <v>45615</v>
      </c>
      <c r="F143" s="883" t="s">
        <v>384</v>
      </c>
      <c r="G143" s="767"/>
      <c r="H143" s="761">
        <f t="shared" si="57"/>
        <v>45591</v>
      </c>
    </row>
    <row r="144" spans="1:8" s="196" customFormat="1" ht="20.100000000000001" hidden="1" customHeight="1" x14ac:dyDescent="0.2">
      <c r="A144" s="1065"/>
      <c r="B144" s="979" t="s">
        <v>3620</v>
      </c>
      <c r="C144" s="958" t="s">
        <v>3658</v>
      </c>
      <c r="D144" s="958">
        <v>45612</v>
      </c>
      <c r="E144" s="761">
        <f t="shared" si="59"/>
        <v>45619</v>
      </c>
      <c r="F144" s="761">
        <f t="shared" ref="F144:F162" si="61">D144+11</f>
        <v>45623</v>
      </c>
      <c r="G144" s="767"/>
      <c r="H144" s="761">
        <f t="shared" si="57"/>
        <v>45598</v>
      </c>
    </row>
    <row r="145" spans="1:8" s="196" customFormat="1" ht="20.100000000000001" hidden="1" customHeight="1" x14ac:dyDescent="0.2">
      <c r="A145" s="1065"/>
      <c r="B145" s="1070" t="s">
        <v>408</v>
      </c>
      <c r="C145" s="958" t="s">
        <v>3659</v>
      </c>
      <c r="D145" s="803">
        <v>45588</v>
      </c>
      <c r="E145" s="803">
        <f t="shared" si="59"/>
        <v>45595</v>
      </c>
      <c r="F145" s="803">
        <f t="shared" si="61"/>
        <v>45599</v>
      </c>
      <c r="G145" s="767"/>
      <c r="H145" s="761">
        <f t="shared" si="57"/>
        <v>45605</v>
      </c>
    </row>
    <row r="146" spans="1:8" s="196" customFormat="1" ht="20.100000000000001" hidden="1" customHeight="1" x14ac:dyDescent="0.2">
      <c r="A146" s="1065"/>
      <c r="B146" s="979" t="s">
        <v>3596</v>
      </c>
      <c r="C146" s="958" t="s">
        <v>3660</v>
      </c>
      <c r="D146" s="958">
        <v>45626</v>
      </c>
      <c r="E146" s="761">
        <f t="shared" si="59"/>
        <v>45633</v>
      </c>
      <c r="F146" s="761">
        <f t="shared" si="61"/>
        <v>45637</v>
      </c>
      <c r="G146" s="767"/>
      <c r="H146" s="761">
        <f t="shared" si="57"/>
        <v>45612</v>
      </c>
    </row>
    <row r="147" spans="1:8" s="196" customFormat="1" ht="20.100000000000001" hidden="1" customHeight="1" x14ac:dyDescent="0.2">
      <c r="A147" s="1065"/>
      <c r="B147" s="979" t="s">
        <v>3600</v>
      </c>
      <c r="C147" s="958" t="s">
        <v>3661</v>
      </c>
      <c r="D147" s="958">
        <v>45632</v>
      </c>
      <c r="E147" s="761">
        <f t="shared" si="59"/>
        <v>45639</v>
      </c>
      <c r="F147" s="761">
        <f t="shared" si="61"/>
        <v>45643</v>
      </c>
      <c r="G147" s="767"/>
      <c r="H147" s="761">
        <f t="shared" si="57"/>
        <v>45619</v>
      </c>
    </row>
    <row r="148" spans="1:8" s="196" customFormat="1" ht="20.100000000000001" hidden="1" customHeight="1" x14ac:dyDescent="0.2">
      <c r="A148" s="1065"/>
      <c r="B148" s="979" t="s">
        <v>3606</v>
      </c>
      <c r="C148" s="958" t="s">
        <v>3662</v>
      </c>
      <c r="D148" s="958">
        <v>45648</v>
      </c>
      <c r="E148" s="761">
        <f t="shared" si="59"/>
        <v>45655</v>
      </c>
      <c r="F148" s="761">
        <f t="shared" si="61"/>
        <v>45659</v>
      </c>
      <c r="G148" s="767"/>
      <c r="H148" s="761">
        <f t="shared" si="57"/>
        <v>45626</v>
      </c>
    </row>
    <row r="149" spans="1:8" s="196" customFormat="1" ht="20.100000000000001" hidden="1" customHeight="1" x14ac:dyDescent="0.2">
      <c r="A149" s="1065"/>
      <c r="B149" s="979" t="s">
        <v>3604</v>
      </c>
      <c r="C149" s="958" t="s">
        <v>3663</v>
      </c>
      <c r="D149" s="958">
        <v>45646</v>
      </c>
      <c r="E149" s="761">
        <f t="shared" si="59"/>
        <v>45653</v>
      </c>
      <c r="F149" s="761">
        <f t="shared" si="61"/>
        <v>45657</v>
      </c>
      <c r="G149" s="767"/>
      <c r="H149" s="761">
        <f t="shared" si="57"/>
        <v>45633</v>
      </c>
    </row>
    <row r="150" spans="1:8" s="196" customFormat="1" ht="20.100000000000001" hidden="1" customHeight="1" x14ac:dyDescent="0.2">
      <c r="A150" s="1065"/>
      <c r="B150" s="1070" t="s">
        <v>408</v>
      </c>
      <c r="C150" s="958" t="s">
        <v>3664</v>
      </c>
      <c r="D150" s="803">
        <v>45588</v>
      </c>
      <c r="E150" s="803">
        <f t="shared" si="59"/>
        <v>45595</v>
      </c>
      <c r="F150" s="803">
        <f t="shared" si="61"/>
        <v>45599</v>
      </c>
      <c r="G150" s="767"/>
      <c r="H150" s="761">
        <f t="shared" si="57"/>
        <v>45640</v>
      </c>
    </row>
    <row r="151" spans="1:8" s="196" customFormat="1" ht="20.100000000000001" hidden="1" customHeight="1" x14ac:dyDescent="0.2">
      <c r="A151" s="1065"/>
      <c r="B151" s="979" t="s">
        <v>3476</v>
      </c>
      <c r="C151" s="958" t="s">
        <v>3665</v>
      </c>
      <c r="D151" s="958">
        <v>45660</v>
      </c>
      <c r="E151" s="761">
        <f t="shared" si="59"/>
        <v>45667</v>
      </c>
      <c r="F151" s="761">
        <f t="shared" si="61"/>
        <v>45671</v>
      </c>
      <c r="G151" s="767"/>
      <c r="H151" s="761">
        <f t="shared" si="57"/>
        <v>45647</v>
      </c>
    </row>
    <row r="152" spans="1:8" s="196" customFormat="1" ht="20.100000000000001" hidden="1" customHeight="1" x14ac:dyDescent="0.2">
      <c r="A152" s="1065"/>
      <c r="B152" s="1070" t="s">
        <v>408</v>
      </c>
      <c r="C152" s="958" t="s">
        <v>3666</v>
      </c>
      <c r="D152" s="803">
        <v>45588</v>
      </c>
      <c r="E152" s="803">
        <f t="shared" si="59"/>
        <v>45595</v>
      </c>
      <c r="F152" s="803">
        <f t="shared" si="61"/>
        <v>45599</v>
      </c>
      <c r="G152" s="767"/>
      <c r="H152" s="761">
        <f t="shared" si="57"/>
        <v>45654</v>
      </c>
    </row>
    <row r="153" spans="1:8" s="196" customFormat="1" ht="20.100000000000001" hidden="1" customHeight="1" x14ac:dyDescent="0.2">
      <c r="A153" s="1065"/>
      <c r="B153" s="979" t="s">
        <v>3610</v>
      </c>
      <c r="C153" s="958" t="s">
        <v>3667</v>
      </c>
      <c r="D153" s="958">
        <v>45667</v>
      </c>
      <c r="E153" s="761">
        <f t="shared" si="59"/>
        <v>45674</v>
      </c>
      <c r="F153" s="761">
        <f t="shared" si="61"/>
        <v>45678</v>
      </c>
      <c r="G153" s="767"/>
      <c r="H153" s="761">
        <v>45668</v>
      </c>
    </row>
    <row r="154" spans="1:8" s="196" customFormat="1" ht="20.100000000000001" hidden="1" customHeight="1" x14ac:dyDescent="0.2">
      <c r="A154" s="1065"/>
      <c r="B154" s="979" t="s">
        <v>3613</v>
      </c>
      <c r="C154" s="958" t="s">
        <v>3668</v>
      </c>
      <c r="D154" s="958">
        <v>45679</v>
      </c>
      <c r="E154" s="761">
        <f t="shared" si="59"/>
        <v>45686</v>
      </c>
      <c r="F154" s="761">
        <f t="shared" si="61"/>
        <v>45690</v>
      </c>
      <c r="G154" s="767"/>
      <c r="H154" s="761">
        <f t="shared" si="57"/>
        <v>45675</v>
      </c>
    </row>
    <row r="155" spans="1:8" s="196" customFormat="1" ht="20.100000000000001" hidden="1" customHeight="1" x14ac:dyDescent="0.2">
      <c r="A155" s="1065"/>
      <c r="B155" s="979" t="s">
        <v>3650</v>
      </c>
      <c r="C155" s="958" t="s">
        <v>3669</v>
      </c>
      <c r="D155" s="958">
        <v>45688</v>
      </c>
      <c r="E155" s="761">
        <f t="shared" si="59"/>
        <v>45695</v>
      </c>
      <c r="F155" s="761">
        <f t="shared" si="61"/>
        <v>45699</v>
      </c>
      <c r="G155" s="767"/>
      <c r="H155" s="761">
        <f t="shared" si="57"/>
        <v>45682</v>
      </c>
    </row>
    <row r="156" spans="1:8" s="196" customFormat="1" ht="20.100000000000001" hidden="1" customHeight="1" x14ac:dyDescent="0.2">
      <c r="A156" s="1065"/>
      <c r="B156" s="979" t="s">
        <v>3334</v>
      </c>
      <c r="C156" s="958" t="s">
        <v>3670</v>
      </c>
      <c r="D156" s="958">
        <v>45693</v>
      </c>
      <c r="E156" s="761">
        <f t="shared" si="59"/>
        <v>45700</v>
      </c>
      <c r="F156" s="761">
        <f t="shared" si="61"/>
        <v>45704</v>
      </c>
      <c r="G156" s="767"/>
      <c r="H156" s="761">
        <f t="shared" si="57"/>
        <v>45689</v>
      </c>
    </row>
    <row r="157" spans="1:8" s="196" customFormat="1" ht="20.100000000000001" hidden="1" customHeight="1" x14ac:dyDescent="0.2">
      <c r="A157" s="1065"/>
      <c r="B157" s="979" t="s">
        <v>3318</v>
      </c>
      <c r="C157" s="958" t="s">
        <v>3671</v>
      </c>
      <c r="D157" s="958">
        <v>45701</v>
      </c>
      <c r="E157" s="761">
        <f t="shared" si="59"/>
        <v>45708</v>
      </c>
      <c r="F157" s="761">
        <f t="shared" si="61"/>
        <v>45712</v>
      </c>
      <c r="G157" s="767"/>
      <c r="H157" s="761">
        <f t="shared" si="57"/>
        <v>45696</v>
      </c>
    </row>
    <row r="158" spans="1:8" s="196" customFormat="1" ht="20.100000000000001" hidden="1" customHeight="1" x14ac:dyDescent="0.2">
      <c r="A158" s="1065"/>
      <c r="B158" s="979" t="s">
        <v>3483</v>
      </c>
      <c r="C158" s="958" t="s">
        <v>3672</v>
      </c>
      <c r="D158" s="958">
        <v>45714</v>
      </c>
      <c r="E158" s="761">
        <f t="shared" si="59"/>
        <v>45721</v>
      </c>
      <c r="F158" s="761">
        <f t="shared" si="61"/>
        <v>45725</v>
      </c>
      <c r="G158" s="767"/>
      <c r="H158" s="761">
        <f t="shared" si="57"/>
        <v>45703</v>
      </c>
    </row>
    <row r="159" spans="1:8" s="196" customFormat="1" ht="20.100000000000001" hidden="1" customHeight="1" x14ac:dyDescent="0.2">
      <c r="A159" s="1065"/>
      <c r="B159" s="979" t="s">
        <v>3638</v>
      </c>
      <c r="C159" s="958" t="s">
        <v>3673</v>
      </c>
      <c r="D159" s="958">
        <v>45715</v>
      </c>
      <c r="E159" s="883" t="s">
        <v>384</v>
      </c>
      <c r="F159" s="761">
        <f t="shared" si="61"/>
        <v>45726</v>
      </c>
      <c r="G159" s="767"/>
      <c r="H159" s="761">
        <f t="shared" si="57"/>
        <v>45710</v>
      </c>
    </row>
    <row r="160" spans="1:8" s="196" customFormat="1" ht="20.100000000000001" hidden="1" customHeight="1" x14ac:dyDescent="0.2">
      <c r="A160" s="1065"/>
      <c r="B160" s="979" t="s">
        <v>3608</v>
      </c>
      <c r="C160" s="958" t="s">
        <v>3674</v>
      </c>
      <c r="D160" s="958">
        <v>45729</v>
      </c>
      <c r="E160" s="761">
        <f t="shared" ref="E160:E162" si="62">D160+7</f>
        <v>45736</v>
      </c>
      <c r="F160" s="761">
        <f t="shared" si="61"/>
        <v>45740</v>
      </c>
      <c r="G160" s="767"/>
      <c r="H160" s="761">
        <f t="shared" si="57"/>
        <v>45717</v>
      </c>
    </row>
    <row r="161" spans="1:8" s="196" customFormat="1" ht="20.100000000000001" hidden="1" customHeight="1" x14ac:dyDescent="0.2">
      <c r="A161" s="1065"/>
      <c r="B161" s="979" t="s">
        <v>3620</v>
      </c>
      <c r="C161" s="958" t="s">
        <v>3675</v>
      </c>
      <c r="D161" s="958">
        <v>45726</v>
      </c>
      <c r="E161" s="761">
        <f t="shared" si="62"/>
        <v>45733</v>
      </c>
      <c r="F161" s="761">
        <f t="shared" si="61"/>
        <v>45737</v>
      </c>
      <c r="G161" s="767"/>
      <c r="H161" s="761">
        <f t="shared" si="57"/>
        <v>45724</v>
      </c>
    </row>
    <row r="162" spans="1:8" s="196" customFormat="1" ht="20.100000000000001" hidden="1" customHeight="1" x14ac:dyDescent="0.2">
      <c r="A162" s="1065"/>
      <c r="B162" s="979" t="s">
        <v>3602</v>
      </c>
      <c r="C162" s="958" t="s">
        <v>3676</v>
      </c>
      <c r="D162" s="958">
        <v>45734</v>
      </c>
      <c r="E162" s="761">
        <f t="shared" si="62"/>
        <v>45741</v>
      </c>
      <c r="F162" s="761">
        <f t="shared" si="61"/>
        <v>45745</v>
      </c>
      <c r="G162" s="767"/>
      <c r="H162" s="761">
        <f t="shared" si="57"/>
        <v>45731</v>
      </c>
    </row>
    <row r="163" spans="1:8" s="196" customFormat="1" ht="20.100000000000001" hidden="1" customHeight="1" x14ac:dyDescent="0.2">
      <c r="A163" s="1065"/>
      <c r="B163" s="979" t="s">
        <v>3596</v>
      </c>
      <c r="C163" s="958" t="s">
        <v>3677</v>
      </c>
      <c r="D163" s="958">
        <v>45750</v>
      </c>
      <c r="E163" s="883" t="s">
        <v>384</v>
      </c>
      <c r="F163" s="761">
        <v>45756</v>
      </c>
      <c r="G163" s="767"/>
      <c r="H163" s="761">
        <f t="shared" si="57"/>
        <v>45738</v>
      </c>
    </row>
    <row r="164" spans="1:8" s="196" customFormat="1" ht="20.100000000000001" hidden="1" customHeight="1" x14ac:dyDescent="0.2">
      <c r="A164" s="1065"/>
      <c r="B164" s="979" t="s">
        <v>3600</v>
      </c>
      <c r="C164" s="958" t="s">
        <v>3678</v>
      </c>
      <c r="D164" s="958">
        <v>45756</v>
      </c>
      <c r="E164" s="761">
        <f t="shared" ref="E164:E165" si="63">D164+7</f>
        <v>45763</v>
      </c>
      <c r="F164" s="761">
        <f t="shared" ref="F164:F166" si="64">D164+11</f>
        <v>45767</v>
      </c>
      <c r="G164" s="767"/>
      <c r="H164" s="761">
        <f t="shared" si="57"/>
        <v>45745</v>
      </c>
    </row>
    <row r="165" spans="1:8" s="196" customFormat="1" ht="20.100000000000001" hidden="1" customHeight="1" x14ac:dyDescent="0.2">
      <c r="A165" s="1065"/>
      <c r="B165" s="979" t="s">
        <v>3604</v>
      </c>
      <c r="C165" s="958" t="s">
        <v>3679</v>
      </c>
      <c r="D165" s="958">
        <v>45764</v>
      </c>
      <c r="E165" s="761">
        <f t="shared" si="63"/>
        <v>45771</v>
      </c>
      <c r="F165" s="761">
        <f t="shared" si="64"/>
        <v>45775</v>
      </c>
      <c r="G165" s="767"/>
      <c r="H165" s="761">
        <f t="shared" si="57"/>
        <v>45752</v>
      </c>
    </row>
    <row r="166" spans="1:8" s="196" customFormat="1" ht="20.100000000000001" hidden="1" customHeight="1" x14ac:dyDescent="0.2">
      <c r="A166" s="1065"/>
      <c r="B166" s="979" t="s">
        <v>3606</v>
      </c>
      <c r="C166" s="958" t="s">
        <v>3680</v>
      </c>
      <c r="D166" s="958">
        <v>45772</v>
      </c>
      <c r="E166" s="883" t="s">
        <v>384</v>
      </c>
      <c r="F166" s="761">
        <f t="shared" si="64"/>
        <v>45783</v>
      </c>
      <c r="G166" s="767"/>
      <c r="H166" s="761">
        <f t="shared" si="57"/>
        <v>45759</v>
      </c>
    </row>
    <row r="167" spans="1:8" s="196" customFormat="1" ht="20.100000000000001" customHeight="1" x14ac:dyDescent="0.2">
      <c r="A167" s="1065"/>
      <c r="B167" s="979" t="s">
        <v>3613</v>
      </c>
      <c r="C167" s="958" t="s">
        <v>3685</v>
      </c>
      <c r="D167" s="958">
        <v>45795</v>
      </c>
      <c r="E167" s="975" t="s">
        <v>384</v>
      </c>
      <c r="F167" s="761">
        <v>45802</v>
      </c>
      <c r="G167" s="767"/>
      <c r="H167" s="761">
        <v>45788</v>
      </c>
    </row>
    <row r="168" spans="1:8" s="196" customFormat="1" ht="20.100000000000001" customHeight="1" x14ac:dyDescent="0.2">
      <c r="A168" s="1065"/>
      <c r="B168" s="979" t="s">
        <v>3686</v>
      </c>
      <c r="C168" s="958" t="s">
        <v>3687</v>
      </c>
      <c r="D168" s="958">
        <v>45798</v>
      </c>
      <c r="E168" s="761">
        <f t="shared" ref="E168:E174" si="65">D168+8</f>
        <v>45806</v>
      </c>
      <c r="F168" s="761">
        <f t="shared" ref="F168:F174" si="66">E168+3</f>
        <v>45809</v>
      </c>
      <c r="G168" s="767"/>
      <c r="H168" s="761">
        <f t="shared" si="57"/>
        <v>45795</v>
      </c>
    </row>
    <row r="169" spans="1:8" s="196" customFormat="1" ht="20.100000000000001" customHeight="1" x14ac:dyDescent="0.2">
      <c r="A169" s="1065"/>
      <c r="B169" s="979" t="s">
        <v>3334</v>
      </c>
      <c r="C169" s="958" t="s">
        <v>3688</v>
      </c>
      <c r="D169" s="958">
        <v>45804</v>
      </c>
      <c r="E169" s="761">
        <f t="shared" si="65"/>
        <v>45812</v>
      </c>
      <c r="F169" s="761">
        <f t="shared" si="66"/>
        <v>45815</v>
      </c>
      <c r="G169" s="767"/>
      <c r="H169" s="761">
        <f t="shared" si="57"/>
        <v>45802</v>
      </c>
    </row>
    <row r="170" spans="1:8" s="196" customFormat="1" ht="20.100000000000001" customHeight="1" x14ac:dyDescent="0.2">
      <c r="A170" s="1065"/>
      <c r="B170" s="979" t="s">
        <v>3328</v>
      </c>
      <c r="C170" s="958" t="s">
        <v>3689</v>
      </c>
      <c r="D170" s="958">
        <v>45807</v>
      </c>
      <c r="E170" s="761">
        <f t="shared" si="65"/>
        <v>45815</v>
      </c>
      <c r="F170" s="761">
        <f t="shared" si="66"/>
        <v>45818</v>
      </c>
      <c r="G170" s="767"/>
      <c r="H170" s="761">
        <f t="shared" si="57"/>
        <v>45809</v>
      </c>
    </row>
    <row r="171" spans="1:8" s="196" customFormat="1" ht="20.100000000000001" customHeight="1" x14ac:dyDescent="0.2">
      <c r="A171" s="1065"/>
      <c r="B171" s="979" t="s">
        <v>3483</v>
      </c>
      <c r="C171" s="958" t="s">
        <v>3690</v>
      </c>
      <c r="D171" s="958">
        <v>45814</v>
      </c>
      <c r="E171" s="761">
        <f t="shared" si="65"/>
        <v>45822</v>
      </c>
      <c r="F171" s="761">
        <f t="shared" si="66"/>
        <v>45825</v>
      </c>
      <c r="G171" s="767"/>
      <c r="H171" s="761">
        <f t="shared" si="57"/>
        <v>45816</v>
      </c>
    </row>
    <row r="172" spans="1:8" s="196" customFormat="1" ht="20.100000000000001" customHeight="1" x14ac:dyDescent="0.2">
      <c r="A172" s="1065"/>
      <c r="B172" s="979" t="s">
        <v>3620</v>
      </c>
      <c r="C172" s="958" t="s">
        <v>3691</v>
      </c>
      <c r="D172" s="975" t="s">
        <v>384</v>
      </c>
      <c r="E172" s="803"/>
      <c r="F172" s="803"/>
      <c r="G172" s="767"/>
      <c r="H172" s="761">
        <f t="shared" si="57"/>
        <v>45823</v>
      </c>
    </row>
    <row r="173" spans="1:8" s="196" customFormat="1" ht="20.100000000000001" customHeight="1" x14ac:dyDescent="0.2">
      <c r="A173" s="1065"/>
      <c r="B173" s="979" t="s">
        <v>3486</v>
      </c>
      <c r="C173" s="958" t="s">
        <v>3692</v>
      </c>
      <c r="D173" s="958">
        <v>45828</v>
      </c>
      <c r="E173" s="761">
        <f t="shared" si="65"/>
        <v>45836</v>
      </c>
      <c r="F173" s="761">
        <f t="shared" si="66"/>
        <v>45839</v>
      </c>
      <c r="G173" s="767"/>
      <c r="H173" s="761">
        <f t="shared" si="57"/>
        <v>45830</v>
      </c>
    </row>
    <row r="174" spans="1:8" s="196" customFormat="1" ht="20.100000000000001" customHeight="1" x14ac:dyDescent="0.2">
      <c r="A174" s="1065"/>
      <c r="B174" s="979" t="s">
        <v>3602</v>
      </c>
      <c r="C174" s="958" t="s">
        <v>3693</v>
      </c>
      <c r="D174" s="958">
        <v>45835</v>
      </c>
      <c r="E174" s="761">
        <f t="shared" si="65"/>
        <v>45843</v>
      </c>
      <c r="F174" s="761">
        <f t="shared" si="66"/>
        <v>45846</v>
      </c>
      <c r="G174" s="767"/>
      <c r="H174" s="761">
        <f t="shared" si="57"/>
        <v>45837</v>
      </c>
    </row>
    <row r="175" spans="1:8" s="159" customFormat="1" ht="17.25" customHeight="1" x14ac:dyDescent="0.2">
      <c r="A175" s="350"/>
      <c r="B175" s="1111" t="s">
        <v>511</v>
      </c>
      <c r="C175" s="681"/>
      <c r="D175" s="681"/>
      <c r="E175" s="681"/>
      <c r="F175" s="681"/>
      <c r="G175" s="681"/>
      <c r="H175" s="145"/>
    </row>
    <row r="176" spans="1:8" s="159" customFormat="1" ht="17.25" customHeight="1" x14ac:dyDescent="0.2">
      <c r="A176" s="338"/>
      <c r="B176" s="680"/>
      <c r="C176" s="681"/>
      <c r="D176" s="681"/>
      <c r="E176" s="681" t="s">
        <v>3063</v>
      </c>
      <c r="F176" s="680"/>
      <c r="G176" s="680"/>
      <c r="H176" s="195"/>
    </row>
    <row r="177" spans="1:15" s="159" customFormat="1" ht="17.25" customHeight="1" thickBot="1" x14ac:dyDescent="0.25">
      <c r="A177" s="338"/>
      <c r="B177" s="682"/>
      <c r="C177" s="680"/>
      <c r="D177" s="680"/>
      <c r="E177" s="680"/>
      <c r="F177" s="680"/>
      <c r="G177" s="680"/>
      <c r="H177" s="197"/>
    </row>
    <row r="178" spans="1:15" s="147" customFormat="1" ht="18.75" customHeight="1" x14ac:dyDescent="0.2">
      <c r="B178" s="899"/>
      <c r="C178" s="900"/>
      <c r="D178" s="901"/>
      <c r="E178" s="902"/>
      <c r="F178" s="903"/>
      <c r="G178" s="904"/>
      <c r="H178" s="905"/>
    </row>
    <row r="179" spans="1:15" s="147" customFormat="1" ht="18.75" customHeight="1" x14ac:dyDescent="0.2">
      <c r="B179" s="781" t="s">
        <v>512</v>
      </c>
      <c r="C179" s="145"/>
      <c r="D179" s="147" t="s">
        <v>513</v>
      </c>
      <c r="G179" s="147" t="s">
        <v>514</v>
      </c>
      <c r="H179" s="782"/>
    </row>
    <row r="180" spans="1:15" s="147" customFormat="1" ht="18.75" customHeight="1" x14ac:dyDescent="0.2">
      <c r="B180" s="783" t="s">
        <v>515</v>
      </c>
      <c r="C180" s="1103" t="s">
        <v>516</v>
      </c>
      <c r="D180" s="133" t="s">
        <v>517</v>
      </c>
      <c r="F180" s="1103" t="s">
        <v>518</v>
      </c>
      <c r="G180" s="145" t="s">
        <v>519</v>
      </c>
      <c r="H180" s="1104" t="s">
        <v>520</v>
      </c>
    </row>
    <row r="181" spans="1:15" s="147" customFormat="1" ht="18.75" customHeight="1" x14ac:dyDescent="0.2">
      <c r="B181" s="783" t="s">
        <v>521</v>
      </c>
      <c r="C181" s="1103" t="s">
        <v>522</v>
      </c>
      <c r="D181" s="133" t="s">
        <v>523</v>
      </c>
      <c r="E181" s="148" t="s">
        <v>524</v>
      </c>
      <c r="F181" s="1105" t="s">
        <v>525</v>
      </c>
      <c r="G181" s="145" t="s">
        <v>526</v>
      </c>
      <c r="H181" s="1104" t="s">
        <v>527</v>
      </c>
    </row>
    <row r="182" spans="1:15" s="147" customFormat="1" ht="18.75" customHeight="1" x14ac:dyDescent="0.2">
      <c r="B182" s="786" t="s">
        <v>528</v>
      </c>
      <c r="C182" s="1106" t="s">
        <v>529</v>
      </c>
      <c r="D182" s="133" t="s">
        <v>530</v>
      </c>
      <c r="E182" s="148" t="s">
        <v>531</v>
      </c>
      <c r="F182" s="1105" t="s">
        <v>532</v>
      </c>
      <c r="G182" s="591" t="s">
        <v>533</v>
      </c>
      <c r="H182" s="1107" t="s">
        <v>534</v>
      </c>
    </row>
    <row r="183" spans="1:15" s="147" customFormat="1" ht="18.75" customHeight="1" x14ac:dyDescent="0.2">
      <c r="B183" s="786" t="s">
        <v>535</v>
      </c>
      <c r="C183" s="1106" t="s">
        <v>536</v>
      </c>
      <c r="D183" s="133" t="s">
        <v>537</v>
      </c>
      <c r="E183" s="148" t="s">
        <v>538</v>
      </c>
      <c r="F183" s="1105" t="s">
        <v>539</v>
      </c>
      <c r="G183" s="591" t="s">
        <v>540</v>
      </c>
      <c r="H183" s="1107" t="s">
        <v>541</v>
      </c>
      <c r="N183" s="149"/>
      <c r="O183" s="149"/>
    </row>
    <row r="184" spans="1:15" s="147" customFormat="1" ht="18.75" customHeight="1" x14ac:dyDescent="0.2">
      <c r="B184" s="786" t="s">
        <v>750</v>
      </c>
      <c r="C184" s="1106" t="s">
        <v>543</v>
      </c>
      <c r="D184" s="133" t="s">
        <v>544</v>
      </c>
      <c r="E184" s="148" t="s">
        <v>545</v>
      </c>
      <c r="F184" s="1105" t="s">
        <v>546</v>
      </c>
      <c r="G184" s="591" t="s">
        <v>547</v>
      </c>
      <c r="H184" s="1107" t="s">
        <v>548</v>
      </c>
      <c r="N184" s="149"/>
      <c r="O184" s="149"/>
    </row>
    <row r="185" spans="1:15" s="147" customFormat="1" ht="18.75" customHeight="1" x14ac:dyDescent="0.2">
      <c r="B185" s="786" t="s">
        <v>549</v>
      </c>
      <c r="C185" s="1106" t="s">
        <v>550</v>
      </c>
      <c r="D185" s="133" t="s">
        <v>551</v>
      </c>
      <c r="E185" s="148" t="s">
        <v>552</v>
      </c>
      <c r="F185" s="1105" t="s">
        <v>553</v>
      </c>
      <c r="G185" s="591" t="s">
        <v>554</v>
      </c>
      <c r="H185" s="1107" t="s">
        <v>555</v>
      </c>
      <c r="N185" s="149"/>
      <c r="O185" s="149"/>
    </row>
    <row r="186" spans="1:15" s="147" customFormat="1" ht="18.75" customHeight="1" x14ac:dyDescent="0.2">
      <c r="B186" s="786" t="s">
        <v>556</v>
      </c>
      <c r="C186" s="1106" t="s">
        <v>557</v>
      </c>
      <c r="D186" s="133" t="s">
        <v>558</v>
      </c>
      <c r="E186" s="148" t="s">
        <v>559</v>
      </c>
      <c r="F186" s="1103" t="s">
        <v>560</v>
      </c>
      <c r="G186" s="591" t="s">
        <v>561</v>
      </c>
      <c r="H186" s="790" t="s">
        <v>562</v>
      </c>
      <c r="N186" s="149"/>
      <c r="O186" s="149"/>
    </row>
    <row r="187" spans="1:15" ht="18.75" customHeight="1" x14ac:dyDescent="0.2">
      <c r="A187" s="1036"/>
      <c r="B187" s="786" t="s">
        <v>563</v>
      </c>
      <c r="C187" s="1106" t="s">
        <v>564</v>
      </c>
      <c r="D187" s="133"/>
      <c r="F187" s="591"/>
      <c r="G187" s="147"/>
      <c r="H187" s="791"/>
      <c r="I187" s="145"/>
      <c r="J187" s="145"/>
      <c r="K187" s="145"/>
    </row>
    <row r="188" spans="1:15" ht="17.25" customHeight="1" thickBot="1" x14ac:dyDescent="0.25">
      <c r="A188" s="1036"/>
      <c r="B188" s="1108"/>
      <c r="C188" s="794"/>
      <c r="D188" s="794"/>
      <c r="E188" s="794"/>
      <c r="F188" s="794"/>
      <c r="G188" s="794"/>
      <c r="H188" s="1109"/>
      <c r="I188" s="145"/>
      <c r="J188" s="145"/>
      <c r="K188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80" r:id="rId14" xr:uid="{C74F2AC9-A2A0-48DC-BDF0-2B6C616ED201}"/>
    <hyperlink ref="C180" r:id="rId15" xr:uid="{F17CC651-DB94-4620-9DEC-7ADC1B2108BA}"/>
    <hyperlink ref="H185" r:id="rId16" xr:uid="{42178DFF-C055-4564-B7CF-FCB7377F3C9E}"/>
    <hyperlink ref="H184" r:id="rId17" xr:uid="{85CC220E-06EF-42BF-A73D-0B31F26E9551}"/>
    <hyperlink ref="C183" r:id="rId18" xr:uid="{58EEAC17-7CB2-4961-8D63-4E1C7D293061}"/>
    <hyperlink ref="C181" r:id="rId19" xr:uid="{DAE48A77-B341-457B-8731-D20ADE4D0329}"/>
    <hyperlink ref="C187" r:id="rId20" xr:uid="{B1295FB7-8793-40E4-BCDE-A800E29A212E}"/>
    <hyperlink ref="H183" r:id="rId21" xr:uid="{B38BC09C-6452-44F4-BA05-A8088C2F9DCF}"/>
    <hyperlink ref="H186" r:id="rId22" xr:uid="{AC59BA73-FB3F-4FDB-86EA-557F58273177}"/>
    <hyperlink ref="F180" r:id="rId23" xr:uid="{30C4526D-EA8A-4411-8ED0-A79865069111}"/>
    <hyperlink ref="F185" r:id="rId24" xr:uid="{CBA1ECD6-7DB3-4B02-9D0A-41DBE624ECA2}"/>
    <hyperlink ref="F181" r:id="rId25" xr:uid="{D229B871-248D-4512-9BC9-CA254D691C6F}"/>
    <hyperlink ref="F182" r:id="rId26" xr:uid="{DB2CC0D4-78D4-453C-BD28-85C029946CD9}"/>
    <hyperlink ref="F183" r:id="rId27" xr:uid="{4BE2C914-584B-4EE9-B03F-C90358B46F70}"/>
    <hyperlink ref="F184" r:id="rId28" xr:uid="{65B7BD99-CD6B-4674-831B-A9E105097E97}"/>
    <hyperlink ref="H181" r:id="rId29" xr:uid="{6EE39A70-F5A5-4D06-AD31-BE64DEC62A26}"/>
    <hyperlink ref="H182" r:id="rId30" xr:uid="{3B7C8B1B-478B-4E8E-BB4B-09E5D9A24636}"/>
    <hyperlink ref="F186" r:id="rId31" xr:uid="{8AB82DDE-090E-466C-9E50-EC10EB186655}"/>
    <hyperlink ref="C182" r:id="rId32" xr:uid="{96BEEDB9-84D3-4A01-A1EB-E1CB44472795}"/>
    <hyperlink ref="C184" r:id="rId33" xr:uid="{FE06AEE2-B2B8-44DE-81C6-98CACE486DDA}"/>
    <hyperlink ref="C185" r:id="rId34" xr:uid="{76F85658-0066-49E9-89BF-6A961B97715D}"/>
    <hyperlink ref="C186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196"/>
  <sheetViews>
    <sheetView showGridLines="0" zoomScale="145" zoomScaleNormal="145" zoomScaleSheetLayoutView="80" workbookViewId="0">
      <selection activeCell="A172" sqref="A172"/>
    </sheetView>
  </sheetViews>
  <sheetFormatPr defaultColWidth="9.140625" defaultRowHeight="13.5" x14ac:dyDescent="0.2"/>
  <cols>
    <col min="1" max="1" width="17.85546875" style="1036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 x14ac:dyDescent="0.25"/>
    <row r="2" spans="1:11" ht="20.100000000000001" customHeight="1" thickBot="1" x14ac:dyDescent="0.25">
      <c r="B2" s="1128" t="s">
        <v>116</v>
      </c>
      <c r="C2" s="1128"/>
      <c r="D2" s="1128"/>
      <c r="E2" s="1128"/>
      <c r="F2" s="1128"/>
      <c r="H2" s="983" t="s">
        <v>345</v>
      </c>
    </row>
    <row r="3" spans="1:11" ht="15.75" customHeight="1" thickBot="1" x14ac:dyDescent="0.25"/>
    <row r="4" spans="1:11" ht="30" customHeight="1" thickBot="1" x14ac:dyDescent="0.25">
      <c r="B4" s="1129" t="s">
        <v>157</v>
      </c>
      <c r="C4" s="1130"/>
      <c r="D4" s="1130"/>
      <c r="E4" s="1130"/>
      <c r="F4" s="1131"/>
    </row>
    <row r="5" spans="1:11" ht="20.100000000000001" customHeight="1" x14ac:dyDescent="0.2">
      <c r="B5" s="1132"/>
      <c r="C5" s="1132"/>
      <c r="D5" s="1132"/>
      <c r="E5" s="1132"/>
      <c r="F5" s="1132"/>
    </row>
    <row r="6" spans="1:11" ht="20.100000000000001" hidden="1" customHeight="1" x14ac:dyDescent="0.2">
      <c r="B6" s="1133" t="s">
        <v>346</v>
      </c>
      <c r="C6" s="1133"/>
      <c r="D6" s="1133"/>
      <c r="E6" s="1133"/>
      <c r="F6" s="1133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4" t="s">
        <v>347</v>
      </c>
      <c r="C8" s="1135"/>
      <c r="D8" s="1136" t="s">
        <v>348</v>
      </c>
      <c r="E8" s="947" t="s">
        <v>349</v>
      </c>
      <c r="F8" s="331"/>
      <c r="G8" s="886"/>
      <c r="H8" s="1"/>
      <c r="K8" s="149"/>
    </row>
    <row r="9" spans="1:11" ht="20.100000000000001" hidden="1" customHeight="1" x14ac:dyDescent="0.2">
      <c r="A9" s="822"/>
      <c r="B9" s="947" t="s">
        <v>350</v>
      </c>
      <c r="C9" s="947" t="s">
        <v>351</v>
      </c>
      <c r="D9" s="1137"/>
      <c r="E9" s="943" t="s">
        <v>245</v>
      </c>
      <c r="F9" s="331"/>
      <c r="G9" s="946" t="s">
        <v>352</v>
      </c>
      <c r="H9" s="946" t="s">
        <v>353</v>
      </c>
      <c r="K9" s="149"/>
    </row>
    <row r="10" spans="1:11" ht="15.75" hidden="1" customHeight="1" x14ac:dyDescent="0.2">
      <c r="A10" s="822"/>
      <c r="B10" s="813" t="s">
        <v>354</v>
      </c>
      <c r="C10" s="820" t="s">
        <v>355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356</v>
      </c>
      <c r="C11" s="820" t="s">
        <v>357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358</v>
      </c>
      <c r="C12" s="820" t="s">
        <v>359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360</v>
      </c>
      <c r="C13" s="820" t="s">
        <v>361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362</v>
      </c>
      <c r="C14" s="820" t="s">
        <v>363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364</v>
      </c>
      <c r="B15" s="813" t="s">
        <v>365</v>
      </c>
      <c r="C15" s="820" t="s">
        <v>366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367</v>
      </c>
      <c r="B16" s="813" t="s">
        <v>368</v>
      </c>
      <c r="C16" s="820" t="s">
        <v>369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356</v>
      </c>
      <c r="C17" s="820" t="s">
        <v>370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358</v>
      </c>
      <c r="C18" s="820" t="s">
        <v>371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7" t="s">
        <v>360</v>
      </c>
      <c r="C19" s="906" t="s">
        <v>372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7" t="s">
        <v>362</v>
      </c>
      <c r="C20" s="906" t="s">
        <v>373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7" t="s">
        <v>374</v>
      </c>
      <c r="C21" s="906" t="s">
        <v>375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5" t="s">
        <v>368</v>
      </c>
      <c r="C22" s="958" t="s">
        <v>376</v>
      </c>
      <c r="D22" s="958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5" t="s">
        <v>356</v>
      </c>
      <c r="C23" s="958" t="s">
        <v>377</v>
      </c>
      <c r="D23" s="958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5" t="s">
        <v>358</v>
      </c>
      <c r="C24" s="958" t="s">
        <v>378</v>
      </c>
      <c r="D24" s="958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5" t="s">
        <v>360</v>
      </c>
      <c r="C25" s="958" t="s">
        <v>379</v>
      </c>
      <c r="D25" s="958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380</v>
      </c>
      <c r="B26" s="965" t="s">
        <v>374</v>
      </c>
      <c r="C26" s="958" t="s">
        <v>381</v>
      </c>
      <c r="D26" s="958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5" t="s">
        <v>362</v>
      </c>
      <c r="C27" s="958" t="s">
        <v>382</v>
      </c>
      <c r="D27" s="958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29" t="s">
        <v>368</v>
      </c>
      <c r="C28" s="958" t="s">
        <v>383</v>
      </c>
      <c r="D28" s="958">
        <v>45436</v>
      </c>
      <c r="E28" s="883" t="s">
        <v>384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385</v>
      </c>
      <c r="B29" s="958" t="s">
        <v>374</v>
      </c>
      <c r="C29" s="958" t="s">
        <v>386</v>
      </c>
      <c r="D29" s="958">
        <v>45446</v>
      </c>
      <c r="E29" s="883" t="s">
        <v>384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387</v>
      </c>
      <c r="B30" s="958" t="s">
        <v>356</v>
      </c>
      <c r="C30" s="958" t="s">
        <v>388</v>
      </c>
      <c r="D30" s="958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360</v>
      </c>
      <c r="B31" s="958" t="s">
        <v>389</v>
      </c>
      <c r="C31" s="958" t="s">
        <v>390</v>
      </c>
      <c r="D31" s="958">
        <v>45460</v>
      </c>
      <c r="E31" s="883" t="s">
        <v>384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391</v>
      </c>
      <c r="B32" s="1066" t="s">
        <v>360</v>
      </c>
      <c r="C32" s="958" t="s">
        <v>392</v>
      </c>
      <c r="D32" s="958">
        <v>45464</v>
      </c>
      <c r="E32" s="883" t="s">
        <v>384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362</v>
      </c>
      <c r="B33" s="1066" t="s">
        <v>368</v>
      </c>
      <c r="C33" s="958" t="s">
        <v>393</v>
      </c>
      <c r="D33" s="958">
        <v>45473</v>
      </c>
      <c r="E33" s="883" t="s">
        <v>384</v>
      </c>
      <c r="F33" s="331"/>
      <c r="G33" s="761">
        <f t="shared" si="1"/>
        <v>45466</v>
      </c>
      <c r="H33" s="1008">
        <f>WEEKNUM(G33)</f>
        <v>26</v>
      </c>
      <c r="K33" s="149"/>
    </row>
    <row r="34" spans="1:11" ht="17.25" hidden="1" customHeight="1" x14ac:dyDescent="0.2">
      <c r="A34" s="822" t="s">
        <v>368</v>
      </c>
      <c r="B34" s="958" t="s">
        <v>362</v>
      </c>
      <c r="C34" s="958" t="s">
        <v>394</v>
      </c>
      <c r="D34" s="958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08">
        <f t="shared" ref="H34:H61" si="3">WEEKNUM(G34)</f>
        <v>27</v>
      </c>
      <c r="K34" s="149"/>
    </row>
    <row r="35" spans="1:11" ht="17.25" hidden="1" customHeight="1" x14ac:dyDescent="0.2">
      <c r="A35" s="822"/>
      <c r="B35" s="958" t="s">
        <v>374</v>
      </c>
      <c r="C35" s="958" t="s">
        <v>395</v>
      </c>
      <c r="D35" s="958">
        <v>45484</v>
      </c>
      <c r="E35" s="761">
        <f t="shared" si="2"/>
        <v>45487</v>
      </c>
      <c r="F35" s="331"/>
      <c r="G35" s="761">
        <f t="shared" si="1"/>
        <v>45480</v>
      </c>
      <c r="H35" s="1008">
        <f t="shared" si="3"/>
        <v>28</v>
      </c>
      <c r="K35" s="149"/>
    </row>
    <row r="36" spans="1:11" ht="17.25" hidden="1" customHeight="1" x14ac:dyDescent="0.2">
      <c r="A36" s="822"/>
      <c r="B36" s="958" t="s">
        <v>396</v>
      </c>
      <c r="C36" s="958" t="s">
        <v>397</v>
      </c>
      <c r="D36" s="958">
        <v>45489</v>
      </c>
      <c r="E36" s="761">
        <f t="shared" si="2"/>
        <v>45492</v>
      </c>
      <c r="F36" s="331"/>
      <c r="G36" s="761">
        <f t="shared" si="1"/>
        <v>45487</v>
      </c>
      <c r="H36" s="1008">
        <f t="shared" si="3"/>
        <v>29</v>
      </c>
      <c r="K36" s="149"/>
    </row>
    <row r="37" spans="1:11" ht="17.25" hidden="1" customHeight="1" x14ac:dyDescent="0.2">
      <c r="A37" s="822"/>
      <c r="B37" s="958" t="s">
        <v>389</v>
      </c>
      <c r="C37" s="958" t="s">
        <v>398</v>
      </c>
      <c r="D37" s="958">
        <v>45493</v>
      </c>
      <c r="E37" s="761">
        <f t="shared" si="2"/>
        <v>45496</v>
      </c>
      <c r="F37" s="331"/>
      <c r="G37" s="761">
        <f t="shared" si="1"/>
        <v>45494</v>
      </c>
      <c r="H37" s="1008">
        <f t="shared" si="3"/>
        <v>30</v>
      </c>
      <c r="K37" s="149"/>
    </row>
    <row r="38" spans="1:11" ht="17.25" hidden="1" customHeight="1" x14ac:dyDescent="0.2">
      <c r="A38" s="822"/>
      <c r="B38" s="958" t="s">
        <v>360</v>
      </c>
      <c r="C38" s="958" t="s">
        <v>399</v>
      </c>
      <c r="D38" s="958">
        <v>45506</v>
      </c>
      <c r="E38" s="761">
        <f t="shared" si="2"/>
        <v>45509</v>
      </c>
      <c r="F38" s="331"/>
      <c r="G38" s="761">
        <f t="shared" si="1"/>
        <v>45501</v>
      </c>
      <c r="H38" s="1008">
        <f t="shared" si="3"/>
        <v>31</v>
      </c>
      <c r="K38" s="149"/>
    </row>
    <row r="39" spans="1:11" ht="17.25" hidden="1" customHeight="1" x14ac:dyDescent="0.2">
      <c r="A39" s="822"/>
      <c r="B39" s="958" t="s">
        <v>400</v>
      </c>
      <c r="C39" s="958" t="s">
        <v>401</v>
      </c>
      <c r="D39" s="958">
        <v>45510</v>
      </c>
      <c r="E39" s="761">
        <f t="shared" si="2"/>
        <v>45513</v>
      </c>
      <c r="F39" s="331"/>
      <c r="G39" s="761">
        <f t="shared" si="1"/>
        <v>45508</v>
      </c>
      <c r="H39" s="1008">
        <f t="shared" si="3"/>
        <v>32</v>
      </c>
      <c r="K39" s="149"/>
    </row>
    <row r="40" spans="1:11" ht="17.25" hidden="1" customHeight="1" x14ac:dyDescent="0.2">
      <c r="A40" s="822"/>
      <c r="B40" s="958" t="s">
        <v>374</v>
      </c>
      <c r="C40" s="958" t="s">
        <v>402</v>
      </c>
      <c r="D40" s="958">
        <v>45515</v>
      </c>
      <c r="E40" s="761">
        <f t="shared" si="2"/>
        <v>45518</v>
      </c>
      <c r="F40" s="331"/>
      <c r="G40" s="761">
        <f t="shared" si="1"/>
        <v>45515</v>
      </c>
      <c r="H40" s="1008">
        <f t="shared" si="3"/>
        <v>33</v>
      </c>
      <c r="K40" s="149"/>
    </row>
    <row r="41" spans="1:11" ht="17.25" hidden="1" customHeight="1" x14ac:dyDescent="0.2">
      <c r="A41" s="822" t="s">
        <v>362</v>
      </c>
      <c r="B41" s="958" t="s">
        <v>362</v>
      </c>
      <c r="C41" s="958" t="s">
        <v>403</v>
      </c>
      <c r="D41" s="958">
        <v>45531</v>
      </c>
      <c r="E41" s="883" t="s">
        <v>384</v>
      </c>
      <c r="F41" s="331"/>
      <c r="G41" s="761">
        <f t="shared" si="1"/>
        <v>45522</v>
      </c>
      <c r="H41" s="1008">
        <f t="shared" si="3"/>
        <v>34</v>
      </c>
      <c r="K41" s="149"/>
    </row>
    <row r="42" spans="1:11" ht="17.25" hidden="1" customHeight="1" x14ac:dyDescent="0.2">
      <c r="A42" s="822" t="s">
        <v>396</v>
      </c>
      <c r="B42" s="958" t="s">
        <v>389</v>
      </c>
      <c r="C42" s="958" t="s">
        <v>404</v>
      </c>
      <c r="D42" s="958">
        <v>45533</v>
      </c>
      <c r="E42" s="761">
        <f>D42+3</f>
        <v>45536</v>
      </c>
      <c r="F42" s="331"/>
      <c r="G42" s="761">
        <f t="shared" si="1"/>
        <v>45529</v>
      </c>
      <c r="H42" s="1008">
        <f t="shared" si="3"/>
        <v>35</v>
      </c>
      <c r="K42" s="149"/>
    </row>
    <row r="43" spans="1:11" ht="17.25" hidden="1" customHeight="1" x14ac:dyDescent="0.2">
      <c r="A43" s="822" t="s">
        <v>389</v>
      </c>
      <c r="B43" s="958" t="s">
        <v>396</v>
      </c>
      <c r="C43" s="958" t="s">
        <v>405</v>
      </c>
      <c r="D43" s="958">
        <v>45536</v>
      </c>
      <c r="E43" s="761">
        <f>D43+3</f>
        <v>45539</v>
      </c>
      <c r="F43" s="331"/>
      <c r="G43" s="761">
        <f t="shared" si="1"/>
        <v>45536</v>
      </c>
      <c r="H43" s="1008">
        <f t="shared" si="3"/>
        <v>36</v>
      </c>
      <c r="K43" s="149"/>
    </row>
    <row r="44" spans="1:11" ht="17.25" hidden="1" customHeight="1" x14ac:dyDescent="0.2">
      <c r="A44" s="822"/>
      <c r="B44" s="958" t="s">
        <v>360</v>
      </c>
      <c r="C44" s="958" t="s">
        <v>406</v>
      </c>
      <c r="D44" s="958">
        <v>45557</v>
      </c>
      <c r="E44" s="761">
        <f>D44+3</f>
        <v>45560</v>
      </c>
      <c r="F44" s="331"/>
      <c r="G44" s="761">
        <f t="shared" si="1"/>
        <v>45543</v>
      </c>
      <c r="H44" s="1008">
        <f t="shared" si="3"/>
        <v>37</v>
      </c>
      <c r="K44" s="149"/>
    </row>
    <row r="45" spans="1:11" ht="17.25" hidden="1" customHeight="1" x14ac:dyDescent="0.2">
      <c r="A45" s="822"/>
      <c r="B45" s="958" t="s">
        <v>400</v>
      </c>
      <c r="C45" s="958" t="s">
        <v>407</v>
      </c>
      <c r="D45" s="958">
        <v>45553</v>
      </c>
      <c r="E45" s="761">
        <f>D45+3</f>
        <v>45556</v>
      </c>
      <c r="F45" s="331"/>
      <c r="G45" s="761">
        <f t="shared" si="1"/>
        <v>45550</v>
      </c>
      <c r="H45" s="1008">
        <f t="shared" si="3"/>
        <v>38</v>
      </c>
      <c r="K45" s="149"/>
    </row>
    <row r="46" spans="1:11" ht="17.25" hidden="1" customHeight="1" x14ac:dyDescent="0.2">
      <c r="A46" s="822" t="s">
        <v>374</v>
      </c>
      <c r="B46" s="1029" t="s">
        <v>408</v>
      </c>
      <c r="C46" s="958" t="s">
        <v>409</v>
      </c>
      <c r="D46" s="803"/>
      <c r="E46" s="803"/>
      <c r="F46" s="331"/>
      <c r="G46" s="761">
        <f t="shared" si="1"/>
        <v>45557</v>
      </c>
      <c r="H46" s="1008">
        <f t="shared" si="3"/>
        <v>39</v>
      </c>
      <c r="K46" s="149"/>
    </row>
    <row r="47" spans="1:11" ht="17.25" hidden="1" customHeight="1" x14ac:dyDescent="0.2">
      <c r="A47" s="822"/>
      <c r="B47" s="958" t="s">
        <v>362</v>
      </c>
      <c r="C47" s="958" t="s">
        <v>410</v>
      </c>
      <c r="D47" s="958">
        <v>45572</v>
      </c>
      <c r="E47" s="883" t="s">
        <v>384</v>
      </c>
      <c r="F47" s="331"/>
      <c r="G47" s="761">
        <v>45564</v>
      </c>
      <c r="H47" s="1008">
        <f t="shared" si="3"/>
        <v>40</v>
      </c>
      <c r="K47" s="149"/>
    </row>
    <row r="48" spans="1:11" ht="17.25" hidden="1" customHeight="1" x14ac:dyDescent="0.2">
      <c r="A48" s="822"/>
      <c r="B48" s="1029" t="s">
        <v>408</v>
      </c>
      <c r="C48" s="958" t="s">
        <v>411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08">
        <f t="shared" si="3"/>
        <v>41</v>
      </c>
      <c r="K48" s="149"/>
    </row>
    <row r="49" spans="1:17" ht="17.25" hidden="1" customHeight="1" x14ac:dyDescent="0.2">
      <c r="A49" s="822" t="s">
        <v>412</v>
      </c>
      <c r="B49" s="958" t="s">
        <v>360</v>
      </c>
      <c r="C49" s="958" t="s">
        <v>413</v>
      </c>
      <c r="D49" s="958">
        <v>45577</v>
      </c>
      <c r="E49" s="761">
        <f>D49+3</f>
        <v>45580</v>
      </c>
      <c r="F49" s="331"/>
      <c r="G49" s="761">
        <f t="shared" si="1"/>
        <v>45578</v>
      </c>
      <c r="H49" s="1008">
        <f t="shared" si="3"/>
        <v>42</v>
      </c>
      <c r="K49" s="149"/>
    </row>
    <row r="50" spans="1:17" ht="17.25" hidden="1" customHeight="1" x14ac:dyDescent="0.2">
      <c r="A50" s="822" t="s">
        <v>360</v>
      </c>
      <c r="B50" s="958" t="s">
        <v>412</v>
      </c>
      <c r="C50" s="958" t="s">
        <v>414</v>
      </c>
      <c r="D50" s="958">
        <v>45588</v>
      </c>
      <c r="E50" s="761">
        <f>D50+3</f>
        <v>45591</v>
      </c>
      <c r="F50" s="331"/>
      <c r="G50" s="761">
        <f t="shared" si="1"/>
        <v>45585</v>
      </c>
      <c r="H50" s="1008">
        <f t="shared" si="3"/>
        <v>43</v>
      </c>
      <c r="K50" s="149"/>
    </row>
    <row r="51" spans="1:17" ht="17.25" hidden="1" customHeight="1" x14ac:dyDescent="0.2">
      <c r="A51" s="822" t="s">
        <v>415</v>
      </c>
      <c r="B51" s="958" t="s">
        <v>362</v>
      </c>
      <c r="C51" s="958" t="s">
        <v>416</v>
      </c>
      <c r="D51" s="958">
        <v>45594</v>
      </c>
      <c r="E51" s="761">
        <v>45595</v>
      </c>
      <c r="F51" s="331"/>
      <c r="G51" s="761">
        <f t="shared" si="1"/>
        <v>45592</v>
      </c>
      <c r="H51" s="1008">
        <f t="shared" si="3"/>
        <v>44</v>
      </c>
      <c r="K51" s="149"/>
    </row>
    <row r="52" spans="1:17" ht="17.25" hidden="1" customHeight="1" x14ac:dyDescent="0.2">
      <c r="A52" s="822" t="s">
        <v>417</v>
      </c>
      <c r="B52" s="958" t="s">
        <v>400</v>
      </c>
      <c r="C52" s="958" t="s">
        <v>418</v>
      </c>
      <c r="D52" s="958">
        <v>45604</v>
      </c>
      <c r="E52" s="761">
        <f>D52+3</f>
        <v>45607</v>
      </c>
      <c r="F52" s="331"/>
      <c r="G52" s="761">
        <f t="shared" si="1"/>
        <v>45599</v>
      </c>
      <c r="H52" s="1008">
        <f t="shared" si="3"/>
        <v>45</v>
      </c>
      <c r="K52" s="149"/>
    </row>
    <row r="53" spans="1:17" ht="17.25" hidden="1" customHeight="1" x14ac:dyDescent="0.2">
      <c r="A53" s="822" t="s">
        <v>389</v>
      </c>
      <c r="B53" s="958" t="s">
        <v>356</v>
      </c>
      <c r="C53" s="958" t="s">
        <v>419</v>
      </c>
      <c r="D53" s="958">
        <v>45605</v>
      </c>
      <c r="E53" s="761">
        <f>D53+3</f>
        <v>45608</v>
      </c>
      <c r="F53" s="331"/>
      <c r="G53" s="761">
        <f t="shared" si="1"/>
        <v>45606</v>
      </c>
      <c r="H53" s="1008">
        <f t="shared" si="3"/>
        <v>46</v>
      </c>
      <c r="K53" s="149"/>
    </row>
    <row r="54" spans="1:17" ht="20.100000000000001" hidden="1" customHeight="1" x14ac:dyDescent="0.2">
      <c r="A54" s="822" t="s">
        <v>420</v>
      </c>
      <c r="B54" s="958" t="s">
        <v>421</v>
      </c>
      <c r="C54" s="958" t="s">
        <v>422</v>
      </c>
      <c r="D54" s="958">
        <v>45619</v>
      </c>
      <c r="E54" s="761">
        <f>D54+3</f>
        <v>45622</v>
      </c>
      <c r="F54" s="331"/>
      <c r="G54" s="761">
        <f t="shared" si="1"/>
        <v>45613</v>
      </c>
      <c r="H54" s="1008">
        <f t="shared" si="3"/>
        <v>47</v>
      </c>
      <c r="K54" s="149"/>
    </row>
    <row r="55" spans="1:17" ht="20.100000000000001" hidden="1" customHeight="1" x14ac:dyDescent="0.2">
      <c r="A55" s="822" t="s">
        <v>412</v>
      </c>
      <c r="B55" s="958" t="s">
        <v>360</v>
      </c>
      <c r="C55" s="958" t="s">
        <v>423</v>
      </c>
      <c r="D55" s="883" t="s">
        <v>384</v>
      </c>
      <c r="E55" s="803"/>
      <c r="F55" s="331"/>
      <c r="G55" s="761">
        <f t="shared" si="1"/>
        <v>45620</v>
      </c>
      <c r="H55" s="1008">
        <f t="shared" si="3"/>
        <v>48</v>
      </c>
      <c r="K55" s="149"/>
    </row>
    <row r="56" spans="1:17" ht="20.100000000000001" hidden="1" customHeight="1" x14ac:dyDescent="0.2">
      <c r="A56" s="822" t="s">
        <v>360</v>
      </c>
      <c r="B56" s="958" t="s">
        <v>412</v>
      </c>
      <c r="C56" s="958" t="s">
        <v>424</v>
      </c>
      <c r="D56" s="958">
        <v>45632</v>
      </c>
      <c r="E56" s="761">
        <f>D56+3</f>
        <v>45635</v>
      </c>
      <c r="F56" s="331"/>
      <c r="G56" s="761">
        <f t="shared" si="1"/>
        <v>45627</v>
      </c>
      <c r="H56" s="1008">
        <f t="shared" si="3"/>
        <v>49</v>
      </c>
      <c r="K56" s="149"/>
    </row>
    <row r="57" spans="1:17" ht="20.100000000000001" hidden="1" customHeight="1" x14ac:dyDescent="0.2">
      <c r="A57" s="822" t="s">
        <v>362</v>
      </c>
      <c r="B57" s="958" t="s">
        <v>400</v>
      </c>
      <c r="C57" s="958" t="s">
        <v>425</v>
      </c>
      <c r="D57" s="883" t="s">
        <v>384</v>
      </c>
      <c r="E57" s="803"/>
      <c r="F57" s="331"/>
      <c r="G57" s="761">
        <f t="shared" si="1"/>
        <v>45634</v>
      </c>
      <c r="H57" s="1008">
        <f t="shared" si="3"/>
        <v>50</v>
      </c>
      <c r="K57" s="149"/>
    </row>
    <row r="58" spans="1:17" ht="20.100000000000001" hidden="1" customHeight="1" x14ac:dyDescent="0.2">
      <c r="A58" s="822" t="s">
        <v>400</v>
      </c>
      <c r="B58" s="958" t="s">
        <v>362</v>
      </c>
      <c r="C58" s="958" t="s">
        <v>426</v>
      </c>
      <c r="D58" s="958">
        <v>45644</v>
      </c>
      <c r="E58" s="761">
        <f>D58+3</f>
        <v>45647</v>
      </c>
      <c r="F58" s="331"/>
      <c r="G58" s="761">
        <f t="shared" si="1"/>
        <v>45641</v>
      </c>
      <c r="H58" s="1008">
        <f t="shared" si="3"/>
        <v>51</v>
      </c>
      <c r="K58" s="149"/>
    </row>
    <row r="59" spans="1:17" s="145" customFormat="1" ht="20.100000000000001" hidden="1" customHeight="1" x14ac:dyDescent="0.2">
      <c r="A59" s="822"/>
      <c r="B59" s="958" t="s">
        <v>362</v>
      </c>
      <c r="C59" s="958" t="s">
        <v>427</v>
      </c>
      <c r="D59" s="958">
        <v>45686</v>
      </c>
      <c r="E59" s="883" t="s">
        <v>384</v>
      </c>
      <c r="F59" s="331"/>
      <c r="G59" s="761">
        <v>45310</v>
      </c>
      <c r="H59" s="1008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 x14ac:dyDescent="0.2">
      <c r="A60" s="822"/>
      <c r="B60" s="958" t="s">
        <v>356</v>
      </c>
      <c r="C60" s="958" t="s">
        <v>428</v>
      </c>
      <c r="D60" s="958">
        <v>45695</v>
      </c>
      <c r="E60" s="761">
        <f>D60+3</f>
        <v>45698</v>
      </c>
      <c r="F60" s="331"/>
      <c r="G60" s="761">
        <f t="shared" si="1"/>
        <v>45317</v>
      </c>
      <c r="H60" s="1008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 x14ac:dyDescent="0.2">
      <c r="A61" s="822"/>
      <c r="B61" s="958" t="s">
        <v>360</v>
      </c>
      <c r="C61" s="958" t="s">
        <v>429</v>
      </c>
      <c r="D61" s="958">
        <v>45702</v>
      </c>
      <c r="E61" s="883" t="s">
        <v>384</v>
      </c>
      <c r="F61" s="331"/>
      <c r="G61" s="761">
        <f t="shared" si="1"/>
        <v>45324</v>
      </c>
      <c r="H61" s="1008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 x14ac:dyDescent="0.2">
      <c r="A62" s="822" t="s">
        <v>421</v>
      </c>
      <c r="B62" s="958" t="s">
        <v>356</v>
      </c>
      <c r="C62" s="958" t="s">
        <v>430</v>
      </c>
      <c r="D62" s="958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08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 x14ac:dyDescent="0.2">
      <c r="A63" s="822" t="s">
        <v>412</v>
      </c>
      <c r="B63" s="958" t="s">
        <v>421</v>
      </c>
      <c r="C63" s="958" t="s">
        <v>431</v>
      </c>
      <c r="D63" s="958">
        <v>45707</v>
      </c>
      <c r="E63" s="761">
        <f t="shared" si="4"/>
        <v>45710</v>
      </c>
      <c r="F63" s="331"/>
      <c r="G63" s="761">
        <f t="shared" si="1"/>
        <v>45338</v>
      </c>
      <c r="H63" s="1008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 x14ac:dyDescent="0.25">
      <c r="A64" s="1036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 x14ac:dyDescent="0.2">
      <c r="A65" s="1036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 x14ac:dyDescent="0.2">
      <c r="B66" s="1133" t="s">
        <v>432</v>
      </c>
      <c r="C66" s="1133"/>
      <c r="D66" s="1133"/>
      <c r="E66" s="1133"/>
      <c r="F66" s="1133"/>
      <c r="G66" s="217"/>
      <c r="H66" s="217"/>
      <c r="I66" s="217"/>
    </row>
    <row r="67" spans="1:17" ht="15.75" hidden="1" customHeight="1" x14ac:dyDescent="0.2">
      <c r="B67" s="164"/>
      <c r="C67" s="155"/>
      <c r="D67" s="1140"/>
      <c r="E67" s="1140"/>
      <c r="F67" s="1140"/>
      <c r="G67" s="1140"/>
      <c r="H67" s="1140"/>
      <c r="I67" s="1140"/>
      <c r="J67" s="1140"/>
      <c r="K67" s="1140"/>
      <c r="L67" s="1140"/>
      <c r="M67" s="1140"/>
      <c r="N67" s="748"/>
    </row>
    <row r="68" spans="1:17" ht="30" hidden="1" customHeight="1" x14ac:dyDescent="0.2">
      <c r="A68" s="822"/>
      <c r="B68" s="1134" t="s">
        <v>433</v>
      </c>
      <c r="C68" s="1135"/>
      <c r="D68" s="1136" t="s">
        <v>348</v>
      </c>
      <c r="E68" s="953" t="s">
        <v>230</v>
      </c>
      <c r="F68" s="947" t="s">
        <v>158</v>
      </c>
      <c r="G68" s="947" t="s">
        <v>434</v>
      </c>
      <c r="H68" s="944" t="s">
        <v>195</v>
      </c>
      <c r="I68" s="947" t="s">
        <v>298</v>
      </c>
      <c r="J68" s="947" t="s">
        <v>209</v>
      </c>
      <c r="K68" s="947" t="s">
        <v>336</v>
      </c>
      <c r="L68" s="1088"/>
      <c r="M68" s="886"/>
    </row>
    <row r="69" spans="1:17" ht="20.100000000000001" hidden="1" customHeight="1" x14ac:dyDescent="0.2">
      <c r="A69" s="822"/>
      <c r="B69" s="947" t="s">
        <v>350</v>
      </c>
      <c r="C69" s="947" t="s">
        <v>351</v>
      </c>
      <c r="D69" s="1137"/>
      <c r="E69" s="943" t="s">
        <v>144</v>
      </c>
      <c r="F69" s="943" t="s">
        <v>160</v>
      </c>
      <c r="G69" s="943" t="s">
        <v>435</v>
      </c>
      <c r="H69" s="943" t="s">
        <v>436</v>
      </c>
      <c r="I69" s="943" t="s">
        <v>437</v>
      </c>
      <c r="J69" s="943" t="s">
        <v>284</v>
      </c>
      <c r="K69" s="943" t="s">
        <v>254</v>
      </c>
      <c r="L69" s="1087"/>
      <c r="M69" s="946" t="s">
        <v>352</v>
      </c>
      <c r="N69" s="946" t="s">
        <v>439</v>
      </c>
    </row>
    <row r="70" spans="1:17" ht="17.25" hidden="1" customHeight="1" x14ac:dyDescent="0.2">
      <c r="A70" s="822"/>
      <c r="B70" s="965" t="s">
        <v>374</v>
      </c>
      <c r="C70" s="958" t="s">
        <v>440</v>
      </c>
      <c r="D70" s="958">
        <v>45393</v>
      </c>
      <c r="E70" s="1138" t="s">
        <v>384</v>
      </c>
      <c r="F70" s="1139"/>
      <c r="G70" s="1139"/>
      <c r="H70" s="1139"/>
      <c r="I70" s="1139"/>
      <c r="J70" s="1139"/>
      <c r="K70" s="1139"/>
      <c r="L70" s="1079"/>
      <c r="M70" s="761">
        <f t="shared" ref="M70:M85" si="6">D70+25</f>
        <v>45418</v>
      </c>
      <c r="N70" s="761" t="e">
        <f t="shared" ref="N70:N85" si="7">E70+25</f>
        <v>#VALUE!</v>
      </c>
      <c r="O70" s="331"/>
      <c r="P70" s="761">
        <v>45387</v>
      </c>
    </row>
    <row r="71" spans="1:17" ht="17.25" hidden="1" customHeight="1" x14ac:dyDescent="0.2">
      <c r="A71" s="822"/>
      <c r="B71" s="965" t="s">
        <v>368</v>
      </c>
      <c r="C71" s="958" t="s">
        <v>441</v>
      </c>
      <c r="D71" s="958">
        <v>45400</v>
      </c>
      <c r="E71" s="761">
        <f t="shared" ref="E71:E84" si="8">D71+3</f>
        <v>45403</v>
      </c>
      <c r="F71" s="1138" t="s">
        <v>384</v>
      </c>
      <c r="G71" s="1139"/>
      <c r="H71" s="1139"/>
      <c r="I71" s="1139"/>
      <c r="J71" s="1139"/>
      <c r="K71" s="1141"/>
      <c r="L71" s="761"/>
      <c r="M71" s="761">
        <f t="shared" si="6"/>
        <v>45425</v>
      </c>
      <c r="N71" s="761">
        <f t="shared" si="7"/>
        <v>45428</v>
      </c>
      <c r="O71" s="331"/>
      <c r="P71" s="761">
        <f t="shared" ref="M71:P112" si="9">P70+7</f>
        <v>45394</v>
      </c>
    </row>
    <row r="72" spans="1:17" ht="17.25" hidden="1" customHeight="1" x14ac:dyDescent="0.2">
      <c r="A72" s="822"/>
      <c r="B72" s="965" t="s">
        <v>356</v>
      </c>
      <c r="C72" s="958" t="s">
        <v>442</v>
      </c>
      <c r="D72" s="958">
        <v>45406</v>
      </c>
      <c r="E72" s="761">
        <f t="shared" si="8"/>
        <v>45409</v>
      </c>
      <c r="F72" s="761">
        <f t="shared" ref="F72:F78" si="10">D72+9</f>
        <v>45415</v>
      </c>
      <c r="G72" s="761">
        <f t="shared" ref="G72:G78" si="11">D72+12</f>
        <v>45418</v>
      </c>
      <c r="H72" s="761">
        <f t="shared" ref="H72:H83" si="12">D72+14</f>
        <v>45420</v>
      </c>
      <c r="I72" s="761">
        <f t="shared" ref="I72:I83" si="13">D72+20</f>
        <v>45426</v>
      </c>
      <c r="J72" s="761">
        <f t="shared" ref="J72:J83" si="14">D72+21</f>
        <v>45427</v>
      </c>
      <c r="K72" s="761">
        <f t="shared" ref="K72:K83" si="15">D72+22</f>
        <v>45428</v>
      </c>
      <c r="L72" s="761"/>
      <c r="M72" s="761">
        <f t="shared" si="6"/>
        <v>45431</v>
      </c>
      <c r="N72" s="761">
        <f t="shared" si="7"/>
        <v>45434</v>
      </c>
      <c r="O72" s="331"/>
      <c r="P72" s="761">
        <f t="shared" si="9"/>
        <v>45401</v>
      </c>
    </row>
    <row r="73" spans="1:17" ht="17.25" hidden="1" customHeight="1" x14ac:dyDescent="0.2">
      <c r="A73" s="822" t="s">
        <v>358</v>
      </c>
      <c r="B73" s="965" t="s">
        <v>389</v>
      </c>
      <c r="C73" s="958" t="s">
        <v>443</v>
      </c>
      <c r="D73" s="958">
        <v>45416</v>
      </c>
      <c r="E73" s="761">
        <f t="shared" si="8"/>
        <v>45419</v>
      </c>
      <c r="F73" s="761">
        <f t="shared" si="10"/>
        <v>45425</v>
      </c>
      <c r="G73" s="761">
        <f t="shared" si="11"/>
        <v>45428</v>
      </c>
      <c r="H73" s="761">
        <f t="shared" si="12"/>
        <v>45430</v>
      </c>
      <c r="I73" s="761">
        <f t="shared" si="13"/>
        <v>45436</v>
      </c>
      <c r="J73" s="761">
        <f t="shared" si="14"/>
        <v>45437</v>
      </c>
      <c r="K73" s="761">
        <f t="shared" si="15"/>
        <v>45438</v>
      </c>
      <c r="L73" s="761"/>
      <c r="M73" s="761">
        <f t="shared" si="6"/>
        <v>45441</v>
      </c>
      <c r="N73" s="761">
        <f t="shared" si="7"/>
        <v>45444</v>
      </c>
      <c r="O73" s="331"/>
      <c r="P73" s="761">
        <f t="shared" si="9"/>
        <v>45408</v>
      </c>
    </row>
    <row r="74" spans="1:17" ht="17.25" hidden="1" customHeight="1" x14ac:dyDescent="0.2">
      <c r="A74" s="822"/>
      <c r="B74" s="965" t="s">
        <v>360</v>
      </c>
      <c r="C74" s="958" t="s">
        <v>444</v>
      </c>
      <c r="D74" s="958">
        <v>45424</v>
      </c>
      <c r="E74" s="761">
        <f t="shared" si="8"/>
        <v>45427</v>
      </c>
      <c r="F74" s="761">
        <f t="shared" si="10"/>
        <v>45433</v>
      </c>
      <c r="G74" s="761">
        <f t="shared" si="11"/>
        <v>45436</v>
      </c>
      <c r="H74" s="761">
        <f t="shared" si="12"/>
        <v>45438</v>
      </c>
      <c r="I74" s="761">
        <f t="shared" si="13"/>
        <v>45444</v>
      </c>
      <c r="J74" s="761">
        <f t="shared" si="14"/>
        <v>45445</v>
      </c>
      <c r="K74" s="761">
        <f t="shared" si="15"/>
        <v>45446</v>
      </c>
      <c r="L74" s="761"/>
      <c r="M74" s="761">
        <f t="shared" si="6"/>
        <v>45449</v>
      </c>
      <c r="N74" s="761">
        <f t="shared" si="7"/>
        <v>45452</v>
      </c>
      <c r="O74" s="331"/>
      <c r="P74" s="761">
        <f t="shared" si="9"/>
        <v>45415</v>
      </c>
    </row>
    <row r="75" spans="1:17" ht="17.25" hidden="1" customHeight="1" x14ac:dyDescent="0.2">
      <c r="A75" s="822" t="s">
        <v>445</v>
      </c>
      <c r="B75" s="965" t="s">
        <v>374</v>
      </c>
      <c r="C75" s="958" t="s">
        <v>446</v>
      </c>
      <c r="D75" s="958">
        <v>45425</v>
      </c>
      <c r="E75" s="883" t="s">
        <v>384</v>
      </c>
      <c r="F75" s="883" t="s">
        <v>384</v>
      </c>
      <c r="G75" s="883" t="s">
        <v>384</v>
      </c>
      <c r="H75" s="883" t="s">
        <v>384</v>
      </c>
      <c r="I75" s="883" t="s">
        <v>384</v>
      </c>
      <c r="J75" s="883" t="s">
        <v>384</v>
      </c>
      <c r="K75" s="761">
        <f t="shared" si="15"/>
        <v>45447</v>
      </c>
      <c r="L75" s="761"/>
      <c r="M75" s="761">
        <f t="shared" si="6"/>
        <v>45450</v>
      </c>
      <c r="N75" s="761" t="e">
        <f t="shared" si="7"/>
        <v>#VALUE!</v>
      </c>
      <c r="O75" s="331"/>
      <c r="P75" s="761">
        <f t="shared" si="9"/>
        <v>45422</v>
      </c>
    </row>
    <row r="76" spans="1:17" ht="17.25" hidden="1" customHeight="1" x14ac:dyDescent="0.2">
      <c r="A76" s="822" t="s">
        <v>374</v>
      </c>
      <c r="B76" s="958" t="s">
        <v>362</v>
      </c>
      <c r="C76" s="958" t="s">
        <v>447</v>
      </c>
      <c r="D76" s="958">
        <v>45437</v>
      </c>
      <c r="E76" s="761">
        <f t="shared" si="8"/>
        <v>45440</v>
      </c>
      <c r="F76" s="761">
        <f t="shared" si="10"/>
        <v>45446</v>
      </c>
      <c r="G76" s="761">
        <f t="shared" si="11"/>
        <v>45449</v>
      </c>
      <c r="H76" s="761">
        <f t="shared" si="12"/>
        <v>45451</v>
      </c>
      <c r="I76" s="761">
        <f t="shared" si="13"/>
        <v>45457</v>
      </c>
      <c r="J76" s="761">
        <f t="shared" si="14"/>
        <v>45458</v>
      </c>
      <c r="K76" s="761">
        <f t="shared" si="15"/>
        <v>45459</v>
      </c>
      <c r="L76" s="761"/>
      <c r="M76" s="761">
        <f t="shared" si="6"/>
        <v>45462</v>
      </c>
      <c r="N76" s="761">
        <f t="shared" si="7"/>
        <v>45465</v>
      </c>
      <c r="O76" s="331"/>
      <c r="P76" s="761">
        <f t="shared" si="9"/>
        <v>45429</v>
      </c>
    </row>
    <row r="77" spans="1:17" ht="17.25" hidden="1" customHeight="1" x14ac:dyDescent="0.2">
      <c r="A77" s="822"/>
      <c r="B77" s="958" t="s">
        <v>368</v>
      </c>
      <c r="C77" s="958" t="s">
        <v>448</v>
      </c>
      <c r="D77" s="958">
        <v>45447</v>
      </c>
      <c r="E77" s="761">
        <f t="shared" si="8"/>
        <v>45450</v>
      </c>
      <c r="F77" s="883" t="s">
        <v>384</v>
      </c>
      <c r="G77" s="883" t="s">
        <v>384</v>
      </c>
      <c r="H77" s="883" t="s">
        <v>384</v>
      </c>
      <c r="I77" s="883" t="s">
        <v>384</v>
      </c>
      <c r="J77" s="883" t="s">
        <v>384</v>
      </c>
      <c r="K77" s="761">
        <f t="shared" si="15"/>
        <v>45469</v>
      </c>
      <c r="L77" s="761"/>
      <c r="M77" s="761">
        <f t="shared" si="6"/>
        <v>45472</v>
      </c>
      <c r="N77" s="761">
        <f t="shared" si="7"/>
        <v>45475</v>
      </c>
      <c r="O77" s="331"/>
      <c r="P77" s="761">
        <f t="shared" si="9"/>
        <v>45436</v>
      </c>
    </row>
    <row r="78" spans="1:17" ht="17.25" hidden="1" customHeight="1" x14ac:dyDescent="0.2">
      <c r="A78" s="822" t="s">
        <v>449</v>
      </c>
      <c r="B78" s="883" t="s">
        <v>384</v>
      </c>
      <c r="C78" s="958" t="s">
        <v>450</v>
      </c>
      <c r="D78" s="803">
        <v>45447</v>
      </c>
      <c r="E78" s="803">
        <f t="shared" si="8"/>
        <v>45450</v>
      </c>
      <c r="F78" s="803">
        <f t="shared" si="10"/>
        <v>45456</v>
      </c>
      <c r="G78" s="803">
        <f t="shared" si="11"/>
        <v>45459</v>
      </c>
      <c r="H78" s="803">
        <f t="shared" si="12"/>
        <v>45461</v>
      </c>
      <c r="I78" s="803">
        <f t="shared" si="13"/>
        <v>45467</v>
      </c>
      <c r="J78" s="803">
        <f t="shared" si="14"/>
        <v>45468</v>
      </c>
      <c r="K78" s="803">
        <f t="shared" si="15"/>
        <v>45469</v>
      </c>
      <c r="L78" s="803"/>
      <c r="M78" s="803">
        <f t="shared" si="6"/>
        <v>45472</v>
      </c>
      <c r="N78" s="803">
        <f t="shared" si="7"/>
        <v>45475</v>
      </c>
      <c r="O78" s="331"/>
      <c r="P78" s="761">
        <f t="shared" si="9"/>
        <v>45443</v>
      </c>
    </row>
    <row r="79" spans="1:17" ht="17.25" hidden="1" customHeight="1" x14ac:dyDescent="0.2">
      <c r="A79" s="822" t="s">
        <v>387</v>
      </c>
      <c r="B79" s="958" t="s">
        <v>356</v>
      </c>
      <c r="C79" s="958" t="s">
        <v>451</v>
      </c>
      <c r="D79" s="958">
        <v>45459</v>
      </c>
      <c r="E79" s="761">
        <f t="shared" si="8"/>
        <v>45462</v>
      </c>
      <c r="F79" s="883" t="s">
        <v>384</v>
      </c>
      <c r="G79" s="883" t="s">
        <v>384</v>
      </c>
      <c r="H79" s="761">
        <f t="shared" si="12"/>
        <v>45473</v>
      </c>
      <c r="I79" s="761">
        <f t="shared" si="13"/>
        <v>45479</v>
      </c>
      <c r="J79" s="761">
        <f t="shared" si="14"/>
        <v>45480</v>
      </c>
      <c r="K79" s="761">
        <f t="shared" si="15"/>
        <v>45481</v>
      </c>
      <c r="L79" s="761"/>
      <c r="M79" s="761">
        <f t="shared" si="6"/>
        <v>45484</v>
      </c>
      <c r="N79" s="761">
        <f t="shared" si="7"/>
        <v>45487</v>
      </c>
      <c r="O79" s="331"/>
      <c r="P79" s="761">
        <f t="shared" si="9"/>
        <v>45450</v>
      </c>
    </row>
    <row r="80" spans="1:17" ht="17.25" hidden="1" customHeight="1" x14ac:dyDescent="0.2">
      <c r="A80" s="822" t="s">
        <v>452</v>
      </c>
      <c r="B80" s="958" t="s">
        <v>389</v>
      </c>
      <c r="C80" s="958" t="s">
        <v>453</v>
      </c>
      <c r="D80" s="883" t="s">
        <v>384</v>
      </c>
      <c r="E80" s="803" t="e">
        <f t="shared" si="8"/>
        <v>#VALUE!</v>
      </c>
      <c r="F80" s="803" t="e">
        <f t="shared" ref="F80:F83" si="16">D80+9</f>
        <v>#VALUE!</v>
      </c>
      <c r="G80" s="803" t="e">
        <f t="shared" ref="G80:G83" si="17">D80+12</f>
        <v>#VALUE!</v>
      </c>
      <c r="H80" s="803" t="e">
        <f t="shared" si="12"/>
        <v>#VALUE!</v>
      </c>
      <c r="I80" s="803" t="e">
        <f t="shared" si="13"/>
        <v>#VALUE!</v>
      </c>
      <c r="J80" s="803" t="e">
        <f t="shared" si="14"/>
        <v>#VALUE!</v>
      </c>
      <c r="K80" s="803" t="e">
        <f t="shared" si="15"/>
        <v>#VALUE!</v>
      </c>
      <c r="L80" s="803"/>
      <c r="M80" s="803" t="e">
        <f t="shared" si="6"/>
        <v>#VALUE!</v>
      </c>
      <c r="N80" s="803" t="e">
        <f t="shared" si="7"/>
        <v>#VALUE!</v>
      </c>
      <c r="O80" s="331"/>
      <c r="P80" s="761">
        <f t="shared" si="9"/>
        <v>45457</v>
      </c>
      <c r="Q80" s="1071">
        <f>WEEKNUM(P80)</f>
        <v>24</v>
      </c>
    </row>
    <row r="81" spans="1:17" ht="17.25" hidden="1" customHeight="1" x14ac:dyDescent="0.2">
      <c r="A81" s="822" t="s">
        <v>454</v>
      </c>
      <c r="B81" s="958" t="s">
        <v>360</v>
      </c>
      <c r="C81" s="958" t="s">
        <v>455</v>
      </c>
      <c r="D81" s="883" t="s">
        <v>384</v>
      </c>
      <c r="E81" s="803" t="e">
        <f t="shared" si="8"/>
        <v>#VALUE!</v>
      </c>
      <c r="F81" s="803" t="e">
        <f t="shared" si="16"/>
        <v>#VALUE!</v>
      </c>
      <c r="G81" s="803" t="e">
        <f t="shared" si="17"/>
        <v>#VALUE!</v>
      </c>
      <c r="H81" s="803" t="e">
        <f t="shared" si="12"/>
        <v>#VALUE!</v>
      </c>
      <c r="I81" s="803" t="e">
        <f t="shared" si="13"/>
        <v>#VALUE!</v>
      </c>
      <c r="J81" s="803" t="e">
        <f t="shared" si="14"/>
        <v>#VALUE!</v>
      </c>
      <c r="K81" s="803" t="e">
        <f t="shared" si="15"/>
        <v>#VALUE!</v>
      </c>
      <c r="L81" s="803"/>
      <c r="M81" s="803" t="e">
        <f t="shared" si="6"/>
        <v>#VALUE!</v>
      </c>
      <c r="N81" s="803" t="e">
        <f t="shared" si="7"/>
        <v>#VALUE!</v>
      </c>
      <c r="O81" s="331"/>
      <c r="P81" s="761">
        <f t="shared" si="9"/>
        <v>45464</v>
      </c>
      <c r="Q81" s="1071">
        <f>WEEKNUM(P81)</f>
        <v>25</v>
      </c>
    </row>
    <row r="82" spans="1:17" ht="17.25" hidden="1" customHeight="1" x14ac:dyDescent="0.2">
      <c r="A82" s="822" t="s">
        <v>456</v>
      </c>
      <c r="B82" s="1066" t="s">
        <v>368</v>
      </c>
      <c r="C82" s="958" t="s">
        <v>457</v>
      </c>
      <c r="D82" s="883" t="s">
        <v>384</v>
      </c>
      <c r="E82" s="803" t="e">
        <f t="shared" si="8"/>
        <v>#VALUE!</v>
      </c>
      <c r="F82" s="803" t="e">
        <f t="shared" si="16"/>
        <v>#VALUE!</v>
      </c>
      <c r="G82" s="803" t="e">
        <f t="shared" si="17"/>
        <v>#VALUE!</v>
      </c>
      <c r="H82" s="803" t="e">
        <f t="shared" si="12"/>
        <v>#VALUE!</v>
      </c>
      <c r="I82" s="803" t="e">
        <f t="shared" si="13"/>
        <v>#VALUE!</v>
      </c>
      <c r="J82" s="803" t="e">
        <f t="shared" si="14"/>
        <v>#VALUE!</v>
      </c>
      <c r="K82" s="803" t="e">
        <f t="shared" si="15"/>
        <v>#VALUE!</v>
      </c>
      <c r="L82" s="803"/>
      <c r="M82" s="803" t="e">
        <f t="shared" si="6"/>
        <v>#VALUE!</v>
      </c>
      <c r="N82" s="803" t="e">
        <f t="shared" si="7"/>
        <v>#VALUE!</v>
      </c>
      <c r="O82" s="331"/>
      <c r="P82" s="761">
        <f t="shared" si="9"/>
        <v>45471</v>
      </c>
      <c r="Q82" s="1071">
        <f t="shared" ref="N82:Q111" si="18">WEEKNUM(P82)</f>
        <v>26</v>
      </c>
    </row>
    <row r="83" spans="1:17" ht="17.25" hidden="1" customHeight="1" x14ac:dyDescent="0.2">
      <c r="A83" s="822"/>
      <c r="B83" s="958" t="s">
        <v>362</v>
      </c>
      <c r="C83" s="958" t="s">
        <v>458</v>
      </c>
      <c r="D83" s="958">
        <v>45484</v>
      </c>
      <c r="E83" s="761">
        <f t="shared" si="8"/>
        <v>45487</v>
      </c>
      <c r="F83" s="761">
        <f t="shared" si="16"/>
        <v>45493</v>
      </c>
      <c r="G83" s="761">
        <f t="shared" si="17"/>
        <v>45496</v>
      </c>
      <c r="H83" s="761">
        <f t="shared" si="12"/>
        <v>45498</v>
      </c>
      <c r="I83" s="761">
        <f t="shared" si="13"/>
        <v>45504</v>
      </c>
      <c r="J83" s="761">
        <f t="shared" si="14"/>
        <v>45505</v>
      </c>
      <c r="K83" s="761">
        <f t="shared" si="15"/>
        <v>45506</v>
      </c>
      <c r="L83" s="761"/>
      <c r="M83" s="761">
        <f t="shared" si="6"/>
        <v>45509</v>
      </c>
      <c r="N83" s="761">
        <f t="shared" si="7"/>
        <v>45512</v>
      </c>
      <c r="O83" s="331"/>
      <c r="P83" s="761">
        <f t="shared" si="9"/>
        <v>45478</v>
      </c>
      <c r="Q83" s="1071">
        <f t="shared" si="18"/>
        <v>27</v>
      </c>
    </row>
    <row r="84" spans="1:17" ht="17.25" hidden="1" customHeight="1" x14ac:dyDescent="0.2">
      <c r="A84" s="822"/>
      <c r="B84" s="1006" t="s">
        <v>374</v>
      </c>
      <c r="C84" s="958" t="s">
        <v>459</v>
      </c>
      <c r="D84" s="958">
        <v>45490</v>
      </c>
      <c r="E84" s="761">
        <f t="shared" si="8"/>
        <v>45493</v>
      </c>
      <c r="F84" s="883" t="s">
        <v>384</v>
      </c>
      <c r="G84" s="883" t="s">
        <v>384</v>
      </c>
      <c r="H84" s="883" t="s">
        <v>384</v>
      </c>
      <c r="I84" s="883" t="s">
        <v>384</v>
      </c>
      <c r="J84" s="883" t="s">
        <v>384</v>
      </c>
      <c r="K84" s="883" t="s">
        <v>384</v>
      </c>
      <c r="L84" s="883"/>
      <c r="M84" s="761">
        <f t="shared" si="6"/>
        <v>45515</v>
      </c>
      <c r="N84" s="761">
        <f t="shared" si="7"/>
        <v>45518</v>
      </c>
      <c r="O84" s="331"/>
      <c r="P84" s="761">
        <f t="shared" si="9"/>
        <v>45485</v>
      </c>
      <c r="Q84" s="1071">
        <f t="shared" si="18"/>
        <v>28</v>
      </c>
    </row>
    <row r="85" spans="1:17" ht="17.25" hidden="1" customHeight="1" x14ac:dyDescent="0.2">
      <c r="A85" s="822" t="s">
        <v>356</v>
      </c>
      <c r="B85" s="958" t="s">
        <v>396</v>
      </c>
      <c r="C85" s="958" t="s">
        <v>460</v>
      </c>
      <c r="D85" s="958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/>
      <c r="M85" s="761">
        <f t="shared" si="6"/>
        <v>45521</v>
      </c>
      <c r="N85" s="761">
        <f t="shared" si="7"/>
        <v>45524</v>
      </c>
      <c r="O85" s="331"/>
      <c r="P85" s="761">
        <f t="shared" si="9"/>
        <v>45492</v>
      </c>
      <c r="Q85" s="1071">
        <f t="shared" si="18"/>
        <v>29</v>
      </c>
    </row>
    <row r="86" spans="1:17" ht="17.25" hidden="1" customHeight="1" x14ac:dyDescent="0.2">
      <c r="A86" s="822"/>
      <c r="B86" s="958" t="s">
        <v>389</v>
      </c>
      <c r="C86" s="958" t="s">
        <v>461</v>
      </c>
      <c r="D86" s="958">
        <v>45511</v>
      </c>
      <c r="E86" s="883" t="s">
        <v>384</v>
      </c>
      <c r="F86" s="883" t="s">
        <v>384</v>
      </c>
      <c r="G86" s="883" t="s">
        <v>384</v>
      </c>
      <c r="H86" s="883" t="s">
        <v>384</v>
      </c>
      <c r="I86" s="883" t="s">
        <v>384</v>
      </c>
      <c r="J86" s="883" t="s">
        <v>384</v>
      </c>
      <c r="K86" s="883" t="s">
        <v>384</v>
      </c>
      <c r="L86" s="883"/>
      <c r="M86" s="761">
        <v>45517</v>
      </c>
      <c r="N86" s="761">
        <v>45519</v>
      </c>
      <c r="O86" s="331"/>
      <c r="P86" s="761">
        <f t="shared" si="9"/>
        <v>45499</v>
      </c>
      <c r="Q86" s="1071">
        <f t="shared" si="18"/>
        <v>30</v>
      </c>
    </row>
    <row r="87" spans="1:17" ht="17.25" hidden="1" customHeight="1" x14ac:dyDescent="0.2">
      <c r="A87" s="822" t="s">
        <v>356</v>
      </c>
      <c r="B87" s="958" t="s">
        <v>360</v>
      </c>
      <c r="C87" s="958" t="s">
        <v>462</v>
      </c>
      <c r="D87" s="958">
        <v>45511</v>
      </c>
      <c r="E87" s="761">
        <f t="shared" ref="E87:E90" si="19">D87+3</f>
        <v>45514</v>
      </c>
      <c r="F87" s="761">
        <f t="shared" ref="F87:F100" si="20">D87+9</f>
        <v>45520</v>
      </c>
      <c r="G87" s="761">
        <f t="shared" ref="G87:G100" si="21">D87+12</f>
        <v>45523</v>
      </c>
      <c r="H87" s="761">
        <f t="shared" ref="H87" si="22">D87+14</f>
        <v>45525</v>
      </c>
      <c r="I87" s="761">
        <f t="shared" ref="I87:I107" si="23">D87+20</f>
        <v>45531</v>
      </c>
      <c r="J87" s="761">
        <f t="shared" ref="J87:J107" si="24">D87+21</f>
        <v>45532</v>
      </c>
      <c r="K87" s="761">
        <f t="shared" ref="K87:K102" si="25">D87+22</f>
        <v>45533</v>
      </c>
      <c r="L87" s="761"/>
      <c r="M87" s="761">
        <f t="shared" ref="M87:M96" si="26">D87+25</f>
        <v>45536</v>
      </c>
      <c r="N87" s="761">
        <f t="shared" ref="N87:N96" si="27">D87+26</f>
        <v>45537</v>
      </c>
      <c r="O87" s="331"/>
      <c r="P87" s="761">
        <f t="shared" si="9"/>
        <v>45506</v>
      </c>
      <c r="Q87" s="1071">
        <f t="shared" si="18"/>
        <v>31</v>
      </c>
    </row>
    <row r="88" spans="1:17" ht="17.25" hidden="1" customHeight="1" x14ac:dyDescent="0.2">
      <c r="A88" s="822"/>
      <c r="B88" s="958" t="s">
        <v>400</v>
      </c>
      <c r="C88" s="958" t="s">
        <v>463</v>
      </c>
      <c r="D88" s="958">
        <v>45516</v>
      </c>
      <c r="E88" s="761">
        <f t="shared" si="19"/>
        <v>45519</v>
      </c>
      <c r="F88" s="761">
        <f t="shared" si="20"/>
        <v>45525</v>
      </c>
      <c r="G88" s="761">
        <f t="shared" si="21"/>
        <v>45528</v>
      </c>
      <c r="H88" s="761">
        <f>D88+14</f>
        <v>45530</v>
      </c>
      <c r="I88" s="761">
        <f t="shared" si="23"/>
        <v>45536</v>
      </c>
      <c r="J88" s="761">
        <f t="shared" si="24"/>
        <v>45537</v>
      </c>
      <c r="K88" s="761">
        <f t="shared" si="25"/>
        <v>45538</v>
      </c>
      <c r="L88" s="761"/>
      <c r="M88" s="761">
        <f t="shared" si="26"/>
        <v>45541</v>
      </c>
      <c r="N88" s="761">
        <f t="shared" si="27"/>
        <v>45542</v>
      </c>
      <c r="O88" s="331"/>
      <c r="P88" s="761">
        <f t="shared" si="9"/>
        <v>45513</v>
      </c>
      <c r="Q88" s="1071">
        <f t="shared" si="18"/>
        <v>32</v>
      </c>
    </row>
    <row r="89" spans="1:17" ht="17.25" hidden="1" customHeight="1" x14ac:dyDescent="0.2">
      <c r="A89" s="822" t="s">
        <v>362</v>
      </c>
      <c r="B89" s="958" t="s">
        <v>374</v>
      </c>
      <c r="C89" s="958" t="s">
        <v>464</v>
      </c>
      <c r="D89" s="958">
        <v>45520</v>
      </c>
      <c r="E89" s="761">
        <f t="shared" si="19"/>
        <v>45523</v>
      </c>
      <c r="F89" s="761">
        <f t="shared" si="20"/>
        <v>45529</v>
      </c>
      <c r="G89" s="761">
        <f t="shared" si="21"/>
        <v>45532</v>
      </c>
      <c r="H89" s="761">
        <f t="shared" ref="H89:H100" si="28">D89+14</f>
        <v>45534</v>
      </c>
      <c r="I89" s="761">
        <f t="shared" si="23"/>
        <v>45540</v>
      </c>
      <c r="J89" s="761">
        <f t="shared" si="24"/>
        <v>45541</v>
      </c>
      <c r="K89" s="761">
        <f t="shared" si="25"/>
        <v>45542</v>
      </c>
      <c r="L89" s="761"/>
      <c r="M89" s="761">
        <f t="shared" si="26"/>
        <v>45545</v>
      </c>
      <c r="N89" s="761">
        <f t="shared" si="27"/>
        <v>45546</v>
      </c>
      <c r="O89" s="331"/>
      <c r="P89" s="761">
        <f t="shared" si="9"/>
        <v>45520</v>
      </c>
      <c r="Q89" s="1071">
        <f t="shared" si="18"/>
        <v>33</v>
      </c>
    </row>
    <row r="90" spans="1:17" ht="17.25" hidden="1" customHeight="1" x14ac:dyDescent="0.2">
      <c r="A90" s="822" t="s">
        <v>374</v>
      </c>
      <c r="B90" s="1006" t="s">
        <v>362</v>
      </c>
      <c r="C90" s="958" t="s">
        <v>465</v>
      </c>
      <c r="D90" s="883" t="s">
        <v>384</v>
      </c>
      <c r="E90" s="803" t="e">
        <f t="shared" si="19"/>
        <v>#VALUE!</v>
      </c>
      <c r="F90" s="803" t="e">
        <f t="shared" si="20"/>
        <v>#VALUE!</v>
      </c>
      <c r="G90" s="803" t="e">
        <f t="shared" si="21"/>
        <v>#VALUE!</v>
      </c>
      <c r="H90" s="803" t="e">
        <f t="shared" si="28"/>
        <v>#VALUE!</v>
      </c>
      <c r="I90" s="803" t="e">
        <f t="shared" si="23"/>
        <v>#VALUE!</v>
      </c>
      <c r="J90" s="803" t="e">
        <f t="shared" si="24"/>
        <v>#VALUE!</v>
      </c>
      <c r="K90" s="803" t="e">
        <f t="shared" si="25"/>
        <v>#VALUE!</v>
      </c>
      <c r="L90" s="803"/>
      <c r="M90" s="803" t="e">
        <f t="shared" si="26"/>
        <v>#VALUE!</v>
      </c>
      <c r="N90" s="803" t="e">
        <f t="shared" si="27"/>
        <v>#VALUE!</v>
      </c>
      <c r="O90" s="331"/>
      <c r="P90" s="761">
        <f t="shared" si="9"/>
        <v>45527</v>
      </c>
      <c r="Q90" s="1071">
        <f t="shared" si="18"/>
        <v>34</v>
      </c>
    </row>
    <row r="91" spans="1:17" ht="17.25" hidden="1" customHeight="1" x14ac:dyDescent="0.2">
      <c r="A91" s="822" t="s">
        <v>389</v>
      </c>
      <c r="B91" s="958" t="s">
        <v>389</v>
      </c>
      <c r="C91" s="958" t="s">
        <v>466</v>
      </c>
      <c r="D91" s="958">
        <v>45539</v>
      </c>
      <c r="E91" s="761">
        <f>D91+3</f>
        <v>45542</v>
      </c>
      <c r="F91" s="761">
        <f t="shared" si="20"/>
        <v>45548</v>
      </c>
      <c r="G91" s="761">
        <f t="shared" si="21"/>
        <v>45551</v>
      </c>
      <c r="H91" s="761">
        <f t="shared" si="28"/>
        <v>45553</v>
      </c>
      <c r="I91" s="761">
        <f t="shared" si="23"/>
        <v>45559</v>
      </c>
      <c r="J91" s="761">
        <f t="shared" si="24"/>
        <v>45560</v>
      </c>
      <c r="K91" s="761">
        <f t="shared" si="25"/>
        <v>45561</v>
      </c>
      <c r="L91" s="761"/>
      <c r="M91" s="761">
        <f t="shared" si="26"/>
        <v>45564</v>
      </c>
      <c r="N91" s="761">
        <f t="shared" si="27"/>
        <v>45565</v>
      </c>
      <c r="O91" s="331"/>
      <c r="P91" s="761">
        <f t="shared" si="9"/>
        <v>45534</v>
      </c>
      <c r="Q91" s="1071">
        <f t="shared" si="18"/>
        <v>35</v>
      </c>
    </row>
    <row r="92" spans="1:17" ht="17.25" hidden="1" customHeight="1" x14ac:dyDescent="0.2">
      <c r="A92" s="822" t="s">
        <v>396</v>
      </c>
      <c r="B92" s="958" t="s">
        <v>396</v>
      </c>
      <c r="C92" s="958" t="s">
        <v>467</v>
      </c>
      <c r="D92" s="958">
        <v>45542</v>
      </c>
      <c r="E92" s="761">
        <f t="shared" ref="E92:E102" si="29">D92+3</f>
        <v>45545</v>
      </c>
      <c r="F92" s="761">
        <f t="shared" si="20"/>
        <v>45551</v>
      </c>
      <c r="G92" s="761">
        <f t="shared" si="21"/>
        <v>45554</v>
      </c>
      <c r="H92" s="761">
        <f t="shared" si="28"/>
        <v>45556</v>
      </c>
      <c r="I92" s="761">
        <f t="shared" si="23"/>
        <v>45562</v>
      </c>
      <c r="J92" s="761">
        <f t="shared" si="24"/>
        <v>45563</v>
      </c>
      <c r="K92" s="761">
        <f t="shared" si="25"/>
        <v>45564</v>
      </c>
      <c r="L92" s="761"/>
      <c r="M92" s="761">
        <f t="shared" si="26"/>
        <v>45567</v>
      </c>
      <c r="N92" s="761">
        <f t="shared" si="27"/>
        <v>45568</v>
      </c>
      <c r="O92" s="331"/>
      <c r="P92" s="761">
        <f t="shared" si="9"/>
        <v>45541</v>
      </c>
      <c r="Q92" s="1071">
        <f t="shared" si="18"/>
        <v>36</v>
      </c>
    </row>
    <row r="93" spans="1:17" ht="17.25" hidden="1" customHeight="1" x14ac:dyDescent="0.2">
      <c r="A93" s="822"/>
      <c r="B93" s="958" t="s">
        <v>360</v>
      </c>
      <c r="C93" s="958" t="s">
        <v>468</v>
      </c>
      <c r="D93" s="958">
        <v>45561</v>
      </c>
      <c r="E93" s="1138" t="s">
        <v>384</v>
      </c>
      <c r="F93" s="1139"/>
      <c r="G93" s="1139"/>
      <c r="H93" s="1139"/>
      <c r="I93" s="1139"/>
      <c r="J93" s="1139"/>
      <c r="K93" s="1139"/>
      <c r="L93" s="1079"/>
      <c r="M93" s="761">
        <f t="shared" si="26"/>
        <v>45586</v>
      </c>
      <c r="N93" s="761">
        <f t="shared" si="27"/>
        <v>45587</v>
      </c>
      <c r="O93" s="331"/>
      <c r="P93" s="761">
        <f t="shared" si="9"/>
        <v>45548</v>
      </c>
      <c r="Q93" s="1071">
        <f t="shared" si="18"/>
        <v>37</v>
      </c>
    </row>
    <row r="94" spans="1:17" ht="17.25" hidden="1" customHeight="1" x14ac:dyDescent="0.2">
      <c r="A94" s="822"/>
      <c r="B94" s="958" t="s">
        <v>400</v>
      </c>
      <c r="C94" s="958" t="s">
        <v>469</v>
      </c>
      <c r="D94" s="958">
        <v>45558</v>
      </c>
      <c r="E94" s="761">
        <f t="shared" si="29"/>
        <v>45561</v>
      </c>
      <c r="F94" s="761">
        <f t="shared" si="20"/>
        <v>45567</v>
      </c>
      <c r="G94" s="761">
        <f t="shared" si="21"/>
        <v>45570</v>
      </c>
      <c r="H94" s="761">
        <f t="shared" si="28"/>
        <v>45572</v>
      </c>
      <c r="I94" s="761">
        <f t="shared" si="23"/>
        <v>45578</v>
      </c>
      <c r="J94" s="761">
        <f t="shared" si="24"/>
        <v>45579</v>
      </c>
      <c r="K94" s="761">
        <f t="shared" si="25"/>
        <v>45580</v>
      </c>
      <c r="L94" s="761"/>
      <c r="M94" s="761">
        <f t="shared" si="26"/>
        <v>45583</v>
      </c>
      <c r="N94" s="761">
        <f t="shared" si="27"/>
        <v>45584</v>
      </c>
      <c r="O94" s="331"/>
      <c r="P94" s="761">
        <f t="shared" si="9"/>
        <v>45555</v>
      </c>
      <c r="Q94" s="1071">
        <f t="shared" si="18"/>
        <v>38</v>
      </c>
    </row>
    <row r="95" spans="1:17" ht="17.25" hidden="1" customHeight="1" x14ac:dyDescent="0.2">
      <c r="A95" s="822"/>
      <c r="B95" s="958" t="s">
        <v>374</v>
      </c>
      <c r="C95" s="958" t="s">
        <v>470</v>
      </c>
      <c r="D95" s="883" t="s">
        <v>384</v>
      </c>
      <c r="E95" s="803" t="e">
        <f t="shared" si="29"/>
        <v>#VALUE!</v>
      </c>
      <c r="F95" s="803" t="e">
        <f t="shared" si="20"/>
        <v>#VALUE!</v>
      </c>
      <c r="G95" s="803" t="e">
        <f t="shared" si="21"/>
        <v>#VALUE!</v>
      </c>
      <c r="H95" s="803" t="e">
        <f t="shared" si="28"/>
        <v>#VALUE!</v>
      </c>
      <c r="I95" s="803" t="e">
        <f t="shared" si="23"/>
        <v>#VALUE!</v>
      </c>
      <c r="J95" s="803" t="e">
        <f t="shared" si="24"/>
        <v>#VALUE!</v>
      </c>
      <c r="K95" s="803" t="e">
        <f t="shared" si="25"/>
        <v>#VALUE!</v>
      </c>
      <c r="L95" s="803"/>
      <c r="M95" s="803" t="e">
        <f t="shared" si="26"/>
        <v>#VALUE!</v>
      </c>
      <c r="N95" s="803" t="e">
        <f t="shared" si="27"/>
        <v>#VALUE!</v>
      </c>
      <c r="O95" s="331"/>
      <c r="P95" s="761">
        <f t="shared" si="9"/>
        <v>45562</v>
      </c>
      <c r="Q95" s="1071">
        <f t="shared" si="18"/>
        <v>39</v>
      </c>
    </row>
    <row r="96" spans="1:17" ht="17.25" hidden="1" customHeight="1" x14ac:dyDescent="0.2">
      <c r="A96" s="822"/>
      <c r="B96" s="958" t="s">
        <v>389</v>
      </c>
      <c r="C96" s="958" t="s">
        <v>471</v>
      </c>
      <c r="D96" s="958">
        <v>45573</v>
      </c>
      <c r="E96" s="761">
        <f t="shared" si="29"/>
        <v>45576</v>
      </c>
      <c r="F96" s="761">
        <f t="shared" si="20"/>
        <v>45582</v>
      </c>
      <c r="G96" s="761">
        <f t="shared" si="21"/>
        <v>45585</v>
      </c>
      <c r="H96" s="761">
        <f t="shared" si="28"/>
        <v>45587</v>
      </c>
      <c r="I96" s="761">
        <f t="shared" si="23"/>
        <v>45593</v>
      </c>
      <c r="J96" s="761">
        <f t="shared" si="24"/>
        <v>45594</v>
      </c>
      <c r="K96" s="761">
        <f t="shared" si="25"/>
        <v>45595</v>
      </c>
      <c r="L96" s="761"/>
      <c r="M96" s="761">
        <f t="shared" si="26"/>
        <v>45598</v>
      </c>
      <c r="N96" s="761">
        <f t="shared" si="27"/>
        <v>45599</v>
      </c>
      <c r="O96" s="331"/>
      <c r="P96" s="761">
        <f t="shared" si="9"/>
        <v>45569</v>
      </c>
      <c r="Q96" s="1071">
        <f t="shared" si="18"/>
        <v>40</v>
      </c>
    </row>
    <row r="97" spans="1:17" ht="17.25" hidden="1" customHeight="1" x14ac:dyDescent="0.2">
      <c r="A97" s="822" t="s">
        <v>356</v>
      </c>
      <c r="B97" s="1029" t="s">
        <v>408</v>
      </c>
      <c r="C97" s="958" t="s">
        <v>472</v>
      </c>
      <c r="D97" s="803">
        <v>45579</v>
      </c>
      <c r="E97" s="803">
        <f t="shared" si="29"/>
        <v>45582</v>
      </c>
      <c r="F97" s="803">
        <f t="shared" si="20"/>
        <v>45588</v>
      </c>
      <c r="G97" s="803">
        <f t="shared" si="21"/>
        <v>45591</v>
      </c>
      <c r="H97" s="803">
        <f t="shared" si="28"/>
        <v>45593</v>
      </c>
      <c r="I97" s="803">
        <f t="shared" si="23"/>
        <v>45599</v>
      </c>
      <c r="J97" s="803">
        <f t="shared" si="24"/>
        <v>45600</v>
      </c>
      <c r="K97" s="803">
        <f t="shared" si="25"/>
        <v>45601</v>
      </c>
      <c r="L97" s="803"/>
      <c r="M97" s="803">
        <f>F97+22</f>
        <v>45610</v>
      </c>
      <c r="N97" s="803">
        <f>G97+22</f>
        <v>45613</v>
      </c>
      <c r="O97" s="331"/>
      <c r="P97" s="761">
        <f t="shared" si="9"/>
        <v>45576</v>
      </c>
      <c r="Q97" s="1071">
        <f t="shared" si="18"/>
        <v>41</v>
      </c>
    </row>
    <row r="98" spans="1:17" ht="17.25" hidden="1" customHeight="1" x14ac:dyDescent="0.2">
      <c r="A98" s="822" t="s">
        <v>360</v>
      </c>
      <c r="B98" s="958" t="s">
        <v>360</v>
      </c>
      <c r="C98" s="958" t="s">
        <v>473</v>
      </c>
      <c r="D98" s="958">
        <v>45582</v>
      </c>
      <c r="E98" s="761">
        <f t="shared" si="29"/>
        <v>45585</v>
      </c>
      <c r="F98" s="761">
        <f t="shared" si="20"/>
        <v>45591</v>
      </c>
      <c r="G98" s="761">
        <f t="shared" si="21"/>
        <v>45594</v>
      </c>
      <c r="H98" s="761">
        <f t="shared" si="28"/>
        <v>45596</v>
      </c>
      <c r="I98" s="761">
        <f t="shared" si="23"/>
        <v>45602</v>
      </c>
      <c r="J98" s="761">
        <f t="shared" si="24"/>
        <v>45603</v>
      </c>
      <c r="K98" s="761">
        <f t="shared" si="25"/>
        <v>45604</v>
      </c>
      <c r="L98" s="1082"/>
      <c r="M98" s="761">
        <f t="shared" ref="M98:M103" si="30">D98+25</f>
        <v>45607</v>
      </c>
      <c r="N98" s="761">
        <f t="shared" ref="N98:N103" si="31">D98+26</f>
        <v>45608</v>
      </c>
      <c r="O98" s="331"/>
      <c r="P98" s="761">
        <f t="shared" si="9"/>
        <v>45583</v>
      </c>
      <c r="Q98" s="1071">
        <f t="shared" si="18"/>
        <v>42</v>
      </c>
    </row>
    <row r="99" spans="1:17" ht="17.25" hidden="1" customHeight="1" x14ac:dyDescent="0.2">
      <c r="A99" s="822"/>
      <c r="B99" s="958" t="s">
        <v>412</v>
      </c>
      <c r="C99" s="958" t="s">
        <v>474</v>
      </c>
      <c r="D99" s="958">
        <v>45593</v>
      </c>
      <c r="E99" s="761">
        <f t="shared" si="29"/>
        <v>45596</v>
      </c>
      <c r="F99" s="761">
        <f t="shared" si="20"/>
        <v>45602</v>
      </c>
      <c r="G99" s="761">
        <f t="shared" si="21"/>
        <v>45605</v>
      </c>
      <c r="H99" s="761">
        <f t="shared" si="28"/>
        <v>45607</v>
      </c>
      <c r="I99" s="761">
        <f t="shared" si="23"/>
        <v>45613</v>
      </c>
      <c r="J99" s="761">
        <f t="shared" si="24"/>
        <v>45614</v>
      </c>
      <c r="K99" s="761">
        <f t="shared" si="25"/>
        <v>45615</v>
      </c>
      <c r="L99" s="1083"/>
      <c r="M99" s="761">
        <f t="shared" si="30"/>
        <v>45618</v>
      </c>
      <c r="N99" s="761">
        <f t="shared" si="31"/>
        <v>45619</v>
      </c>
      <c r="O99" s="331"/>
      <c r="P99" s="761">
        <f t="shared" si="9"/>
        <v>45590</v>
      </c>
      <c r="Q99" s="1071">
        <f t="shared" si="18"/>
        <v>43</v>
      </c>
    </row>
    <row r="100" spans="1:17" ht="17.25" hidden="1" customHeight="1" x14ac:dyDescent="0.2">
      <c r="A100" s="822" t="s">
        <v>400</v>
      </c>
      <c r="B100" s="958" t="s">
        <v>362</v>
      </c>
      <c r="C100" s="958" t="s">
        <v>475</v>
      </c>
      <c r="D100" s="958">
        <v>45598</v>
      </c>
      <c r="E100" s="761">
        <f t="shared" si="29"/>
        <v>45601</v>
      </c>
      <c r="F100" s="761">
        <f t="shared" si="20"/>
        <v>45607</v>
      </c>
      <c r="G100" s="761">
        <f t="shared" si="21"/>
        <v>45610</v>
      </c>
      <c r="H100" s="761">
        <f t="shared" si="28"/>
        <v>45612</v>
      </c>
      <c r="I100" s="761">
        <f t="shared" si="23"/>
        <v>45618</v>
      </c>
      <c r="J100" s="761">
        <f t="shared" si="24"/>
        <v>45619</v>
      </c>
      <c r="K100" s="761">
        <f t="shared" si="25"/>
        <v>45620</v>
      </c>
      <c r="L100" s="1083"/>
      <c r="M100" s="761">
        <f t="shared" si="30"/>
        <v>45623</v>
      </c>
      <c r="N100" s="761">
        <f t="shared" si="31"/>
        <v>45624</v>
      </c>
      <c r="O100" s="331"/>
      <c r="P100" s="761">
        <f t="shared" si="9"/>
        <v>45597</v>
      </c>
      <c r="Q100" s="1071">
        <f t="shared" si="18"/>
        <v>44</v>
      </c>
    </row>
    <row r="101" spans="1:17" ht="17.25" hidden="1" customHeight="1" x14ac:dyDescent="0.2">
      <c r="A101" s="822" t="s">
        <v>362</v>
      </c>
      <c r="B101" s="958" t="s">
        <v>400</v>
      </c>
      <c r="C101" s="958" t="s">
        <v>476</v>
      </c>
      <c r="D101" s="958">
        <v>45610</v>
      </c>
      <c r="E101" s="883" t="s">
        <v>384</v>
      </c>
      <c r="F101" s="883" t="s">
        <v>384</v>
      </c>
      <c r="G101" s="883" t="s">
        <v>384</v>
      </c>
      <c r="H101" s="883" t="s">
        <v>384</v>
      </c>
      <c r="I101" s="761">
        <f t="shared" si="23"/>
        <v>45630</v>
      </c>
      <c r="J101" s="761">
        <f t="shared" si="24"/>
        <v>45631</v>
      </c>
      <c r="K101" s="761">
        <f t="shared" si="25"/>
        <v>45632</v>
      </c>
      <c r="L101" s="1086"/>
      <c r="M101" s="761">
        <f t="shared" si="30"/>
        <v>45635</v>
      </c>
      <c r="N101" s="761">
        <f t="shared" si="31"/>
        <v>45636</v>
      </c>
      <c r="O101" s="331"/>
      <c r="P101" s="761">
        <f t="shared" si="9"/>
        <v>45604</v>
      </c>
      <c r="Q101" s="1071">
        <f t="shared" si="18"/>
        <v>45</v>
      </c>
    </row>
    <row r="102" spans="1:17" ht="17.25" hidden="1" customHeight="1" x14ac:dyDescent="0.2">
      <c r="A102" s="822" t="s">
        <v>389</v>
      </c>
      <c r="B102" s="958" t="s">
        <v>356</v>
      </c>
      <c r="C102" s="958" t="s">
        <v>477</v>
      </c>
      <c r="D102" s="958">
        <v>45611</v>
      </c>
      <c r="E102" s="761">
        <f t="shared" si="29"/>
        <v>45614</v>
      </c>
      <c r="F102" s="761">
        <f t="shared" ref="F102:F104" si="32">D102+9</f>
        <v>45620</v>
      </c>
      <c r="G102" s="761">
        <f t="shared" ref="G102:G107" si="33">D102+12</f>
        <v>45623</v>
      </c>
      <c r="H102" s="761">
        <f t="shared" ref="H102:H107" si="34">D102+14</f>
        <v>45625</v>
      </c>
      <c r="I102" s="761">
        <f t="shared" si="23"/>
        <v>45631</v>
      </c>
      <c r="J102" s="761">
        <f t="shared" si="24"/>
        <v>45632</v>
      </c>
      <c r="K102" s="761">
        <f t="shared" si="25"/>
        <v>45633</v>
      </c>
      <c r="L102" s="1048"/>
      <c r="M102" s="761">
        <f t="shared" si="30"/>
        <v>45636</v>
      </c>
      <c r="N102" s="761">
        <f t="shared" si="31"/>
        <v>45637</v>
      </c>
      <c r="O102" s="331"/>
      <c r="P102" s="761">
        <f t="shared" si="9"/>
        <v>45611</v>
      </c>
      <c r="Q102" s="1071">
        <f t="shared" si="18"/>
        <v>46</v>
      </c>
    </row>
    <row r="103" spans="1:17" ht="20.100000000000001" hidden="1" customHeight="1" x14ac:dyDescent="0.2">
      <c r="A103" s="822" t="s">
        <v>420</v>
      </c>
      <c r="B103" s="958" t="s">
        <v>421</v>
      </c>
      <c r="C103" s="958" t="s">
        <v>478</v>
      </c>
      <c r="D103" s="958">
        <v>45625</v>
      </c>
      <c r="E103" s="883" t="s">
        <v>384</v>
      </c>
      <c r="F103" s="883" t="s">
        <v>384</v>
      </c>
      <c r="G103" s="761">
        <f t="shared" si="33"/>
        <v>45637</v>
      </c>
      <c r="H103" s="761">
        <f t="shared" si="34"/>
        <v>45639</v>
      </c>
      <c r="I103" s="761">
        <f t="shared" si="23"/>
        <v>45645</v>
      </c>
      <c r="J103" s="761">
        <f t="shared" si="24"/>
        <v>45646</v>
      </c>
      <c r="K103" s="761">
        <f t="shared" ref="K103:K107" si="35">D103+22</f>
        <v>45647</v>
      </c>
      <c r="L103" s="761"/>
      <c r="M103" s="761">
        <f t="shared" si="30"/>
        <v>45650</v>
      </c>
      <c r="N103" s="761">
        <f t="shared" si="31"/>
        <v>45651</v>
      </c>
      <c r="O103" s="331"/>
      <c r="P103" s="761">
        <f t="shared" si="9"/>
        <v>45618</v>
      </c>
      <c r="Q103" s="1071">
        <f t="shared" si="18"/>
        <v>47</v>
      </c>
    </row>
    <row r="104" spans="1:17" ht="20.100000000000001" hidden="1" customHeight="1" x14ac:dyDescent="0.2">
      <c r="A104" s="822" t="s">
        <v>412</v>
      </c>
      <c r="B104" s="958" t="s">
        <v>360</v>
      </c>
      <c r="C104" s="958" t="s">
        <v>479</v>
      </c>
      <c r="D104" s="958">
        <v>45628</v>
      </c>
      <c r="E104" s="761">
        <f t="shared" ref="E104" si="36">D104+3</f>
        <v>45631</v>
      </c>
      <c r="F104" s="761">
        <f t="shared" si="32"/>
        <v>45637</v>
      </c>
      <c r="G104" s="761">
        <f t="shared" si="33"/>
        <v>45640</v>
      </c>
      <c r="H104" s="761">
        <f t="shared" si="34"/>
        <v>45642</v>
      </c>
      <c r="I104" s="761">
        <f t="shared" si="23"/>
        <v>45648</v>
      </c>
      <c r="J104" s="761">
        <f t="shared" si="24"/>
        <v>45649</v>
      </c>
      <c r="K104" s="761">
        <f t="shared" si="35"/>
        <v>45650</v>
      </c>
      <c r="L104" s="331"/>
      <c r="M104" s="761">
        <f>P103+7</f>
        <v>45625</v>
      </c>
      <c r="N104" s="1071">
        <f t="shared" si="18"/>
        <v>48</v>
      </c>
    </row>
    <row r="105" spans="1:17" ht="20.100000000000001" hidden="1" customHeight="1" x14ac:dyDescent="0.2">
      <c r="A105" s="822"/>
      <c r="B105" s="958" t="s">
        <v>412</v>
      </c>
      <c r="C105" s="958" t="s">
        <v>480</v>
      </c>
      <c r="D105" s="958">
        <v>45637</v>
      </c>
      <c r="E105" s="883" t="s">
        <v>384</v>
      </c>
      <c r="F105" s="883" t="s">
        <v>384</v>
      </c>
      <c r="G105" s="761">
        <f t="shared" si="33"/>
        <v>45649</v>
      </c>
      <c r="H105" s="761">
        <f t="shared" si="34"/>
        <v>45651</v>
      </c>
      <c r="I105" s="761">
        <f t="shared" si="23"/>
        <v>45657</v>
      </c>
      <c r="J105" s="761">
        <f t="shared" si="24"/>
        <v>45658</v>
      </c>
      <c r="K105" s="761">
        <f t="shared" si="35"/>
        <v>45659</v>
      </c>
      <c r="L105" s="331"/>
      <c r="M105" s="761">
        <f t="shared" si="9"/>
        <v>45632</v>
      </c>
      <c r="N105" s="1071">
        <f t="shared" si="18"/>
        <v>49</v>
      </c>
    </row>
    <row r="106" spans="1:17" ht="20.100000000000001" hidden="1" customHeight="1" x14ac:dyDescent="0.2">
      <c r="A106" s="822" t="s">
        <v>362</v>
      </c>
      <c r="B106" s="958" t="s">
        <v>400</v>
      </c>
      <c r="C106" s="958" t="s">
        <v>481</v>
      </c>
      <c r="D106" s="958">
        <v>45642</v>
      </c>
      <c r="E106" s="761">
        <f t="shared" ref="E106:E107" si="37">D106+3</f>
        <v>45645</v>
      </c>
      <c r="F106" s="761">
        <f t="shared" ref="F106:F107" si="38">D106+9</f>
        <v>45651</v>
      </c>
      <c r="G106" s="761">
        <f t="shared" si="33"/>
        <v>45654</v>
      </c>
      <c r="H106" s="761">
        <f t="shared" si="34"/>
        <v>45656</v>
      </c>
      <c r="I106" s="761">
        <f t="shared" si="23"/>
        <v>45662</v>
      </c>
      <c r="J106" s="761">
        <f t="shared" si="24"/>
        <v>45663</v>
      </c>
      <c r="K106" s="761">
        <f t="shared" si="35"/>
        <v>45664</v>
      </c>
      <c r="L106" s="331"/>
      <c r="M106" s="761">
        <f t="shared" si="9"/>
        <v>45639</v>
      </c>
      <c r="N106" s="1071">
        <f t="shared" si="18"/>
        <v>50</v>
      </c>
    </row>
    <row r="107" spans="1:17" ht="20.100000000000001" hidden="1" customHeight="1" x14ac:dyDescent="0.2">
      <c r="A107" s="822" t="s">
        <v>400</v>
      </c>
      <c r="B107" s="958" t="s">
        <v>362</v>
      </c>
      <c r="C107" s="958" t="s">
        <v>482</v>
      </c>
      <c r="D107" s="958">
        <v>45649</v>
      </c>
      <c r="E107" s="761">
        <f t="shared" si="37"/>
        <v>45652</v>
      </c>
      <c r="F107" s="761">
        <f t="shared" si="38"/>
        <v>45658</v>
      </c>
      <c r="G107" s="761">
        <f t="shared" si="33"/>
        <v>45661</v>
      </c>
      <c r="H107" s="761">
        <f t="shared" si="34"/>
        <v>45663</v>
      </c>
      <c r="I107" s="761">
        <f t="shared" si="23"/>
        <v>45669</v>
      </c>
      <c r="J107" s="761">
        <f t="shared" si="24"/>
        <v>45670</v>
      </c>
      <c r="K107" s="761">
        <f t="shared" si="35"/>
        <v>45671</v>
      </c>
      <c r="L107" s="331"/>
      <c r="M107" s="761">
        <f t="shared" si="9"/>
        <v>45646</v>
      </c>
      <c r="N107" s="1071">
        <f t="shared" si="18"/>
        <v>51</v>
      </c>
    </row>
    <row r="108" spans="1:17" ht="27.75" hidden="1" customHeight="1" x14ac:dyDescent="0.2">
      <c r="A108" s="822"/>
      <c r="B108" s="958" t="s">
        <v>362</v>
      </c>
      <c r="C108" s="958" t="s">
        <v>483</v>
      </c>
      <c r="D108" s="1084" t="s">
        <v>484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331"/>
      <c r="M108" s="761">
        <v>45316</v>
      </c>
      <c r="N108" s="1071">
        <f t="shared" si="18"/>
        <v>4</v>
      </c>
    </row>
    <row r="109" spans="1:17" ht="20.100000000000001" hidden="1" customHeight="1" x14ac:dyDescent="0.2">
      <c r="A109" s="822" t="s">
        <v>421</v>
      </c>
      <c r="B109" s="1029" t="s">
        <v>408</v>
      </c>
      <c r="C109" s="958" t="s">
        <v>485</v>
      </c>
      <c r="D109" s="803"/>
      <c r="E109" s="987"/>
      <c r="F109" s="987"/>
      <c r="G109" s="987"/>
      <c r="H109" s="987"/>
      <c r="I109" s="803"/>
      <c r="J109" s="803"/>
      <c r="K109" s="803"/>
      <c r="L109" s="331"/>
      <c r="M109" s="761">
        <f t="shared" si="9"/>
        <v>45323</v>
      </c>
      <c r="N109" s="1071">
        <f t="shared" si="18"/>
        <v>5</v>
      </c>
    </row>
    <row r="110" spans="1:17" ht="25.5" hidden="1" x14ac:dyDescent="0.2">
      <c r="A110" s="822"/>
      <c r="B110" s="958" t="s">
        <v>360</v>
      </c>
      <c r="C110" s="958" t="s">
        <v>486</v>
      </c>
      <c r="D110" s="1084" t="s">
        <v>487</v>
      </c>
      <c r="E110" s="761">
        <v>45700</v>
      </c>
      <c r="F110" s="761">
        <f t="shared" ref="F110:F112" si="39">E110+6</f>
        <v>45706</v>
      </c>
      <c r="G110" s="761">
        <f t="shared" ref="G110:G112" si="40">F110+2</f>
        <v>45708</v>
      </c>
      <c r="H110" s="761">
        <f t="shared" ref="H110:H112" si="41">G110+3</f>
        <v>45711</v>
      </c>
      <c r="I110" s="761">
        <f t="shared" ref="I110:I112" si="42">H110+5</f>
        <v>45716</v>
      </c>
      <c r="J110" s="761">
        <f t="shared" ref="J110:K112" si="43">I110+1</f>
        <v>45717</v>
      </c>
      <c r="K110" s="761">
        <f t="shared" si="43"/>
        <v>45718</v>
      </c>
      <c r="L110" s="331"/>
      <c r="M110" s="761">
        <f t="shared" si="9"/>
        <v>45330</v>
      </c>
      <c r="N110" s="1071">
        <f t="shared" si="18"/>
        <v>6</v>
      </c>
    </row>
    <row r="111" spans="1:17" ht="20.100000000000001" hidden="1" customHeight="1" x14ac:dyDescent="0.2">
      <c r="A111" s="822" t="s">
        <v>421</v>
      </c>
      <c r="B111" s="958" t="s">
        <v>356</v>
      </c>
      <c r="C111" s="958" t="s">
        <v>488</v>
      </c>
      <c r="D111" s="958">
        <v>45704</v>
      </c>
      <c r="E111" s="883" t="s">
        <v>384</v>
      </c>
      <c r="F111" s="883" t="s">
        <v>384</v>
      </c>
      <c r="G111" s="883" t="s">
        <v>384</v>
      </c>
      <c r="H111" s="883" t="s">
        <v>384</v>
      </c>
      <c r="I111" s="883" t="s">
        <v>384</v>
      </c>
      <c r="J111" s="883" t="s">
        <v>384</v>
      </c>
      <c r="K111" s="883" t="s">
        <v>384</v>
      </c>
      <c r="L111" s="331"/>
      <c r="M111" s="761">
        <f t="shared" si="9"/>
        <v>45337</v>
      </c>
      <c r="N111" s="1071">
        <f t="shared" si="18"/>
        <v>7</v>
      </c>
    </row>
    <row r="112" spans="1:17" ht="20.100000000000001" hidden="1" customHeight="1" x14ac:dyDescent="0.2">
      <c r="A112" s="822" t="s">
        <v>412</v>
      </c>
      <c r="B112" s="958" t="s">
        <v>421</v>
      </c>
      <c r="C112" s="958" t="s">
        <v>489</v>
      </c>
      <c r="D112" s="958">
        <v>45714</v>
      </c>
      <c r="E112" s="761">
        <f t="shared" ref="E112" si="44">D112+4</f>
        <v>45718</v>
      </c>
      <c r="F112" s="761">
        <f t="shared" si="39"/>
        <v>45724</v>
      </c>
      <c r="G112" s="761">
        <f t="shared" si="40"/>
        <v>45726</v>
      </c>
      <c r="H112" s="761">
        <f t="shared" si="41"/>
        <v>45729</v>
      </c>
      <c r="I112" s="761">
        <f t="shared" si="42"/>
        <v>45734</v>
      </c>
      <c r="J112" s="761">
        <f t="shared" si="43"/>
        <v>45735</v>
      </c>
      <c r="K112" s="761">
        <f t="shared" si="43"/>
        <v>45736</v>
      </c>
      <c r="L112" s="331"/>
      <c r="M112" s="761">
        <f t="shared" si="9"/>
        <v>45344</v>
      </c>
      <c r="N112" s="1071">
        <f t="shared" ref="N112" si="45">WEEKNUM(M112)</f>
        <v>8</v>
      </c>
    </row>
    <row r="113" spans="1:17" hidden="1" x14ac:dyDescent="0.2">
      <c r="M113" s="147"/>
      <c r="N113" s="147"/>
    </row>
    <row r="114" spans="1:17" ht="15.75" customHeight="1" x14ac:dyDescent="0.2">
      <c r="B114" s="1133"/>
      <c r="C114" s="1133"/>
      <c r="D114" s="1133"/>
      <c r="E114" s="1133"/>
      <c r="F114" s="1133"/>
      <c r="G114" s="217"/>
      <c r="H114" s="217"/>
      <c r="I114" s="217"/>
    </row>
    <row r="115" spans="1:17" ht="15.75" customHeight="1" x14ac:dyDescent="0.2">
      <c r="B115" s="164"/>
      <c r="C115" s="155"/>
      <c r="D115" s="1140"/>
      <c r="E115" s="1140"/>
      <c r="F115" s="1140"/>
      <c r="G115" s="1140"/>
      <c r="H115" s="1140"/>
      <c r="I115" s="1140"/>
      <c r="J115" s="1140"/>
      <c r="K115" s="1140"/>
      <c r="L115" s="1140"/>
      <c r="M115" s="1140"/>
      <c r="N115" s="748"/>
    </row>
    <row r="116" spans="1:17" ht="30" customHeight="1" x14ac:dyDescent="0.2">
      <c r="A116" s="822"/>
      <c r="B116" s="1134" t="s">
        <v>433</v>
      </c>
      <c r="C116" s="1135"/>
      <c r="D116" s="1136" t="s">
        <v>348</v>
      </c>
      <c r="E116" s="953" t="s">
        <v>230</v>
      </c>
      <c r="F116" s="947" t="s">
        <v>158</v>
      </c>
      <c r="G116" s="947" t="s">
        <v>434</v>
      </c>
      <c r="H116" s="944" t="s">
        <v>195</v>
      </c>
      <c r="I116" s="947" t="s">
        <v>298</v>
      </c>
      <c r="J116" s="947" t="s">
        <v>209</v>
      </c>
      <c r="K116" s="947" t="s">
        <v>336</v>
      </c>
      <c r="L116" s="1088"/>
      <c r="M116" s="886"/>
    </row>
    <row r="117" spans="1:17" ht="20.100000000000001" customHeight="1" x14ac:dyDescent="0.2">
      <c r="A117" s="822"/>
      <c r="B117" s="947" t="s">
        <v>350</v>
      </c>
      <c r="C117" s="947" t="s">
        <v>351</v>
      </c>
      <c r="D117" s="1137"/>
      <c r="E117" s="943" t="s">
        <v>144</v>
      </c>
      <c r="F117" s="943" t="s">
        <v>160</v>
      </c>
      <c r="G117" s="943" t="s">
        <v>490</v>
      </c>
      <c r="H117" s="943" t="s">
        <v>197</v>
      </c>
      <c r="I117" s="943" t="s">
        <v>228</v>
      </c>
      <c r="J117" s="943" t="s">
        <v>211</v>
      </c>
      <c r="K117" s="943" t="s">
        <v>285</v>
      </c>
      <c r="L117" s="1087"/>
      <c r="M117" s="946" t="s">
        <v>352</v>
      </c>
      <c r="N117" s="946" t="s">
        <v>439</v>
      </c>
    </row>
    <row r="118" spans="1:17" ht="17.25" hidden="1" customHeight="1" x14ac:dyDescent="0.2">
      <c r="A118" s="822"/>
      <c r="B118" s="965" t="s">
        <v>374</v>
      </c>
      <c r="C118" s="958" t="s">
        <v>440</v>
      </c>
      <c r="D118" s="958">
        <v>45393</v>
      </c>
      <c r="E118" s="1138" t="s">
        <v>384</v>
      </c>
      <c r="F118" s="1139"/>
      <c r="G118" s="1139"/>
      <c r="H118" s="1139"/>
      <c r="I118" s="1139"/>
      <c r="J118" s="1139"/>
      <c r="K118" s="1139"/>
      <c r="L118" s="1079"/>
      <c r="M118" s="761">
        <f t="shared" ref="M118:M133" si="46">D118+25</f>
        <v>45418</v>
      </c>
      <c r="N118" s="761" t="e">
        <f t="shared" ref="N118:N133" si="47">E118+25</f>
        <v>#VALUE!</v>
      </c>
      <c r="O118" s="331"/>
      <c r="P118" s="761">
        <v>45387</v>
      </c>
    </row>
    <row r="119" spans="1:17" ht="17.25" hidden="1" customHeight="1" x14ac:dyDescent="0.2">
      <c r="A119" s="822"/>
      <c r="B119" s="965" t="s">
        <v>368</v>
      </c>
      <c r="C119" s="958" t="s">
        <v>441</v>
      </c>
      <c r="D119" s="958">
        <v>45400</v>
      </c>
      <c r="E119" s="761">
        <f t="shared" ref="E119:E122" si="48">D119+3</f>
        <v>45403</v>
      </c>
      <c r="F119" s="1138" t="s">
        <v>384</v>
      </c>
      <c r="G119" s="1139"/>
      <c r="H119" s="1139"/>
      <c r="I119" s="1139"/>
      <c r="J119" s="1139"/>
      <c r="K119" s="1141"/>
      <c r="L119" s="761"/>
      <c r="M119" s="761">
        <f t="shared" si="46"/>
        <v>45425</v>
      </c>
      <c r="N119" s="761">
        <f t="shared" si="47"/>
        <v>45428</v>
      </c>
      <c r="O119" s="331"/>
      <c r="P119" s="761">
        <f t="shared" ref="P119" si="49">P118+7</f>
        <v>45394</v>
      </c>
    </row>
    <row r="120" spans="1:17" ht="17.25" hidden="1" customHeight="1" x14ac:dyDescent="0.2">
      <c r="A120" s="822"/>
      <c r="B120" s="965" t="s">
        <v>356</v>
      </c>
      <c r="C120" s="958" t="s">
        <v>442</v>
      </c>
      <c r="D120" s="958">
        <v>45406</v>
      </c>
      <c r="E120" s="761">
        <f t="shared" si="48"/>
        <v>45409</v>
      </c>
      <c r="F120" s="761">
        <f t="shared" ref="F120:F122" si="50">D120+9</f>
        <v>45415</v>
      </c>
      <c r="G120" s="761">
        <f t="shared" ref="G120:G122" si="51">D120+12</f>
        <v>45418</v>
      </c>
      <c r="H120" s="761">
        <f t="shared" ref="H120:H122" si="52">D120+14</f>
        <v>45420</v>
      </c>
      <c r="I120" s="761">
        <f t="shared" ref="I120:I122" si="53">D120+20</f>
        <v>45426</v>
      </c>
      <c r="J120" s="761">
        <f t="shared" ref="J120:J122" si="54">D120+21</f>
        <v>45427</v>
      </c>
      <c r="K120" s="761">
        <f t="shared" ref="K120:K131" si="55">D120+22</f>
        <v>45428</v>
      </c>
      <c r="L120" s="761"/>
      <c r="M120" s="761">
        <f t="shared" si="46"/>
        <v>45431</v>
      </c>
      <c r="N120" s="761">
        <f t="shared" si="47"/>
        <v>45434</v>
      </c>
      <c r="O120" s="331"/>
      <c r="P120" s="761">
        <f t="shared" ref="P120" si="56">P119+7</f>
        <v>45401</v>
      </c>
    </row>
    <row r="121" spans="1:17" ht="17.25" hidden="1" customHeight="1" x14ac:dyDescent="0.2">
      <c r="A121" s="822" t="s">
        <v>358</v>
      </c>
      <c r="B121" s="965" t="s">
        <v>389</v>
      </c>
      <c r="C121" s="958" t="s">
        <v>443</v>
      </c>
      <c r="D121" s="958">
        <v>45416</v>
      </c>
      <c r="E121" s="761">
        <f t="shared" si="48"/>
        <v>45419</v>
      </c>
      <c r="F121" s="761">
        <f t="shared" si="50"/>
        <v>45425</v>
      </c>
      <c r="G121" s="761">
        <f t="shared" si="51"/>
        <v>45428</v>
      </c>
      <c r="H121" s="761">
        <f t="shared" si="52"/>
        <v>45430</v>
      </c>
      <c r="I121" s="761">
        <f t="shared" si="53"/>
        <v>45436</v>
      </c>
      <c r="J121" s="761">
        <f t="shared" si="54"/>
        <v>45437</v>
      </c>
      <c r="K121" s="761">
        <f t="shared" si="55"/>
        <v>45438</v>
      </c>
      <c r="L121" s="761"/>
      <c r="M121" s="761">
        <f t="shared" si="46"/>
        <v>45441</v>
      </c>
      <c r="N121" s="761">
        <f t="shared" si="47"/>
        <v>45444</v>
      </c>
      <c r="O121" s="331"/>
      <c r="P121" s="761">
        <f t="shared" ref="P121" si="57">P120+7</f>
        <v>45408</v>
      </c>
    </row>
    <row r="122" spans="1:17" ht="17.25" hidden="1" customHeight="1" x14ac:dyDescent="0.2">
      <c r="A122" s="822"/>
      <c r="B122" s="965" t="s">
        <v>360</v>
      </c>
      <c r="C122" s="958" t="s">
        <v>444</v>
      </c>
      <c r="D122" s="958">
        <v>45424</v>
      </c>
      <c r="E122" s="761">
        <f t="shared" si="48"/>
        <v>45427</v>
      </c>
      <c r="F122" s="761">
        <f t="shared" si="50"/>
        <v>45433</v>
      </c>
      <c r="G122" s="761">
        <f t="shared" si="51"/>
        <v>45436</v>
      </c>
      <c r="H122" s="761">
        <f t="shared" si="52"/>
        <v>45438</v>
      </c>
      <c r="I122" s="761">
        <f t="shared" si="53"/>
        <v>45444</v>
      </c>
      <c r="J122" s="761">
        <f t="shared" si="54"/>
        <v>45445</v>
      </c>
      <c r="K122" s="761">
        <f t="shared" si="55"/>
        <v>45446</v>
      </c>
      <c r="L122" s="761"/>
      <c r="M122" s="761">
        <f t="shared" si="46"/>
        <v>45449</v>
      </c>
      <c r="N122" s="761">
        <f t="shared" si="47"/>
        <v>45452</v>
      </c>
      <c r="O122" s="331"/>
      <c r="P122" s="761">
        <f t="shared" ref="P122" si="58">P121+7</f>
        <v>45415</v>
      </c>
    </row>
    <row r="123" spans="1:17" ht="17.25" hidden="1" customHeight="1" x14ac:dyDescent="0.2">
      <c r="A123" s="822" t="s">
        <v>445</v>
      </c>
      <c r="B123" s="965" t="s">
        <v>374</v>
      </c>
      <c r="C123" s="958" t="s">
        <v>446</v>
      </c>
      <c r="D123" s="958">
        <v>45425</v>
      </c>
      <c r="E123" s="883" t="s">
        <v>384</v>
      </c>
      <c r="F123" s="883" t="s">
        <v>384</v>
      </c>
      <c r="G123" s="883" t="s">
        <v>384</v>
      </c>
      <c r="H123" s="883" t="s">
        <v>384</v>
      </c>
      <c r="I123" s="883" t="s">
        <v>384</v>
      </c>
      <c r="J123" s="883" t="s">
        <v>384</v>
      </c>
      <c r="K123" s="761">
        <f t="shared" si="55"/>
        <v>45447</v>
      </c>
      <c r="L123" s="761"/>
      <c r="M123" s="761">
        <f t="shared" si="46"/>
        <v>45450</v>
      </c>
      <c r="N123" s="761" t="e">
        <f t="shared" si="47"/>
        <v>#VALUE!</v>
      </c>
      <c r="O123" s="331"/>
      <c r="P123" s="761">
        <f t="shared" ref="P123" si="59">P122+7</f>
        <v>45422</v>
      </c>
    </row>
    <row r="124" spans="1:17" ht="17.25" hidden="1" customHeight="1" x14ac:dyDescent="0.2">
      <c r="A124" s="822" t="s">
        <v>374</v>
      </c>
      <c r="B124" s="958" t="s">
        <v>362</v>
      </c>
      <c r="C124" s="958" t="s">
        <v>447</v>
      </c>
      <c r="D124" s="958">
        <v>45437</v>
      </c>
      <c r="E124" s="761">
        <f t="shared" ref="E124:E132" si="60">D124+3</f>
        <v>45440</v>
      </c>
      <c r="F124" s="761">
        <f t="shared" ref="F124" si="61">D124+9</f>
        <v>45446</v>
      </c>
      <c r="G124" s="761">
        <f t="shared" ref="G124" si="62">D124+12</f>
        <v>45449</v>
      </c>
      <c r="H124" s="761">
        <f t="shared" ref="H124" si="63">D124+14</f>
        <v>45451</v>
      </c>
      <c r="I124" s="761">
        <f t="shared" ref="I124" si="64">D124+20</f>
        <v>45457</v>
      </c>
      <c r="J124" s="761">
        <f t="shared" ref="J124" si="65">D124+21</f>
        <v>45458</v>
      </c>
      <c r="K124" s="761">
        <f t="shared" si="55"/>
        <v>45459</v>
      </c>
      <c r="L124" s="761"/>
      <c r="M124" s="761">
        <f t="shared" si="46"/>
        <v>45462</v>
      </c>
      <c r="N124" s="761">
        <f t="shared" si="47"/>
        <v>45465</v>
      </c>
      <c r="O124" s="331"/>
      <c r="P124" s="761">
        <f t="shared" ref="P124" si="66">P123+7</f>
        <v>45429</v>
      </c>
    </row>
    <row r="125" spans="1:17" ht="17.25" hidden="1" customHeight="1" x14ac:dyDescent="0.2">
      <c r="A125" s="822"/>
      <c r="B125" s="958" t="s">
        <v>368</v>
      </c>
      <c r="C125" s="958" t="s">
        <v>448</v>
      </c>
      <c r="D125" s="958">
        <v>45447</v>
      </c>
      <c r="E125" s="761">
        <f t="shared" si="60"/>
        <v>45450</v>
      </c>
      <c r="F125" s="883" t="s">
        <v>384</v>
      </c>
      <c r="G125" s="883" t="s">
        <v>384</v>
      </c>
      <c r="H125" s="883" t="s">
        <v>384</v>
      </c>
      <c r="I125" s="883" t="s">
        <v>384</v>
      </c>
      <c r="J125" s="883" t="s">
        <v>384</v>
      </c>
      <c r="K125" s="761">
        <f t="shared" si="55"/>
        <v>45469</v>
      </c>
      <c r="L125" s="761"/>
      <c r="M125" s="761">
        <f t="shared" si="46"/>
        <v>45472</v>
      </c>
      <c r="N125" s="761">
        <f t="shared" si="47"/>
        <v>45475</v>
      </c>
      <c r="O125" s="331"/>
      <c r="P125" s="761">
        <f t="shared" ref="P125" si="67">P124+7</f>
        <v>45436</v>
      </c>
    </row>
    <row r="126" spans="1:17" ht="17.25" hidden="1" customHeight="1" x14ac:dyDescent="0.2">
      <c r="A126" s="822" t="s">
        <v>449</v>
      </c>
      <c r="B126" s="883" t="s">
        <v>384</v>
      </c>
      <c r="C126" s="958" t="s">
        <v>450</v>
      </c>
      <c r="D126" s="803">
        <v>45447</v>
      </c>
      <c r="E126" s="803">
        <f t="shared" si="60"/>
        <v>45450</v>
      </c>
      <c r="F126" s="803">
        <f t="shared" ref="F126" si="68">D126+9</f>
        <v>45456</v>
      </c>
      <c r="G126" s="803">
        <f t="shared" ref="G126" si="69">D126+12</f>
        <v>45459</v>
      </c>
      <c r="H126" s="803">
        <f t="shared" ref="H126:H131" si="70">D126+14</f>
        <v>45461</v>
      </c>
      <c r="I126" s="803">
        <f t="shared" ref="I126:I131" si="71">D126+20</f>
        <v>45467</v>
      </c>
      <c r="J126" s="803">
        <f t="shared" ref="J126:J131" si="72">D126+21</f>
        <v>45468</v>
      </c>
      <c r="K126" s="803">
        <f t="shared" si="55"/>
        <v>45469</v>
      </c>
      <c r="L126" s="803"/>
      <c r="M126" s="803">
        <f t="shared" si="46"/>
        <v>45472</v>
      </c>
      <c r="N126" s="803">
        <f t="shared" si="47"/>
        <v>45475</v>
      </c>
      <c r="O126" s="331"/>
      <c r="P126" s="761">
        <f t="shared" ref="P126" si="73">P125+7</f>
        <v>45443</v>
      </c>
    </row>
    <row r="127" spans="1:17" ht="17.25" hidden="1" customHeight="1" x14ac:dyDescent="0.2">
      <c r="A127" s="822" t="s">
        <v>387</v>
      </c>
      <c r="B127" s="958" t="s">
        <v>356</v>
      </c>
      <c r="C127" s="958" t="s">
        <v>451</v>
      </c>
      <c r="D127" s="958">
        <v>45459</v>
      </c>
      <c r="E127" s="761">
        <f t="shared" si="60"/>
        <v>45462</v>
      </c>
      <c r="F127" s="883" t="s">
        <v>384</v>
      </c>
      <c r="G127" s="883" t="s">
        <v>384</v>
      </c>
      <c r="H127" s="761">
        <f t="shared" si="70"/>
        <v>45473</v>
      </c>
      <c r="I127" s="761">
        <f t="shared" si="71"/>
        <v>45479</v>
      </c>
      <c r="J127" s="761">
        <f t="shared" si="72"/>
        <v>45480</v>
      </c>
      <c r="K127" s="761">
        <f t="shared" si="55"/>
        <v>45481</v>
      </c>
      <c r="L127" s="761"/>
      <c r="M127" s="761">
        <f t="shared" si="46"/>
        <v>45484</v>
      </c>
      <c r="N127" s="761">
        <f t="shared" si="47"/>
        <v>45487</v>
      </c>
      <c r="O127" s="331"/>
      <c r="P127" s="761">
        <f t="shared" ref="P127" si="74">P126+7</f>
        <v>45450</v>
      </c>
    </row>
    <row r="128" spans="1:17" ht="17.25" hidden="1" customHeight="1" x14ac:dyDescent="0.2">
      <c r="A128" s="822" t="s">
        <v>452</v>
      </c>
      <c r="B128" s="958" t="s">
        <v>389</v>
      </c>
      <c r="C128" s="958" t="s">
        <v>453</v>
      </c>
      <c r="D128" s="883" t="s">
        <v>384</v>
      </c>
      <c r="E128" s="803" t="e">
        <f t="shared" si="60"/>
        <v>#VALUE!</v>
      </c>
      <c r="F128" s="803" t="e">
        <f t="shared" ref="F128:F131" si="75">D128+9</f>
        <v>#VALUE!</v>
      </c>
      <c r="G128" s="803" t="e">
        <f t="shared" ref="G128:G131" si="76">D128+12</f>
        <v>#VALUE!</v>
      </c>
      <c r="H128" s="803" t="e">
        <f t="shared" si="70"/>
        <v>#VALUE!</v>
      </c>
      <c r="I128" s="803" t="e">
        <f t="shared" si="71"/>
        <v>#VALUE!</v>
      </c>
      <c r="J128" s="803" t="e">
        <f t="shared" si="72"/>
        <v>#VALUE!</v>
      </c>
      <c r="K128" s="803" t="e">
        <f t="shared" si="55"/>
        <v>#VALUE!</v>
      </c>
      <c r="L128" s="803"/>
      <c r="M128" s="803" t="e">
        <f t="shared" si="46"/>
        <v>#VALUE!</v>
      </c>
      <c r="N128" s="803" t="e">
        <f t="shared" si="47"/>
        <v>#VALUE!</v>
      </c>
      <c r="O128" s="331"/>
      <c r="P128" s="761">
        <f t="shared" ref="P128" si="77">P127+7</f>
        <v>45457</v>
      </c>
      <c r="Q128" s="1071">
        <f>WEEKNUM(P128)</f>
        <v>24</v>
      </c>
    </row>
    <row r="129" spans="1:17" ht="17.25" hidden="1" customHeight="1" x14ac:dyDescent="0.2">
      <c r="A129" s="822" t="s">
        <v>454</v>
      </c>
      <c r="B129" s="958" t="s">
        <v>360</v>
      </c>
      <c r="C129" s="958" t="s">
        <v>455</v>
      </c>
      <c r="D129" s="883" t="s">
        <v>384</v>
      </c>
      <c r="E129" s="803" t="e">
        <f t="shared" si="60"/>
        <v>#VALUE!</v>
      </c>
      <c r="F129" s="803" t="e">
        <f t="shared" si="75"/>
        <v>#VALUE!</v>
      </c>
      <c r="G129" s="803" t="e">
        <f t="shared" si="76"/>
        <v>#VALUE!</v>
      </c>
      <c r="H129" s="803" t="e">
        <f t="shared" si="70"/>
        <v>#VALUE!</v>
      </c>
      <c r="I129" s="803" t="e">
        <f t="shared" si="71"/>
        <v>#VALUE!</v>
      </c>
      <c r="J129" s="803" t="e">
        <f t="shared" si="72"/>
        <v>#VALUE!</v>
      </c>
      <c r="K129" s="803" t="e">
        <f t="shared" si="55"/>
        <v>#VALUE!</v>
      </c>
      <c r="L129" s="803"/>
      <c r="M129" s="803" t="e">
        <f t="shared" si="46"/>
        <v>#VALUE!</v>
      </c>
      <c r="N129" s="803" t="e">
        <f t="shared" si="47"/>
        <v>#VALUE!</v>
      </c>
      <c r="O129" s="331"/>
      <c r="P129" s="761">
        <f t="shared" ref="P129" si="78">P128+7</f>
        <v>45464</v>
      </c>
      <c r="Q129" s="1071">
        <f>WEEKNUM(P129)</f>
        <v>25</v>
      </c>
    </row>
    <row r="130" spans="1:17" ht="17.25" hidden="1" customHeight="1" x14ac:dyDescent="0.2">
      <c r="A130" s="822" t="s">
        <v>456</v>
      </c>
      <c r="B130" s="1066" t="s">
        <v>368</v>
      </c>
      <c r="C130" s="958" t="s">
        <v>457</v>
      </c>
      <c r="D130" s="883" t="s">
        <v>384</v>
      </c>
      <c r="E130" s="803" t="e">
        <f t="shared" si="60"/>
        <v>#VALUE!</v>
      </c>
      <c r="F130" s="803" t="e">
        <f t="shared" si="75"/>
        <v>#VALUE!</v>
      </c>
      <c r="G130" s="803" t="e">
        <f t="shared" si="76"/>
        <v>#VALUE!</v>
      </c>
      <c r="H130" s="803" t="e">
        <f t="shared" si="70"/>
        <v>#VALUE!</v>
      </c>
      <c r="I130" s="803" t="e">
        <f t="shared" si="71"/>
        <v>#VALUE!</v>
      </c>
      <c r="J130" s="803" t="e">
        <f t="shared" si="72"/>
        <v>#VALUE!</v>
      </c>
      <c r="K130" s="803" t="e">
        <f t="shared" si="55"/>
        <v>#VALUE!</v>
      </c>
      <c r="L130" s="803"/>
      <c r="M130" s="803" t="e">
        <f t="shared" si="46"/>
        <v>#VALUE!</v>
      </c>
      <c r="N130" s="803" t="e">
        <f t="shared" si="47"/>
        <v>#VALUE!</v>
      </c>
      <c r="O130" s="331"/>
      <c r="P130" s="761">
        <f t="shared" ref="P130" si="79">P129+7</f>
        <v>45471</v>
      </c>
      <c r="Q130" s="1071">
        <f t="shared" ref="Q130:Q151" si="80">WEEKNUM(P130)</f>
        <v>26</v>
      </c>
    </row>
    <row r="131" spans="1:17" ht="17.25" hidden="1" customHeight="1" x14ac:dyDescent="0.2">
      <c r="A131" s="822"/>
      <c r="B131" s="958" t="s">
        <v>362</v>
      </c>
      <c r="C131" s="958" t="s">
        <v>458</v>
      </c>
      <c r="D131" s="958">
        <v>45484</v>
      </c>
      <c r="E131" s="761">
        <f t="shared" si="60"/>
        <v>45487</v>
      </c>
      <c r="F131" s="761">
        <f t="shared" si="75"/>
        <v>45493</v>
      </c>
      <c r="G131" s="761">
        <f t="shared" si="76"/>
        <v>45496</v>
      </c>
      <c r="H131" s="761">
        <f t="shared" si="70"/>
        <v>45498</v>
      </c>
      <c r="I131" s="761">
        <f t="shared" si="71"/>
        <v>45504</v>
      </c>
      <c r="J131" s="761">
        <f t="shared" si="72"/>
        <v>45505</v>
      </c>
      <c r="K131" s="761">
        <f t="shared" si="55"/>
        <v>45506</v>
      </c>
      <c r="L131" s="761"/>
      <c r="M131" s="761">
        <f t="shared" si="46"/>
        <v>45509</v>
      </c>
      <c r="N131" s="761">
        <f t="shared" si="47"/>
        <v>45512</v>
      </c>
      <c r="O131" s="331"/>
      <c r="P131" s="761">
        <f t="shared" ref="P131" si="81">P130+7</f>
        <v>45478</v>
      </c>
      <c r="Q131" s="1071">
        <f t="shared" si="80"/>
        <v>27</v>
      </c>
    </row>
    <row r="132" spans="1:17" ht="17.25" hidden="1" customHeight="1" x14ac:dyDescent="0.2">
      <c r="A132" s="822"/>
      <c r="B132" s="1006" t="s">
        <v>374</v>
      </c>
      <c r="C132" s="958" t="s">
        <v>459</v>
      </c>
      <c r="D132" s="958">
        <v>45490</v>
      </c>
      <c r="E132" s="761">
        <f t="shared" si="60"/>
        <v>45493</v>
      </c>
      <c r="F132" s="883" t="s">
        <v>384</v>
      </c>
      <c r="G132" s="883" t="s">
        <v>384</v>
      </c>
      <c r="H132" s="883" t="s">
        <v>384</v>
      </c>
      <c r="I132" s="883" t="s">
        <v>384</v>
      </c>
      <c r="J132" s="883" t="s">
        <v>384</v>
      </c>
      <c r="K132" s="883" t="s">
        <v>384</v>
      </c>
      <c r="L132" s="883"/>
      <c r="M132" s="761">
        <f t="shared" si="46"/>
        <v>45515</v>
      </c>
      <c r="N132" s="761">
        <f t="shared" si="47"/>
        <v>45518</v>
      </c>
      <c r="O132" s="331"/>
      <c r="P132" s="761">
        <f t="shared" ref="P132" si="82">P131+7</f>
        <v>45485</v>
      </c>
      <c r="Q132" s="1071">
        <f t="shared" si="80"/>
        <v>28</v>
      </c>
    </row>
    <row r="133" spans="1:17" ht="17.25" hidden="1" customHeight="1" x14ac:dyDescent="0.2">
      <c r="A133" s="822" t="s">
        <v>356</v>
      </c>
      <c r="B133" s="958" t="s">
        <v>396</v>
      </c>
      <c r="C133" s="958" t="s">
        <v>460</v>
      </c>
      <c r="D133" s="958">
        <v>45496</v>
      </c>
      <c r="E133" s="761">
        <f>D133+3</f>
        <v>45499</v>
      </c>
      <c r="F133" s="761">
        <f>D133+9</f>
        <v>45505</v>
      </c>
      <c r="G133" s="761">
        <f>D133+12</f>
        <v>45508</v>
      </c>
      <c r="H133" s="761">
        <f>D133+14</f>
        <v>45510</v>
      </c>
      <c r="I133" s="761">
        <f>D133+20</f>
        <v>45516</v>
      </c>
      <c r="J133" s="761">
        <f>D133+21</f>
        <v>45517</v>
      </c>
      <c r="K133" s="761">
        <f>D133+22</f>
        <v>45518</v>
      </c>
      <c r="L133" s="761"/>
      <c r="M133" s="761">
        <f t="shared" si="46"/>
        <v>45521</v>
      </c>
      <c r="N133" s="761">
        <f t="shared" si="47"/>
        <v>45524</v>
      </c>
      <c r="O133" s="331"/>
      <c r="P133" s="761">
        <f t="shared" ref="P133" si="83">P132+7</f>
        <v>45492</v>
      </c>
      <c r="Q133" s="1071">
        <f t="shared" si="80"/>
        <v>29</v>
      </c>
    </row>
    <row r="134" spans="1:17" ht="17.25" hidden="1" customHeight="1" x14ac:dyDescent="0.2">
      <c r="A134" s="822"/>
      <c r="B134" s="958" t="s">
        <v>389</v>
      </c>
      <c r="C134" s="958" t="s">
        <v>461</v>
      </c>
      <c r="D134" s="958">
        <v>45511</v>
      </c>
      <c r="E134" s="883" t="s">
        <v>384</v>
      </c>
      <c r="F134" s="883" t="s">
        <v>384</v>
      </c>
      <c r="G134" s="883" t="s">
        <v>384</v>
      </c>
      <c r="H134" s="883" t="s">
        <v>384</v>
      </c>
      <c r="I134" s="883" t="s">
        <v>384</v>
      </c>
      <c r="J134" s="883" t="s">
        <v>384</v>
      </c>
      <c r="K134" s="883" t="s">
        <v>384</v>
      </c>
      <c r="L134" s="883"/>
      <c r="M134" s="761">
        <v>45517</v>
      </c>
      <c r="N134" s="761">
        <v>45519</v>
      </c>
      <c r="O134" s="331"/>
      <c r="P134" s="761">
        <f t="shared" ref="P134" si="84">P133+7</f>
        <v>45499</v>
      </c>
      <c r="Q134" s="1071">
        <f t="shared" si="80"/>
        <v>30</v>
      </c>
    </row>
    <row r="135" spans="1:17" ht="17.25" hidden="1" customHeight="1" x14ac:dyDescent="0.2">
      <c r="A135" s="822" t="s">
        <v>356</v>
      </c>
      <c r="B135" s="958" t="s">
        <v>360</v>
      </c>
      <c r="C135" s="958" t="s">
        <v>462</v>
      </c>
      <c r="D135" s="958">
        <v>45511</v>
      </c>
      <c r="E135" s="761">
        <f t="shared" ref="E135:E138" si="85">D135+3</f>
        <v>45514</v>
      </c>
      <c r="F135" s="761">
        <f t="shared" ref="F135:F140" si="86">D135+9</f>
        <v>45520</v>
      </c>
      <c r="G135" s="761">
        <f t="shared" ref="G135:G140" si="87">D135+12</f>
        <v>45523</v>
      </c>
      <c r="H135" s="761">
        <f t="shared" ref="H135" si="88">D135+14</f>
        <v>45525</v>
      </c>
      <c r="I135" s="761">
        <f t="shared" ref="I135:I140" si="89">D135+20</f>
        <v>45531</v>
      </c>
      <c r="J135" s="761">
        <f t="shared" ref="J135:J140" si="90">D135+21</f>
        <v>45532</v>
      </c>
      <c r="K135" s="761">
        <f t="shared" ref="K135:K140" si="91">D135+22</f>
        <v>45533</v>
      </c>
      <c r="L135" s="761"/>
      <c r="M135" s="761">
        <f t="shared" ref="M135:M144" si="92">D135+25</f>
        <v>45536</v>
      </c>
      <c r="N135" s="761">
        <f t="shared" ref="N135:N144" si="93">D135+26</f>
        <v>45537</v>
      </c>
      <c r="O135" s="331"/>
      <c r="P135" s="761">
        <f t="shared" ref="P135" si="94">P134+7</f>
        <v>45506</v>
      </c>
      <c r="Q135" s="1071">
        <f t="shared" si="80"/>
        <v>31</v>
      </c>
    </row>
    <row r="136" spans="1:17" ht="17.25" hidden="1" customHeight="1" x14ac:dyDescent="0.2">
      <c r="A136" s="822"/>
      <c r="B136" s="958" t="s">
        <v>400</v>
      </c>
      <c r="C136" s="958" t="s">
        <v>463</v>
      </c>
      <c r="D136" s="958">
        <v>45516</v>
      </c>
      <c r="E136" s="761">
        <f t="shared" si="85"/>
        <v>45519</v>
      </c>
      <c r="F136" s="761">
        <f t="shared" si="86"/>
        <v>45525</v>
      </c>
      <c r="G136" s="761">
        <f t="shared" si="87"/>
        <v>45528</v>
      </c>
      <c r="H136" s="761">
        <f>D136+14</f>
        <v>45530</v>
      </c>
      <c r="I136" s="761">
        <f t="shared" si="89"/>
        <v>45536</v>
      </c>
      <c r="J136" s="761">
        <f t="shared" si="90"/>
        <v>45537</v>
      </c>
      <c r="K136" s="761">
        <f t="shared" si="91"/>
        <v>45538</v>
      </c>
      <c r="L136" s="761"/>
      <c r="M136" s="761">
        <f t="shared" si="92"/>
        <v>45541</v>
      </c>
      <c r="N136" s="761">
        <f t="shared" si="93"/>
        <v>45542</v>
      </c>
      <c r="O136" s="331"/>
      <c r="P136" s="761">
        <f t="shared" ref="P136" si="95">P135+7</f>
        <v>45513</v>
      </c>
      <c r="Q136" s="1071">
        <f t="shared" si="80"/>
        <v>32</v>
      </c>
    </row>
    <row r="137" spans="1:17" ht="17.25" hidden="1" customHeight="1" x14ac:dyDescent="0.2">
      <c r="A137" s="822" t="s">
        <v>362</v>
      </c>
      <c r="B137" s="958" t="s">
        <v>374</v>
      </c>
      <c r="C137" s="958" t="s">
        <v>464</v>
      </c>
      <c r="D137" s="958">
        <v>45520</v>
      </c>
      <c r="E137" s="761">
        <f t="shared" si="85"/>
        <v>45523</v>
      </c>
      <c r="F137" s="761">
        <f t="shared" si="86"/>
        <v>45529</v>
      </c>
      <c r="G137" s="761">
        <f t="shared" si="87"/>
        <v>45532</v>
      </c>
      <c r="H137" s="761">
        <f t="shared" ref="H137:H140" si="96">D137+14</f>
        <v>45534</v>
      </c>
      <c r="I137" s="761">
        <f t="shared" si="89"/>
        <v>45540</v>
      </c>
      <c r="J137" s="761">
        <f t="shared" si="90"/>
        <v>45541</v>
      </c>
      <c r="K137" s="761">
        <f t="shared" si="91"/>
        <v>45542</v>
      </c>
      <c r="L137" s="761"/>
      <c r="M137" s="761">
        <f t="shared" si="92"/>
        <v>45545</v>
      </c>
      <c r="N137" s="761">
        <f t="shared" si="93"/>
        <v>45546</v>
      </c>
      <c r="O137" s="331"/>
      <c r="P137" s="761">
        <f t="shared" ref="P137" si="97">P136+7</f>
        <v>45520</v>
      </c>
      <c r="Q137" s="1071">
        <f t="shared" si="80"/>
        <v>33</v>
      </c>
    </row>
    <row r="138" spans="1:17" ht="17.25" hidden="1" customHeight="1" x14ac:dyDescent="0.2">
      <c r="A138" s="822" t="s">
        <v>374</v>
      </c>
      <c r="B138" s="1006" t="s">
        <v>362</v>
      </c>
      <c r="C138" s="958" t="s">
        <v>465</v>
      </c>
      <c r="D138" s="883" t="s">
        <v>384</v>
      </c>
      <c r="E138" s="803" t="e">
        <f t="shared" si="85"/>
        <v>#VALUE!</v>
      </c>
      <c r="F138" s="803" t="e">
        <f t="shared" si="86"/>
        <v>#VALUE!</v>
      </c>
      <c r="G138" s="803" t="e">
        <f t="shared" si="87"/>
        <v>#VALUE!</v>
      </c>
      <c r="H138" s="803" t="e">
        <f t="shared" si="96"/>
        <v>#VALUE!</v>
      </c>
      <c r="I138" s="803" t="e">
        <f t="shared" si="89"/>
        <v>#VALUE!</v>
      </c>
      <c r="J138" s="803" t="e">
        <f t="shared" si="90"/>
        <v>#VALUE!</v>
      </c>
      <c r="K138" s="803" t="e">
        <f t="shared" si="91"/>
        <v>#VALUE!</v>
      </c>
      <c r="L138" s="803"/>
      <c r="M138" s="803" t="e">
        <f t="shared" si="92"/>
        <v>#VALUE!</v>
      </c>
      <c r="N138" s="803" t="e">
        <f t="shared" si="93"/>
        <v>#VALUE!</v>
      </c>
      <c r="O138" s="331"/>
      <c r="P138" s="761">
        <f t="shared" ref="P138" si="98">P137+7</f>
        <v>45527</v>
      </c>
      <c r="Q138" s="1071">
        <f t="shared" si="80"/>
        <v>34</v>
      </c>
    </row>
    <row r="139" spans="1:17" ht="17.25" hidden="1" customHeight="1" x14ac:dyDescent="0.2">
      <c r="A139" s="822" t="s">
        <v>389</v>
      </c>
      <c r="B139" s="958" t="s">
        <v>389</v>
      </c>
      <c r="C139" s="958" t="s">
        <v>466</v>
      </c>
      <c r="D139" s="958">
        <v>45539</v>
      </c>
      <c r="E139" s="761">
        <f>D139+3</f>
        <v>45542</v>
      </c>
      <c r="F139" s="761">
        <f t="shared" si="86"/>
        <v>45548</v>
      </c>
      <c r="G139" s="761">
        <f t="shared" si="87"/>
        <v>45551</v>
      </c>
      <c r="H139" s="761">
        <f t="shared" si="96"/>
        <v>45553</v>
      </c>
      <c r="I139" s="761">
        <f t="shared" si="89"/>
        <v>45559</v>
      </c>
      <c r="J139" s="761">
        <f t="shared" si="90"/>
        <v>45560</v>
      </c>
      <c r="K139" s="761">
        <f t="shared" si="91"/>
        <v>45561</v>
      </c>
      <c r="L139" s="761"/>
      <c r="M139" s="761">
        <f t="shared" si="92"/>
        <v>45564</v>
      </c>
      <c r="N139" s="761">
        <f t="shared" si="93"/>
        <v>45565</v>
      </c>
      <c r="O139" s="331"/>
      <c r="P139" s="761">
        <f t="shared" ref="P139" si="99">P138+7</f>
        <v>45534</v>
      </c>
      <c r="Q139" s="1071">
        <f t="shared" si="80"/>
        <v>35</v>
      </c>
    </row>
    <row r="140" spans="1:17" ht="17.25" hidden="1" customHeight="1" x14ac:dyDescent="0.2">
      <c r="A140" s="822" t="s">
        <v>396</v>
      </c>
      <c r="B140" s="958" t="s">
        <v>396</v>
      </c>
      <c r="C140" s="958" t="s">
        <v>467</v>
      </c>
      <c r="D140" s="958">
        <v>45542</v>
      </c>
      <c r="E140" s="761">
        <f t="shared" ref="E140" si="100">D140+3</f>
        <v>45545</v>
      </c>
      <c r="F140" s="761">
        <f t="shared" si="86"/>
        <v>45551</v>
      </c>
      <c r="G140" s="761">
        <f t="shared" si="87"/>
        <v>45554</v>
      </c>
      <c r="H140" s="761">
        <f t="shared" si="96"/>
        <v>45556</v>
      </c>
      <c r="I140" s="761">
        <f t="shared" si="89"/>
        <v>45562</v>
      </c>
      <c r="J140" s="761">
        <f t="shared" si="90"/>
        <v>45563</v>
      </c>
      <c r="K140" s="761">
        <f t="shared" si="91"/>
        <v>45564</v>
      </c>
      <c r="L140" s="761"/>
      <c r="M140" s="761">
        <f t="shared" si="92"/>
        <v>45567</v>
      </c>
      <c r="N140" s="761">
        <f t="shared" si="93"/>
        <v>45568</v>
      </c>
      <c r="O140" s="331"/>
      <c r="P140" s="761">
        <f t="shared" ref="P140" si="101">P139+7</f>
        <v>45541</v>
      </c>
      <c r="Q140" s="1071">
        <f t="shared" si="80"/>
        <v>36</v>
      </c>
    </row>
    <row r="141" spans="1:17" ht="17.25" hidden="1" customHeight="1" x14ac:dyDescent="0.2">
      <c r="A141" s="822"/>
      <c r="B141" s="958" t="s">
        <v>360</v>
      </c>
      <c r="C141" s="958" t="s">
        <v>468</v>
      </c>
      <c r="D141" s="958">
        <v>45561</v>
      </c>
      <c r="E141" s="1138" t="s">
        <v>384</v>
      </c>
      <c r="F141" s="1139"/>
      <c r="G141" s="1139"/>
      <c r="H141" s="1139"/>
      <c r="I141" s="1139"/>
      <c r="J141" s="1139"/>
      <c r="K141" s="1139"/>
      <c r="L141" s="1079"/>
      <c r="M141" s="761">
        <f t="shared" si="92"/>
        <v>45586</v>
      </c>
      <c r="N141" s="761">
        <f t="shared" si="93"/>
        <v>45587</v>
      </c>
      <c r="O141" s="331"/>
      <c r="P141" s="761">
        <f t="shared" ref="P141" si="102">P140+7</f>
        <v>45548</v>
      </c>
      <c r="Q141" s="1071">
        <f t="shared" si="80"/>
        <v>37</v>
      </c>
    </row>
    <row r="142" spans="1:17" ht="17.25" hidden="1" customHeight="1" x14ac:dyDescent="0.2">
      <c r="A142" s="822"/>
      <c r="B142" s="958" t="s">
        <v>400</v>
      </c>
      <c r="C142" s="958" t="s">
        <v>469</v>
      </c>
      <c r="D142" s="958">
        <v>45558</v>
      </c>
      <c r="E142" s="761">
        <f t="shared" ref="E142:E148" si="103">D142+3</f>
        <v>45561</v>
      </c>
      <c r="F142" s="761">
        <f t="shared" ref="F142:F148" si="104">D142+9</f>
        <v>45567</v>
      </c>
      <c r="G142" s="761">
        <f t="shared" ref="G142:G148" si="105">D142+12</f>
        <v>45570</v>
      </c>
      <c r="H142" s="761">
        <f t="shared" ref="H142:H148" si="106">D142+14</f>
        <v>45572</v>
      </c>
      <c r="I142" s="761">
        <f t="shared" ref="I142:I155" si="107">D142+20</f>
        <v>45578</v>
      </c>
      <c r="J142" s="761">
        <f t="shared" ref="J142:J155" si="108">D142+21</f>
        <v>45579</v>
      </c>
      <c r="K142" s="761">
        <f t="shared" ref="K142:K155" si="109">D142+22</f>
        <v>45580</v>
      </c>
      <c r="L142" s="761"/>
      <c r="M142" s="761">
        <f t="shared" si="92"/>
        <v>45583</v>
      </c>
      <c r="N142" s="761">
        <f t="shared" si="93"/>
        <v>45584</v>
      </c>
      <c r="O142" s="331"/>
      <c r="P142" s="761">
        <f t="shared" ref="P142" si="110">P141+7</f>
        <v>45555</v>
      </c>
      <c r="Q142" s="1071">
        <f t="shared" si="80"/>
        <v>38</v>
      </c>
    </row>
    <row r="143" spans="1:17" ht="17.25" hidden="1" customHeight="1" x14ac:dyDescent="0.2">
      <c r="A143" s="822"/>
      <c r="B143" s="958" t="s">
        <v>374</v>
      </c>
      <c r="C143" s="958" t="s">
        <v>470</v>
      </c>
      <c r="D143" s="883" t="s">
        <v>384</v>
      </c>
      <c r="E143" s="803" t="e">
        <f t="shared" si="103"/>
        <v>#VALUE!</v>
      </c>
      <c r="F143" s="803" t="e">
        <f t="shared" si="104"/>
        <v>#VALUE!</v>
      </c>
      <c r="G143" s="803" t="e">
        <f t="shared" si="105"/>
        <v>#VALUE!</v>
      </c>
      <c r="H143" s="803" t="e">
        <f t="shared" si="106"/>
        <v>#VALUE!</v>
      </c>
      <c r="I143" s="803" t="e">
        <f t="shared" si="107"/>
        <v>#VALUE!</v>
      </c>
      <c r="J143" s="803" t="e">
        <f t="shared" si="108"/>
        <v>#VALUE!</v>
      </c>
      <c r="K143" s="803" t="e">
        <f t="shared" si="109"/>
        <v>#VALUE!</v>
      </c>
      <c r="L143" s="803"/>
      <c r="M143" s="803" t="e">
        <f t="shared" si="92"/>
        <v>#VALUE!</v>
      </c>
      <c r="N143" s="803" t="e">
        <f t="shared" si="93"/>
        <v>#VALUE!</v>
      </c>
      <c r="O143" s="331"/>
      <c r="P143" s="761">
        <f t="shared" ref="P143" si="111">P142+7</f>
        <v>45562</v>
      </c>
      <c r="Q143" s="1071">
        <f t="shared" si="80"/>
        <v>39</v>
      </c>
    </row>
    <row r="144" spans="1:17" ht="17.25" hidden="1" customHeight="1" x14ac:dyDescent="0.2">
      <c r="A144" s="822"/>
      <c r="B144" s="958" t="s">
        <v>389</v>
      </c>
      <c r="C144" s="958" t="s">
        <v>471</v>
      </c>
      <c r="D144" s="958">
        <v>45573</v>
      </c>
      <c r="E144" s="761">
        <f t="shared" si="103"/>
        <v>45576</v>
      </c>
      <c r="F144" s="761">
        <f t="shared" si="104"/>
        <v>45582</v>
      </c>
      <c r="G144" s="761">
        <f t="shared" si="105"/>
        <v>45585</v>
      </c>
      <c r="H144" s="761">
        <f t="shared" si="106"/>
        <v>45587</v>
      </c>
      <c r="I144" s="761">
        <f t="shared" si="107"/>
        <v>45593</v>
      </c>
      <c r="J144" s="761">
        <f t="shared" si="108"/>
        <v>45594</v>
      </c>
      <c r="K144" s="761">
        <f t="shared" si="109"/>
        <v>45595</v>
      </c>
      <c r="L144" s="761"/>
      <c r="M144" s="761">
        <f t="shared" si="92"/>
        <v>45598</v>
      </c>
      <c r="N144" s="761">
        <f t="shared" si="93"/>
        <v>45599</v>
      </c>
      <c r="O144" s="331"/>
      <c r="P144" s="761">
        <f t="shared" ref="P144" si="112">P143+7</f>
        <v>45569</v>
      </c>
      <c r="Q144" s="1071">
        <f t="shared" si="80"/>
        <v>40</v>
      </c>
    </row>
    <row r="145" spans="1:17" ht="17.25" hidden="1" customHeight="1" x14ac:dyDescent="0.2">
      <c r="A145" s="822" t="s">
        <v>356</v>
      </c>
      <c r="B145" s="1029" t="s">
        <v>408</v>
      </c>
      <c r="C145" s="958" t="s">
        <v>472</v>
      </c>
      <c r="D145" s="803">
        <v>45579</v>
      </c>
      <c r="E145" s="803">
        <f t="shared" si="103"/>
        <v>45582</v>
      </c>
      <c r="F145" s="803">
        <f t="shared" si="104"/>
        <v>45588</v>
      </c>
      <c r="G145" s="803">
        <f t="shared" si="105"/>
        <v>45591</v>
      </c>
      <c r="H145" s="803">
        <f t="shared" si="106"/>
        <v>45593</v>
      </c>
      <c r="I145" s="803">
        <f t="shared" si="107"/>
        <v>45599</v>
      </c>
      <c r="J145" s="803">
        <f t="shared" si="108"/>
        <v>45600</v>
      </c>
      <c r="K145" s="803">
        <f t="shared" si="109"/>
        <v>45601</v>
      </c>
      <c r="L145" s="803"/>
      <c r="M145" s="803">
        <f>F145+22</f>
        <v>45610</v>
      </c>
      <c r="N145" s="803">
        <f>G145+22</f>
        <v>45613</v>
      </c>
      <c r="O145" s="331"/>
      <c r="P145" s="761">
        <f t="shared" ref="P145" si="113">P144+7</f>
        <v>45576</v>
      </c>
      <c r="Q145" s="1071">
        <f t="shared" si="80"/>
        <v>41</v>
      </c>
    </row>
    <row r="146" spans="1:17" ht="17.25" hidden="1" customHeight="1" x14ac:dyDescent="0.2">
      <c r="A146" s="822" t="s">
        <v>360</v>
      </c>
      <c r="B146" s="958" t="s">
        <v>360</v>
      </c>
      <c r="C146" s="958" t="s">
        <v>473</v>
      </c>
      <c r="D146" s="958">
        <v>45582</v>
      </c>
      <c r="E146" s="761">
        <f t="shared" si="103"/>
        <v>45585</v>
      </c>
      <c r="F146" s="761">
        <f t="shared" si="104"/>
        <v>45591</v>
      </c>
      <c r="G146" s="761">
        <f t="shared" si="105"/>
        <v>45594</v>
      </c>
      <c r="H146" s="761">
        <f t="shared" si="106"/>
        <v>45596</v>
      </c>
      <c r="I146" s="761">
        <f t="shared" si="107"/>
        <v>45602</v>
      </c>
      <c r="J146" s="761">
        <f t="shared" si="108"/>
        <v>45603</v>
      </c>
      <c r="K146" s="761">
        <f t="shared" si="109"/>
        <v>45604</v>
      </c>
      <c r="L146" s="1082"/>
      <c r="M146" s="761">
        <f t="shared" ref="M146:M151" si="114">D146+25</f>
        <v>45607</v>
      </c>
      <c r="N146" s="761">
        <f t="shared" ref="N146:N151" si="115">D146+26</f>
        <v>45608</v>
      </c>
      <c r="O146" s="331"/>
      <c r="P146" s="761">
        <f t="shared" ref="P146" si="116">P145+7</f>
        <v>45583</v>
      </c>
      <c r="Q146" s="1071">
        <f t="shared" si="80"/>
        <v>42</v>
      </c>
    </row>
    <row r="147" spans="1:17" ht="17.25" hidden="1" customHeight="1" x14ac:dyDescent="0.2">
      <c r="A147" s="822"/>
      <c r="B147" s="958" t="s">
        <v>412</v>
      </c>
      <c r="C147" s="958" t="s">
        <v>474</v>
      </c>
      <c r="D147" s="958">
        <v>45593</v>
      </c>
      <c r="E147" s="761">
        <f t="shared" si="103"/>
        <v>45596</v>
      </c>
      <c r="F147" s="761">
        <f t="shared" si="104"/>
        <v>45602</v>
      </c>
      <c r="G147" s="761">
        <f t="shared" si="105"/>
        <v>45605</v>
      </c>
      <c r="H147" s="761">
        <f t="shared" si="106"/>
        <v>45607</v>
      </c>
      <c r="I147" s="761">
        <f t="shared" si="107"/>
        <v>45613</v>
      </c>
      <c r="J147" s="761">
        <f t="shared" si="108"/>
        <v>45614</v>
      </c>
      <c r="K147" s="761">
        <f t="shared" si="109"/>
        <v>45615</v>
      </c>
      <c r="L147" s="1083"/>
      <c r="M147" s="761">
        <f t="shared" si="114"/>
        <v>45618</v>
      </c>
      <c r="N147" s="761">
        <f t="shared" si="115"/>
        <v>45619</v>
      </c>
      <c r="O147" s="331"/>
      <c r="P147" s="761">
        <f t="shared" ref="P147" si="117">P146+7</f>
        <v>45590</v>
      </c>
      <c r="Q147" s="1071">
        <f t="shared" si="80"/>
        <v>43</v>
      </c>
    </row>
    <row r="148" spans="1:17" ht="17.25" hidden="1" customHeight="1" x14ac:dyDescent="0.2">
      <c r="A148" s="822" t="s">
        <v>400</v>
      </c>
      <c r="B148" s="958" t="s">
        <v>362</v>
      </c>
      <c r="C148" s="958" t="s">
        <v>475</v>
      </c>
      <c r="D148" s="958">
        <v>45598</v>
      </c>
      <c r="E148" s="761">
        <f t="shared" si="103"/>
        <v>45601</v>
      </c>
      <c r="F148" s="761">
        <f t="shared" si="104"/>
        <v>45607</v>
      </c>
      <c r="G148" s="761">
        <f t="shared" si="105"/>
        <v>45610</v>
      </c>
      <c r="H148" s="761">
        <f t="shared" si="106"/>
        <v>45612</v>
      </c>
      <c r="I148" s="761">
        <f t="shared" si="107"/>
        <v>45618</v>
      </c>
      <c r="J148" s="761">
        <f t="shared" si="108"/>
        <v>45619</v>
      </c>
      <c r="K148" s="761">
        <f t="shared" si="109"/>
        <v>45620</v>
      </c>
      <c r="L148" s="1083"/>
      <c r="M148" s="761">
        <f t="shared" si="114"/>
        <v>45623</v>
      </c>
      <c r="N148" s="761">
        <f t="shared" si="115"/>
        <v>45624</v>
      </c>
      <c r="O148" s="331"/>
      <c r="P148" s="761">
        <f t="shared" ref="P148" si="118">P147+7</f>
        <v>45597</v>
      </c>
      <c r="Q148" s="1071">
        <f t="shared" si="80"/>
        <v>44</v>
      </c>
    </row>
    <row r="149" spans="1:17" ht="17.25" hidden="1" customHeight="1" x14ac:dyDescent="0.2">
      <c r="A149" s="822" t="s">
        <v>362</v>
      </c>
      <c r="B149" s="958" t="s">
        <v>400</v>
      </c>
      <c r="C149" s="958" t="s">
        <v>476</v>
      </c>
      <c r="D149" s="958">
        <v>45610</v>
      </c>
      <c r="E149" s="883" t="s">
        <v>384</v>
      </c>
      <c r="F149" s="883" t="s">
        <v>384</v>
      </c>
      <c r="G149" s="883" t="s">
        <v>384</v>
      </c>
      <c r="H149" s="883" t="s">
        <v>384</v>
      </c>
      <c r="I149" s="761">
        <f t="shared" si="107"/>
        <v>45630</v>
      </c>
      <c r="J149" s="761">
        <f t="shared" si="108"/>
        <v>45631</v>
      </c>
      <c r="K149" s="761">
        <f t="shared" si="109"/>
        <v>45632</v>
      </c>
      <c r="L149" s="1086"/>
      <c r="M149" s="761">
        <f t="shared" si="114"/>
        <v>45635</v>
      </c>
      <c r="N149" s="761">
        <f t="shared" si="115"/>
        <v>45636</v>
      </c>
      <c r="O149" s="331"/>
      <c r="P149" s="761">
        <f t="shared" ref="P149" si="119">P148+7</f>
        <v>45604</v>
      </c>
      <c r="Q149" s="1071">
        <f t="shared" si="80"/>
        <v>45</v>
      </c>
    </row>
    <row r="150" spans="1:17" ht="17.25" hidden="1" customHeight="1" x14ac:dyDescent="0.2">
      <c r="A150" s="822" t="s">
        <v>389</v>
      </c>
      <c r="B150" s="958" t="s">
        <v>356</v>
      </c>
      <c r="C150" s="958" t="s">
        <v>477</v>
      </c>
      <c r="D150" s="958">
        <v>45611</v>
      </c>
      <c r="E150" s="761">
        <f t="shared" ref="E150" si="120">D150+3</f>
        <v>45614</v>
      </c>
      <c r="F150" s="761">
        <f t="shared" ref="F150" si="121">D150+9</f>
        <v>45620</v>
      </c>
      <c r="G150" s="761">
        <f t="shared" ref="G150:G155" si="122">D150+12</f>
        <v>45623</v>
      </c>
      <c r="H150" s="761">
        <f t="shared" ref="H150:H155" si="123">D150+14</f>
        <v>45625</v>
      </c>
      <c r="I150" s="761">
        <f t="shared" si="107"/>
        <v>45631</v>
      </c>
      <c r="J150" s="761">
        <f t="shared" si="108"/>
        <v>45632</v>
      </c>
      <c r="K150" s="761">
        <f t="shared" si="109"/>
        <v>45633</v>
      </c>
      <c r="L150" s="1048"/>
      <c r="M150" s="761">
        <f t="shared" si="114"/>
        <v>45636</v>
      </c>
      <c r="N150" s="761">
        <f t="shared" si="115"/>
        <v>45637</v>
      </c>
      <c r="O150" s="331"/>
      <c r="P150" s="761">
        <f t="shared" ref="P150" si="124">P149+7</f>
        <v>45611</v>
      </c>
      <c r="Q150" s="1071">
        <f t="shared" si="80"/>
        <v>46</v>
      </c>
    </row>
    <row r="151" spans="1:17" ht="20.100000000000001" hidden="1" customHeight="1" x14ac:dyDescent="0.2">
      <c r="A151" s="822" t="s">
        <v>420</v>
      </c>
      <c r="B151" s="958" t="s">
        <v>421</v>
      </c>
      <c r="C151" s="958" t="s">
        <v>478</v>
      </c>
      <c r="D151" s="958">
        <v>45625</v>
      </c>
      <c r="E151" s="883" t="s">
        <v>384</v>
      </c>
      <c r="F151" s="883" t="s">
        <v>384</v>
      </c>
      <c r="G151" s="761">
        <f t="shared" si="122"/>
        <v>45637</v>
      </c>
      <c r="H151" s="761">
        <f t="shared" si="123"/>
        <v>45639</v>
      </c>
      <c r="I151" s="761">
        <f t="shared" si="107"/>
        <v>45645</v>
      </c>
      <c r="J151" s="761">
        <f t="shared" si="108"/>
        <v>45646</v>
      </c>
      <c r="K151" s="761">
        <f t="shared" si="109"/>
        <v>45647</v>
      </c>
      <c r="L151" s="761"/>
      <c r="M151" s="761">
        <f t="shared" si="114"/>
        <v>45650</v>
      </c>
      <c r="N151" s="761">
        <f t="shared" si="115"/>
        <v>45651</v>
      </c>
      <c r="O151" s="331"/>
      <c r="P151" s="761">
        <f t="shared" ref="P151" si="125">P150+7</f>
        <v>45618</v>
      </c>
      <c r="Q151" s="1071">
        <f t="shared" si="80"/>
        <v>47</v>
      </c>
    </row>
    <row r="152" spans="1:17" ht="20.100000000000001" hidden="1" customHeight="1" x14ac:dyDescent="0.2">
      <c r="A152" s="822" t="s">
        <v>412</v>
      </c>
      <c r="B152" s="958" t="s">
        <v>360</v>
      </c>
      <c r="C152" s="958" t="s">
        <v>479</v>
      </c>
      <c r="D152" s="958">
        <v>45628</v>
      </c>
      <c r="E152" s="761">
        <f t="shared" ref="E152" si="126">D152+3</f>
        <v>45631</v>
      </c>
      <c r="F152" s="761">
        <f t="shared" ref="F152" si="127">D152+9</f>
        <v>45637</v>
      </c>
      <c r="G152" s="761">
        <f t="shared" si="122"/>
        <v>45640</v>
      </c>
      <c r="H152" s="761">
        <f t="shared" si="123"/>
        <v>45642</v>
      </c>
      <c r="I152" s="761">
        <f t="shared" si="107"/>
        <v>45648</v>
      </c>
      <c r="J152" s="761">
        <f t="shared" si="108"/>
        <v>45649</v>
      </c>
      <c r="K152" s="761">
        <f t="shared" si="109"/>
        <v>45650</v>
      </c>
      <c r="L152" s="331"/>
      <c r="M152" s="761">
        <f>P151+7</f>
        <v>45625</v>
      </c>
      <c r="N152" s="1071">
        <f t="shared" ref="N152:N168" si="128">WEEKNUM(M152)</f>
        <v>48</v>
      </c>
    </row>
    <row r="153" spans="1:17" ht="20.100000000000001" hidden="1" customHeight="1" x14ac:dyDescent="0.2">
      <c r="A153" s="822"/>
      <c r="B153" s="958" t="s">
        <v>412</v>
      </c>
      <c r="C153" s="958" t="s">
        <v>480</v>
      </c>
      <c r="D153" s="958">
        <v>45637</v>
      </c>
      <c r="E153" s="883" t="s">
        <v>384</v>
      </c>
      <c r="F153" s="883" t="s">
        <v>384</v>
      </c>
      <c r="G153" s="761">
        <f t="shared" si="122"/>
        <v>45649</v>
      </c>
      <c r="H153" s="761">
        <f t="shared" si="123"/>
        <v>45651</v>
      </c>
      <c r="I153" s="761">
        <f t="shared" si="107"/>
        <v>45657</v>
      </c>
      <c r="J153" s="761">
        <f t="shared" si="108"/>
        <v>45658</v>
      </c>
      <c r="K153" s="761">
        <f t="shared" si="109"/>
        <v>45659</v>
      </c>
      <c r="L153" s="331"/>
      <c r="M153" s="761">
        <f t="shared" ref="M153" si="129">M152+7</f>
        <v>45632</v>
      </c>
      <c r="N153" s="1071">
        <f t="shared" si="128"/>
        <v>49</v>
      </c>
    </row>
    <row r="154" spans="1:17" ht="20.100000000000001" hidden="1" customHeight="1" x14ac:dyDescent="0.2">
      <c r="A154" s="822" t="s">
        <v>362</v>
      </c>
      <c r="B154" s="958" t="s">
        <v>400</v>
      </c>
      <c r="C154" s="958" t="s">
        <v>481</v>
      </c>
      <c r="D154" s="958">
        <v>45642</v>
      </c>
      <c r="E154" s="761">
        <f t="shared" ref="E154:E155" si="130">D154+3</f>
        <v>45645</v>
      </c>
      <c r="F154" s="761">
        <f t="shared" ref="F154:F155" si="131">D154+9</f>
        <v>45651</v>
      </c>
      <c r="G154" s="761">
        <f t="shared" si="122"/>
        <v>45654</v>
      </c>
      <c r="H154" s="761">
        <f t="shared" si="123"/>
        <v>45656</v>
      </c>
      <c r="I154" s="761">
        <f t="shared" si="107"/>
        <v>45662</v>
      </c>
      <c r="J154" s="761">
        <f t="shared" si="108"/>
        <v>45663</v>
      </c>
      <c r="K154" s="761">
        <f t="shared" si="109"/>
        <v>45664</v>
      </c>
      <c r="L154" s="331"/>
      <c r="M154" s="761">
        <f t="shared" ref="M154" si="132">M153+7</f>
        <v>45639</v>
      </c>
      <c r="N154" s="1071">
        <f t="shared" si="128"/>
        <v>50</v>
      </c>
    </row>
    <row r="155" spans="1:17" ht="20.100000000000001" hidden="1" customHeight="1" x14ac:dyDescent="0.2">
      <c r="A155" s="822" t="s">
        <v>400</v>
      </c>
      <c r="B155" s="958" t="s">
        <v>362</v>
      </c>
      <c r="C155" s="958" t="s">
        <v>482</v>
      </c>
      <c r="D155" s="958">
        <v>45649</v>
      </c>
      <c r="E155" s="761">
        <f t="shared" si="130"/>
        <v>45652</v>
      </c>
      <c r="F155" s="761">
        <f t="shared" si="131"/>
        <v>45658</v>
      </c>
      <c r="G155" s="761">
        <f t="shared" si="122"/>
        <v>45661</v>
      </c>
      <c r="H155" s="761">
        <f t="shared" si="123"/>
        <v>45663</v>
      </c>
      <c r="I155" s="761">
        <f t="shared" si="107"/>
        <v>45669</v>
      </c>
      <c r="J155" s="761">
        <f t="shared" si="108"/>
        <v>45670</v>
      </c>
      <c r="K155" s="761">
        <f t="shared" si="109"/>
        <v>45671</v>
      </c>
      <c r="L155" s="331"/>
      <c r="M155" s="761">
        <f t="shared" ref="M155" si="133">M154+7</f>
        <v>45646</v>
      </c>
      <c r="N155" s="1071">
        <f t="shared" si="128"/>
        <v>51</v>
      </c>
    </row>
    <row r="156" spans="1:17" ht="27.75" hidden="1" customHeight="1" x14ac:dyDescent="0.2">
      <c r="A156" s="822"/>
      <c r="B156" s="958" t="s">
        <v>362</v>
      </c>
      <c r="C156" s="958" t="s">
        <v>483</v>
      </c>
      <c r="D156" s="1084" t="s">
        <v>484</v>
      </c>
      <c r="E156" s="761">
        <v>45687</v>
      </c>
      <c r="F156" s="761">
        <f>E156+6</f>
        <v>45693</v>
      </c>
      <c r="G156" s="761">
        <f>F156+2</f>
        <v>45695</v>
      </c>
      <c r="H156" s="761">
        <f>G156+3</f>
        <v>45698</v>
      </c>
      <c r="I156" s="761">
        <f>H156+5</f>
        <v>45703</v>
      </c>
      <c r="J156" s="761">
        <f>I156+1</f>
        <v>45704</v>
      </c>
      <c r="K156" s="761">
        <f>J156+1</f>
        <v>45705</v>
      </c>
      <c r="L156" s="331"/>
      <c r="M156" s="761">
        <v>45316</v>
      </c>
      <c r="N156" s="1071">
        <f t="shared" si="128"/>
        <v>4</v>
      </c>
    </row>
    <row r="157" spans="1:17" ht="20.100000000000001" hidden="1" customHeight="1" x14ac:dyDescent="0.2">
      <c r="A157" s="822" t="s">
        <v>421</v>
      </c>
      <c r="B157" s="1029" t="s">
        <v>408</v>
      </c>
      <c r="C157" s="958" t="s">
        <v>485</v>
      </c>
      <c r="D157" s="803"/>
      <c r="E157" s="987"/>
      <c r="F157" s="987"/>
      <c r="G157" s="987"/>
      <c r="H157" s="987"/>
      <c r="I157" s="803"/>
      <c r="J157" s="803"/>
      <c r="K157" s="803"/>
      <c r="L157" s="331"/>
      <c r="M157" s="761">
        <f t="shared" ref="M157" si="134">M156+7</f>
        <v>45323</v>
      </c>
      <c r="N157" s="1071">
        <f t="shared" si="128"/>
        <v>5</v>
      </c>
    </row>
    <row r="158" spans="1:17" ht="25.5" hidden="1" x14ac:dyDescent="0.2">
      <c r="A158" s="822"/>
      <c r="B158" s="958" t="s">
        <v>360</v>
      </c>
      <c r="C158" s="958" t="s">
        <v>486</v>
      </c>
      <c r="D158" s="1084" t="s">
        <v>487</v>
      </c>
      <c r="E158" s="761">
        <v>45700</v>
      </c>
      <c r="F158" s="761">
        <f t="shared" ref="F158" si="135">E158+6</f>
        <v>45706</v>
      </c>
      <c r="G158" s="761">
        <f t="shared" ref="G158" si="136">F158+2</f>
        <v>45708</v>
      </c>
      <c r="H158" s="761">
        <f t="shared" ref="H158" si="137">G158+3</f>
        <v>45711</v>
      </c>
      <c r="I158" s="761">
        <f t="shared" ref="I158" si="138">H158+5</f>
        <v>45716</v>
      </c>
      <c r="J158" s="761">
        <f t="shared" ref="J158" si="139">I158+1</f>
        <v>45717</v>
      </c>
      <c r="K158" s="761">
        <f t="shared" ref="K158" si="140">J158+1</f>
        <v>45718</v>
      </c>
      <c r="L158" s="331"/>
      <c r="M158" s="761">
        <f t="shared" ref="M158" si="141">M157+7</f>
        <v>45330</v>
      </c>
      <c r="N158" s="1071">
        <f t="shared" si="128"/>
        <v>6</v>
      </c>
    </row>
    <row r="159" spans="1:17" ht="20.100000000000001" hidden="1" customHeight="1" x14ac:dyDescent="0.2">
      <c r="A159" s="822" t="s">
        <v>421</v>
      </c>
      <c r="B159" s="958" t="s">
        <v>356</v>
      </c>
      <c r="C159" s="958" t="s">
        <v>488</v>
      </c>
      <c r="D159" s="958">
        <v>45704</v>
      </c>
      <c r="E159" s="883" t="s">
        <v>384</v>
      </c>
      <c r="F159" s="883" t="s">
        <v>384</v>
      </c>
      <c r="G159" s="883" t="s">
        <v>384</v>
      </c>
      <c r="H159" s="883" t="s">
        <v>384</v>
      </c>
      <c r="I159" s="883" t="s">
        <v>384</v>
      </c>
      <c r="J159" s="883" t="s">
        <v>384</v>
      </c>
      <c r="K159" s="883" t="s">
        <v>384</v>
      </c>
      <c r="L159" s="331"/>
      <c r="M159" s="761">
        <f t="shared" ref="M159" si="142">M158+7</f>
        <v>45337</v>
      </c>
      <c r="N159" s="1071">
        <f t="shared" si="128"/>
        <v>7</v>
      </c>
    </row>
    <row r="160" spans="1:17" ht="20.100000000000001" hidden="1" customHeight="1" x14ac:dyDescent="0.2">
      <c r="A160" s="822" t="s">
        <v>362</v>
      </c>
      <c r="B160" s="958" t="s">
        <v>412</v>
      </c>
      <c r="C160" s="958" t="s">
        <v>491</v>
      </c>
      <c r="D160" s="958">
        <v>45715</v>
      </c>
      <c r="E160" s="883" t="s">
        <v>384</v>
      </c>
      <c r="F160" s="883" t="s">
        <v>384</v>
      </c>
      <c r="G160" s="761">
        <v>45725</v>
      </c>
      <c r="H160" s="761">
        <v>45731</v>
      </c>
      <c r="I160" s="761">
        <f t="shared" ref="I160:I168" si="143">H160+5</f>
        <v>45736</v>
      </c>
      <c r="J160" s="761">
        <f t="shared" ref="J160:J168" si="144">I160+1</f>
        <v>45737</v>
      </c>
      <c r="K160" s="761">
        <f t="shared" ref="K160:K168" si="145">J160+1</f>
        <v>45738</v>
      </c>
      <c r="L160" s="331"/>
      <c r="M160" s="761">
        <v>45708</v>
      </c>
      <c r="N160" s="1071">
        <f t="shared" si="128"/>
        <v>8</v>
      </c>
    </row>
    <row r="161" spans="1:14" ht="20.100000000000001" hidden="1" customHeight="1" x14ac:dyDescent="0.2">
      <c r="A161" s="822" t="s">
        <v>492</v>
      </c>
      <c r="B161" s="958" t="s">
        <v>356</v>
      </c>
      <c r="C161" s="958" t="s">
        <v>493</v>
      </c>
      <c r="D161" s="958">
        <v>45718</v>
      </c>
      <c r="E161" s="761">
        <f t="shared" ref="E161:E168" si="146">D161+4</f>
        <v>45722</v>
      </c>
      <c r="F161" s="761">
        <f t="shared" ref="F161:F168" si="147">E161+6</f>
        <v>45728</v>
      </c>
      <c r="G161" s="761">
        <f t="shared" ref="G161:G168" si="148">F161+2</f>
        <v>45730</v>
      </c>
      <c r="H161" s="761">
        <f t="shared" ref="H161:H168" si="149">G161+3</f>
        <v>45733</v>
      </c>
      <c r="I161" s="761">
        <f t="shared" si="143"/>
        <v>45738</v>
      </c>
      <c r="J161" s="761">
        <f t="shared" si="144"/>
        <v>45739</v>
      </c>
      <c r="K161" s="761">
        <f t="shared" si="145"/>
        <v>45740</v>
      </c>
      <c r="L161" s="331"/>
      <c r="M161" s="761">
        <f t="shared" ref="M161:M182" si="150">M160+7</f>
        <v>45715</v>
      </c>
      <c r="N161" s="1071">
        <f t="shared" si="128"/>
        <v>9</v>
      </c>
    </row>
    <row r="162" spans="1:14" ht="20.100000000000001" hidden="1" customHeight="1" x14ac:dyDescent="0.2">
      <c r="A162" s="822"/>
      <c r="B162" s="958" t="s">
        <v>362</v>
      </c>
      <c r="C162" s="958" t="s">
        <v>494</v>
      </c>
      <c r="D162" s="958">
        <v>45724</v>
      </c>
      <c r="E162" s="761">
        <f t="shared" si="146"/>
        <v>45728</v>
      </c>
      <c r="F162" s="761">
        <f t="shared" si="147"/>
        <v>45734</v>
      </c>
      <c r="G162" s="761">
        <f t="shared" si="148"/>
        <v>45736</v>
      </c>
      <c r="H162" s="761">
        <f t="shared" si="149"/>
        <v>45739</v>
      </c>
      <c r="I162" s="761">
        <f t="shared" si="143"/>
        <v>45744</v>
      </c>
      <c r="J162" s="761">
        <f t="shared" si="144"/>
        <v>45745</v>
      </c>
      <c r="K162" s="761">
        <f t="shared" si="145"/>
        <v>45746</v>
      </c>
      <c r="L162" s="331"/>
      <c r="M162" s="761">
        <f t="shared" si="150"/>
        <v>45722</v>
      </c>
      <c r="N162" s="1071">
        <f t="shared" si="128"/>
        <v>10</v>
      </c>
    </row>
    <row r="163" spans="1:14" ht="20.100000000000001" hidden="1" customHeight="1" x14ac:dyDescent="0.2">
      <c r="A163" s="822" t="s">
        <v>421</v>
      </c>
      <c r="B163" s="958" t="s">
        <v>360</v>
      </c>
      <c r="C163" s="958" t="s">
        <v>495</v>
      </c>
      <c r="D163" s="958">
        <v>45736</v>
      </c>
      <c r="E163" s="761">
        <f t="shared" si="146"/>
        <v>45740</v>
      </c>
      <c r="F163" s="761">
        <f t="shared" si="147"/>
        <v>45746</v>
      </c>
      <c r="G163" s="761">
        <f t="shared" si="148"/>
        <v>45748</v>
      </c>
      <c r="H163" s="761">
        <f t="shared" si="149"/>
        <v>45751</v>
      </c>
      <c r="I163" s="761">
        <f t="shared" si="143"/>
        <v>45756</v>
      </c>
      <c r="J163" s="761">
        <f t="shared" si="144"/>
        <v>45757</v>
      </c>
      <c r="K163" s="761">
        <f t="shared" si="145"/>
        <v>45758</v>
      </c>
      <c r="L163" s="331"/>
      <c r="M163" s="761">
        <v>45736</v>
      </c>
      <c r="N163" s="1071">
        <f t="shared" si="128"/>
        <v>12</v>
      </c>
    </row>
    <row r="164" spans="1:14" ht="20.100000000000001" hidden="1" customHeight="1" x14ac:dyDescent="0.2">
      <c r="A164" s="822" t="s">
        <v>496</v>
      </c>
      <c r="B164" s="958" t="s">
        <v>412</v>
      </c>
      <c r="C164" s="958" t="s">
        <v>497</v>
      </c>
      <c r="D164" s="958">
        <v>45744</v>
      </c>
      <c r="E164" s="761">
        <f t="shared" si="146"/>
        <v>45748</v>
      </c>
      <c r="F164" s="761">
        <f t="shared" si="147"/>
        <v>45754</v>
      </c>
      <c r="G164" s="761">
        <f t="shared" si="148"/>
        <v>45756</v>
      </c>
      <c r="H164" s="761">
        <f t="shared" si="149"/>
        <v>45759</v>
      </c>
      <c r="I164" s="761">
        <f t="shared" si="143"/>
        <v>45764</v>
      </c>
      <c r="J164" s="761">
        <f t="shared" si="144"/>
        <v>45765</v>
      </c>
      <c r="K164" s="761">
        <f t="shared" si="145"/>
        <v>45766</v>
      </c>
      <c r="L164" s="331"/>
      <c r="M164" s="761">
        <f t="shared" si="150"/>
        <v>45743</v>
      </c>
      <c r="N164" s="1071">
        <f t="shared" si="128"/>
        <v>13</v>
      </c>
    </row>
    <row r="165" spans="1:14" ht="20.100000000000001" hidden="1" customHeight="1" x14ac:dyDescent="0.2">
      <c r="A165" s="822"/>
      <c r="B165" s="958" t="s">
        <v>421</v>
      </c>
      <c r="C165" s="958" t="s">
        <v>498</v>
      </c>
      <c r="D165" s="958">
        <v>45752</v>
      </c>
      <c r="E165" s="761">
        <f t="shared" si="146"/>
        <v>45756</v>
      </c>
      <c r="F165" s="761">
        <f t="shared" si="147"/>
        <v>45762</v>
      </c>
      <c r="G165" s="761">
        <f t="shared" si="148"/>
        <v>45764</v>
      </c>
      <c r="H165" s="761">
        <f t="shared" si="149"/>
        <v>45767</v>
      </c>
      <c r="I165" s="761">
        <f t="shared" si="143"/>
        <v>45772</v>
      </c>
      <c r="J165" s="761">
        <f t="shared" si="144"/>
        <v>45773</v>
      </c>
      <c r="K165" s="761">
        <f t="shared" si="145"/>
        <v>45774</v>
      </c>
      <c r="L165" s="331"/>
      <c r="M165" s="761">
        <f t="shared" si="150"/>
        <v>45750</v>
      </c>
      <c r="N165" s="1071">
        <f t="shared" si="128"/>
        <v>14</v>
      </c>
    </row>
    <row r="166" spans="1:14" ht="20.100000000000001" hidden="1" customHeight="1" x14ac:dyDescent="0.2">
      <c r="A166" s="822"/>
      <c r="B166" s="958" t="s">
        <v>356</v>
      </c>
      <c r="C166" s="958" t="s">
        <v>499</v>
      </c>
      <c r="D166" s="958">
        <v>45760</v>
      </c>
      <c r="E166" s="761">
        <f t="shared" si="146"/>
        <v>45764</v>
      </c>
      <c r="F166" s="761">
        <f t="shared" si="147"/>
        <v>45770</v>
      </c>
      <c r="G166" s="761">
        <f t="shared" si="148"/>
        <v>45772</v>
      </c>
      <c r="H166" s="761">
        <f t="shared" si="149"/>
        <v>45775</v>
      </c>
      <c r="I166" s="761">
        <f t="shared" si="143"/>
        <v>45780</v>
      </c>
      <c r="J166" s="761">
        <f t="shared" si="144"/>
        <v>45781</v>
      </c>
      <c r="K166" s="761">
        <f t="shared" si="145"/>
        <v>45782</v>
      </c>
      <c r="L166" s="331"/>
      <c r="M166" s="761">
        <f t="shared" si="150"/>
        <v>45757</v>
      </c>
      <c r="N166" s="1071">
        <f t="shared" si="128"/>
        <v>15</v>
      </c>
    </row>
    <row r="167" spans="1:14" ht="20.100000000000001" hidden="1" customHeight="1" x14ac:dyDescent="0.2">
      <c r="A167" s="822"/>
      <c r="B167" s="958" t="s">
        <v>362</v>
      </c>
      <c r="C167" s="958" t="s">
        <v>500</v>
      </c>
      <c r="D167" s="958">
        <v>45764</v>
      </c>
      <c r="E167" s="761">
        <f t="shared" si="146"/>
        <v>45768</v>
      </c>
      <c r="F167" s="761">
        <f t="shared" si="147"/>
        <v>45774</v>
      </c>
      <c r="G167" s="761">
        <f t="shared" si="148"/>
        <v>45776</v>
      </c>
      <c r="H167" s="761">
        <f t="shared" si="149"/>
        <v>45779</v>
      </c>
      <c r="I167" s="761">
        <f t="shared" si="143"/>
        <v>45784</v>
      </c>
      <c r="J167" s="761">
        <f t="shared" si="144"/>
        <v>45785</v>
      </c>
      <c r="K167" s="761">
        <f t="shared" si="145"/>
        <v>45786</v>
      </c>
      <c r="L167" s="331"/>
      <c r="M167" s="761">
        <f t="shared" si="150"/>
        <v>45764</v>
      </c>
      <c r="N167" s="1071">
        <f t="shared" si="128"/>
        <v>16</v>
      </c>
    </row>
    <row r="168" spans="1:14" ht="20.100000000000001" hidden="1" customHeight="1" x14ac:dyDescent="0.2">
      <c r="A168" s="822"/>
      <c r="B168" s="958" t="s">
        <v>360</v>
      </c>
      <c r="C168" s="958" t="s">
        <v>501</v>
      </c>
      <c r="D168" s="958">
        <v>45771</v>
      </c>
      <c r="E168" s="761">
        <f t="shared" si="146"/>
        <v>45775</v>
      </c>
      <c r="F168" s="761">
        <f t="shared" si="147"/>
        <v>45781</v>
      </c>
      <c r="G168" s="761">
        <f t="shared" si="148"/>
        <v>45783</v>
      </c>
      <c r="H168" s="761">
        <f t="shared" si="149"/>
        <v>45786</v>
      </c>
      <c r="I168" s="761">
        <f t="shared" si="143"/>
        <v>45791</v>
      </c>
      <c r="J168" s="761">
        <f t="shared" si="144"/>
        <v>45792</v>
      </c>
      <c r="K168" s="761">
        <f t="shared" si="145"/>
        <v>45793</v>
      </c>
      <c r="L168" s="331"/>
      <c r="M168" s="761">
        <f t="shared" si="150"/>
        <v>45771</v>
      </c>
      <c r="N168" s="1071">
        <f t="shared" si="128"/>
        <v>17</v>
      </c>
    </row>
    <row r="169" spans="1:14" ht="20.100000000000001" hidden="1" customHeight="1" x14ac:dyDescent="0.2">
      <c r="A169" s="822"/>
      <c r="B169" s="958" t="s">
        <v>412</v>
      </c>
      <c r="C169" s="958" t="s">
        <v>502</v>
      </c>
      <c r="D169" s="958">
        <v>45779</v>
      </c>
      <c r="E169" s="761">
        <f t="shared" ref="E169:E173" si="151">D169+4</f>
        <v>45783</v>
      </c>
      <c r="F169" s="761">
        <f t="shared" ref="F169:F173" si="152">E169+6</f>
        <v>45789</v>
      </c>
      <c r="G169" s="761">
        <f t="shared" ref="G169:G173" si="153">F169+2</f>
        <v>45791</v>
      </c>
      <c r="H169" s="761">
        <f t="shared" ref="H169:H173" si="154">G169+3</f>
        <v>45794</v>
      </c>
      <c r="I169" s="761">
        <f t="shared" ref="I169:I173" si="155">H169+5</f>
        <v>45799</v>
      </c>
      <c r="J169" s="761">
        <f t="shared" ref="J169:J173" si="156">I169+1</f>
        <v>45800</v>
      </c>
      <c r="K169" s="761">
        <f t="shared" ref="K169:K173" si="157">J169+1</f>
        <v>45801</v>
      </c>
      <c r="L169" s="331"/>
      <c r="M169" s="761">
        <f t="shared" si="150"/>
        <v>45778</v>
      </c>
      <c r="N169" s="1071">
        <f t="shared" ref="N169:N173" si="158">WEEKNUM(M169)</f>
        <v>18</v>
      </c>
    </row>
    <row r="170" spans="1:14" ht="20.100000000000001" hidden="1" customHeight="1" x14ac:dyDescent="0.2">
      <c r="A170" s="822"/>
      <c r="B170" s="958" t="s">
        <v>421</v>
      </c>
      <c r="C170" s="958" t="s">
        <v>503</v>
      </c>
      <c r="D170" s="958">
        <v>45786</v>
      </c>
      <c r="E170" s="761">
        <f t="shared" si="151"/>
        <v>45790</v>
      </c>
      <c r="F170" s="761">
        <f t="shared" si="152"/>
        <v>45796</v>
      </c>
      <c r="G170" s="761">
        <f t="shared" si="153"/>
        <v>45798</v>
      </c>
      <c r="H170" s="761">
        <f t="shared" si="154"/>
        <v>45801</v>
      </c>
      <c r="I170" s="761">
        <f t="shared" si="155"/>
        <v>45806</v>
      </c>
      <c r="J170" s="761">
        <f t="shared" si="156"/>
        <v>45807</v>
      </c>
      <c r="K170" s="761">
        <f t="shared" si="157"/>
        <v>45808</v>
      </c>
      <c r="L170" s="331"/>
      <c r="M170" s="761">
        <f t="shared" si="150"/>
        <v>45785</v>
      </c>
      <c r="N170" s="1071">
        <f t="shared" si="158"/>
        <v>19</v>
      </c>
    </row>
    <row r="171" spans="1:14" ht="20.100000000000001" customHeight="1" x14ac:dyDescent="0.2">
      <c r="A171" s="822" t="s">
        <v>4719</v>
      </c>
      <c r="B171" s="958" t="s">
        <v>356</v>
      </c>
      <c r="C171" s="958" t="s">
        <v>504</v>
      </c>
      <c r="D171" s="958">
        <v>45794</v>
      </c>
      <c r="E171" s="761">
        <f t="shared" si="151"/>
        <v>45798</v>
      </c>
      <c r="F171" s="761">
        <f t="shared" si="152"/>
        <v>45804</v>
      </c>
      <c r="G171" s="761">
        <f t="shared" si="153"/>
        <v>45806</v>
      </c>
      <c r="H171" s="761">
        <f t="shared" si="154"/>
        <v>45809</v>
      </c>
      <c r="I171" s="761">
        <f t="shared" si="155"/>
        <v>45814</v>
      </c>
      <c r="J171" s="761">
        <f t="shared" si="156"/>
        <v>45815</v>
      </c>
      <c r="K171" s="761">
        <f t="shared" si="157"/>
        <v>45816</v>
      </c>
      <c r="L171" s="331"/>
      <c r="M171" s="761">
        <f t="shared" si="150"/>
        <v>45792</v>
      </c>
      <c r="N171" s="1071">
        <f t="shared" si="158"/>
        <v>20</v>
      </c>
    </row>
    <row r="172" spans="1:14" ht="20.100000000000001" customHeight="1" x14ac:dyDescent="0.2">
      <c r="A172" s="822"/>
      <c r="B172" s="958" t="s">
        <v>362</v>
      </c>
      <c r="C172" s="958" t="s">
        <v>505</v>
      </c>
      <c r="D172" s="958">
        <v>45799</v>
      </c>
      <c r="E172" s="761">
        <f t="shared" si="151"/>
        <v>45803</v>
      </c>
      <c r="F172" s="761">
        <f t="shared" si="152"/>
        <v>45809</v>
      </c>
      <c r="G172" s="761">
        <f t="shared" si="153"/>
        <v>45811</v>
      </c>
      <c r="H172" s="761">
        <f t="shared" si="154"/>
        <v>45814</v>
      </c>
      <c r="I172" s="761">
        <f t="shared" si="155"/>
        <v>45819</v>
      </c>
      <c r="J172" s="761">
        <f t="shared" si="156"/>
        <v>45820</v>
      </c>
      <c r="K172" s="761">
        <f t="shared" si="157"/>
        <v>45821</v>
      </c>
      <c r="L172" s="331"/>
      <c r="M172" s="761">
        <f t="shared" si="150"/>
        <v>45799</v>
      </c>
      <c r="N172" s="1071">
        <f t="shared" si="158"/>
        <v>21</v>
      </c>
    </row>
    <row r="173" spans="1:14" ht="20.100000000000001" customHeight="1" x14ac:dyDescent="0.2">
      <c r="A173" s="822"/>
      <c r="B173" s="958" t="s">
        <v>360</v>
      </c>
      <c r="C173" s="958" t="s">
        <v>506</v>
      </c>
      <c r="D173" s="958">
        <v>45806</v>
      </c>
      <c r="E173" s="761">
        <f t="shared" si="151"/>
        <v>45810</v>
      </c>
      <c r="F173" s="761">
        <f t="shared" si="152"/>
        <v>45816</v>
      </c>
      <c r="G173" s="761">
        <f t="shared" si="153"/>
        <v>45818</v>
      </c>
      <c r="H173" s="761">
        <f t="shared" si="154"/>
        <v>45821</v>
      </c>
      <c r="I173" s="761">
        <f t="shared" si="155"/>
        <v>45826</v>
      </c>
      <c r="J173" s="761">
        <f t="shared" si="156"/>
        <v>45827</v>
      </c>
      <c r="K173" s="761">
        <f t="shared" si="157"/>
        <v>45828</v>
      </c>
      <c r="L173" s="331"/>
      <c r="M173" s="761">
        <f t="shared" si="150"/>
        <v>45806</v>
      </c>
      <c r="N173" s="1071">
        <f t="shared" si="158"/>
        <v>22</v>
      </c>
    </row>
    <row r="174" spans="1:14" ht="20.100000000000001" customHeight="1" x14ac:dyDescent="0.2">
      <c r="A174" s="822"/>
      <c r="B174" s="958" t="s">
        <v>412</v>
      </c>
      <c r="C174" s="958" t="s">
        <v>507</v>
      </c>
      <c r="D174" s="958">
        <v>45813</v>
      </c>
      <c r="E174" s="761">
        <f t="shared" ref="E174:E178" si="159">D174+4</f>
        <v>45817</v>
      </c>
      <c r="F174" s="761">
        <f t="shared" ref="F174:F178" si="160">E174+6</f>
        <v>45823</v>
      </c>
      <c r="G174" s="761">
        <f t="shared" ref="G174:G178" si="161">F174+2</f>
        <v>45825</v>
      </c>
      <c r="H174" s="761">
        <f t="shared" ref="H174:H178" si="162">G174+3</f>
        <v>45828</v>
      </c>
      <c r="I174" s="761">
        <f t="shared" ref="I174:I178" si="163">H174+5</f>
        <v>45833</v>
      </c>
      <c r="J174" s="761">
        <f t="shared" ref="J174:J178" si="164">I174+1</f>
        <v>45834</v>
      </c>
      <c r="K174" s="761">
        <f t="shared" ref="K174:K178" si="165">J174+1</f>
        <v>45835</v>
      </c>
      <c r="L174" s="331"/>
      <c r="M174" s="761">
        <f t="shared" si="150"/>
        <v>45813</v>
      </c>
      <c r="N174" s="1071">
        <f t="shared" ref="N174:N178" si="166">WEEKNUM(M174)</f>
        <v>23</v>
      </c>
    </row>
    <row r="175" spans="1:14" ht="20.100000000000001" customHeight="1" x14ac:dyDescent="0.2">
      <c r="A175" s="822"/>
      <c r="B175" s="958" t="s">
        <v>421</v>
      </c>
      <c r="C175" s="958" t="s">
        <v>508</v>
      </c>
      <c r="D175" s="958">
        <v>45820</v>
      </c>
      <c r="E175" s="761">
        <f t="shared" si="159"/>
        <v>45824</v>
      </c>
      <c r="F175" s="761">
        <f t="shared" si="160"/>
        <v>45830</v>
      </c>
      <c r="G175" s="761">
        <f t="shared" si="161"/>
        <v>45832</v>
      </c>
      <c r="H175" s="761">
        <f t="shared" si="162"/>
        <v>45835</v>
      </c>
      <c r="I175" s="761">
        <f t="shared" si="163"/>
        <v>45840</v>
      </c>
      <c r="J175" s="761">
        <f t="shared" si="164"/>
        <v>45841</v>
      </c>
      <c r="K175" s="761">
        <f t="shared" si="165"/>
        <v>45842</v>
      </c>
      <c r="L175" s="331"/>
      <c r="M175" s="761">
        <f t="shared" si="150"/>
        <v>45820</v>
      </c>
      <c r="N175" s="1071">
        <f t="shared" si="166"/>
        <v>24</v>
      </c>
    </row>
    <row r="176" spans="1:14" ht="20.100000000000001" customHeight="1" x14ac:dyDescent="0.2">
      <c r="A176" s="822"/>
      <c r="B176" s="958" t="s">
        <v>356</v>
      </c>
      <c r="C176" s="958" t="s">
        <v>509</v>
      </c>
      <c r="D176" s="958">
        <v>45827</v>
      </c>
      <c r="E176" s="761">
        <f t="shared" si="159"/>
        <v>45831</v>
      </c>
      <c r="F176" s="761">
        <f t="shared" si="160"/>
        <v>45837</v>
      </c>
      <c r="G176" s="761">
        <f t="shared" si="161"/>
        <v>45839</v>
      </c>
      <c r="H176" s="761">
        <f t="shared" si="162"/>
        <v>45842</v>
      </c>
      <c r="I176" s="761">
        <f t="shared" si="163"/>
        <v>45847</v>
      </c>
      <c r="J176" s="761">
        <f t="shared" si="164"/>
        <v>45848</v>
      </c>
      <c r="K176" s="761">
        <f t="shared" si="165"/>
        <v>45849</v>
      </c>
      <c r="L176" s="331"/>
      <c r="M176" s="761">
        <f t="shared" si="150"/>
        <v>45827</v>
      </c>
      <c r="N176" s="1071">
        <f t="shared" si="166"/>
        <v>25</v>
      </c>
    </row>
    <row r="177" spans="1:14" ht="20.100000000000001" customHeight="1" x14ac:dyDescent="0.2">
      <c r="A177" s="822"/>
      <c r="B177" s="958" t="s">
        <v>362</v>
      </c>
      <c r="C177" s="958" t="s">
        <v>510</v>
      </c>
      <c r="D177" s="958">
        <v>45834</v>
      </c>
      <c r="E177" s="761">
        <f t="shared" si="159"/>
        <v>45838</v>
      </c>
      <c r="F177" s="761">
        <f t="shared" si="160"/>
        <v>45844</v>
      </c>
      <c r="G177" s="761">
        <f t="shared" si="161"/>
        <v>45846</v>
      </c>
      <c r="H177" s="761">
        <f t="shared" si="162"/>
        <v>45849</v>
      </c>
      <c r="I177" s="761">
        <f t="shared" si="163"/>
        <v>45854</v>
      </c>
      <c r="J177" s="761">
        <f t="shared" si="164"/>
        <v>45855</v>
      </c>
      <c r="K177" s="761">
        <f t="shared" si="165"/>
        <v>45856</v>
      </c>
      <c r="L177" s="331"/>
      <c r="M177" s="761">
        <f t="shared" si="150"/>
        <v>45834</v>
      </c>
      <c r="N177" s="1071">
        <f t="shared" si="166"/>
        <v>26</v>
      </c>
    </row>
    <row r="178" spans="1:14" ht="20.100000000000001" customHeight="1" x14ac:dyDescent="0.2">
      <c r="A178" s="822"/>
      <c r="B178" s="958" t="s">
        <v>360</v>
      </c>
      <c r="C178" s="958" t="s">
        <v>4709</v>
      </c>
      <c r="D178" s="958">
        <v>45841</v>
      </c>
      <c r="E178" s="761">
        <f t="shared" si="159"/>
        <v>45845</v>
      </c>
      <c r="F178" s="761">
        <f t="shared" si="160"/>
        <v>45851</v>
      </c>
      <c r="G178" s="761">
        <f t="shared" si="161"/>
        <v>45853</v>
      </c>
      <c r="H178" s="761">
        <f t="shared" si="162"/>
        <v>45856</v>
      </c>
      <c r="I178" s="761">
        <f t="shared" si="163"/>
        <v>45861</v>
      </c>
      <c r="J178" s="761">
        <f t="shared" si="164"/>
        <v>45862</v>
      </c>
      <c r="K178" s="761">
        <f t="shared" si="165"/>
        <v>45863</v>
      </c>
      <c r="L178" s="331"/>
      <c r="M178" s="761">
        <f t="shared" si="150"/>
        <v>45841</v>
      </c>
      <c r="N178" s="1071">
        <f t="shared" si="166"/>
        <v>27</v>
      </c>
    </row>
    <row r="179" spans="1:14" ht="20.100000000000001" customHeight="1" x14ac:dyDescent="0.2">
      <c r="A179" s="822"/>
      <c r="B179" s="958" t="s">
        <v>412</v>
      </c>
      <c r="C179" s="958" t="s">
        <v>4710</v>
      </c>
      <c r="D179" s="958">
        <v>45848</v>
      </c>
      <c r="E179" s="761">
        <f t="shared" ref="E179:E182" si="167">D179+4</f>
        <v>45852</v>
      </c>
      <c r="F179" s="761">
        <f t="shared" ref="F179:F182" si="168">E179+6</f>
        <v>45858</v>
      </c>
      <c r="G179" s="761">
        <f t="shared" ref="G179:G182" si="169">F179+2</f>
        <v>45860</v>
      </c>
      <c r="H179" s="761">
        <f t="shared" ref="H179:H182" si="170">G179+3</f>
        <v>45863</v>
      </c>
      <c r="I179" s="761">
        <f t="shared" ref="I179:I182" si="171">H179+5</f>
        <v>45868</v>
      </c>
      <c r="J179" s="761">
        <f t="shared" ref="J179:J182" si="172">I179+1</f>
        <v>45869</v>
      </c>
      <c r="K179" s="761">
        <f t="shared" ref="K179:K182" si="173">J179+1</f>
        <v>45870</v>
      </c>
      <c r="L179" s="331"/>
      <c r="M179" s="761">
        <f t="shared" si="150"/>
        <v>45848</v>
      </c>
      <c r="N179" s="1071">
        <f t="shared" ref="N179:N182" si="174">WEEKNUM(M179)</f>
        <v>28</v>
      </c>
    </row>
    <row r="180" spans="1:14" ht="20.100000000000001" customHeight="1" x14ac:dyDescent="0.2">
      <c r="A180" s="822"/>
      <c r="B180" s="958" t="s">
        <v>421</v>
      </c>
      <c r="C180" s="958" t="s">
        <v>4711</v>
      </c>
      <c r="D180" s="958">
        <v>45855</v>
      </c>
      <c r="E180" s="761">
        <f t="shared" si="167"/>
        <v>45859</v>
      </c>
      <c r="F180" s="761">
        <f t="shared" si="168"/>
        <v>45865</v>
      </c>
      <c r="G180" s="761">
        <f t="shared" si="169"/>
        <v>45867</v>
      </c>
      <c r="H180" s="761">
        <f t="shared" si="170"/>
        <v>45870</v>
      </c>
      <c r="I180" s="761">
        <f t="shared" si="171"/>
        <v>45875</v>
      </c>
      <c r="J180" s="761">
        <f t="shared" si="172"/>
        <v>45876</v>
      </c>
      <c r="K180" s="761">
        <f t="shared" si="173"/>
        <v>45877</v>
      </c>
      <c r="L180" s="331"/>
      <c r="M180" s="761">
        <f t="shared" si="150"/>
        <v>45855</v>
      </c>
      <c r="N180" s="1071">
        <f t="shared" si="174"/>
        <v>29</v>
      </c>
    </row>
    <row r="181" spans="1:14" ht="20.100000000000001" customHeight="1" x14ac:dyDescent="0.2">
      <c r="A181" s="822"/>
      <c r="B181" s="958" t="s">
        <v>356</v>
      </c>
      <c r="C181" s="958" t="s">
        <v>4712</v>
      </c>
      <c r="D181" s="958">
        <v>45862</v>
      </c>
      <c r="E181" s="761">
        <f t="shared" si="167"/>
        <v>45866</v>
      </c>
      <c r="F181" s="761">
        <f t="shared" si="168"/>
        <v>45872</v>
      </c>
      <c r="G181" s="761">
        <f t="shared" si="169"/>
        <v>45874</v>
      </c>
      <c r="H181" s="761">
        <f t="shared" si="170"/>
        <v>45877</v>
      </c>
      <c r="I181" s="761">
        <f t="shared" si="171"/>
        <v>45882</v>
      </c>
      <c r="J181" s="761">
        <f t="shared" si="172"/>
        <v>45883</v>
      </c>
      <c r="K181" s="761">
        <f t="shared" si="173"/>
        <v>45884</v>
      </c>
      <c r="L181" s="331"/>
      <c r="M181" s="761">
        <f t="shared" si="150"/>
        <v>45862</v>
      </c>
      <c r="N181" s="1071">
        <f t="shared" si="174"/>
        <v>30</v>
      </c>
    </row>
    <row r="182" spans="1:14" ht="20.100000000000001" customHeight="1" x14ac:dyDescent="0.2">
      <c r="A182" s="822"/>
      <c r="B182" s="958" t="s">
        <v>362</v>
      </c>
      <c r="C182" s="958" t="s">
        <v>4713</v>
      </c>
      <c r="D182" s="958">
        <v>45869</v>
      </c>
      <c r="E182" s="761">
        <f t="shared" si="167"/>
        <v>45873</v>
      </c>
      <c r="F182" s="761">
        <f t="shared" si="168"/>
        <v>45879</v>
      </c>
      <c r="G182" s="761">
        <f t="shared" si="169"/>
        <v>45881</v>
      </c>
      <c r="H182" s="761">
        <f t="shared" si="170"/>
        <v>45884</v>
      </c>
      <c r="I182" s="761">
        <f t="shared" si="171"/>
        <v>45889</v>
      </c>
      <c r="J182" s="761">
        <f t="shared" si="172"/>
        <v>45890</v>
      </c>
      <c r="K182" s="761">
        <f t="shared" si="173"/>
        <v>45891</v>
      </c>
      <c r="L182" s="331"/>
      <c r="M182" s="761">
        <f t="shared" si="150"/>
        <v>45869</v>
      </c>
      <c r="N182" s="1071">
        <f t="shared" si="174"/>
        <v>31</v>
      </c>
    </row>
    <row r="183" spans="1:14" s="18" customFormat="1" ht="14.25" x14ac:dyDescent="0.2">
      <c r="A183" s="864"/>
      <c r="B183" s="147" t="s">
        <v>511</v>
      </c>
      <c r="C183" s="11"/>
      <c r="D183" s="11"/>
      <c r="E183" s="11"/>
      <c r="F183" s="11"/>
      <c r="G183" s="11"/>
      <c r="H183" s="11"/>
      <c r="I183" s="11"/>
      <c r="J183" s="11"/>
    </row>
    <row r="184" spans="1:14" x14ac:dyDescent="0.2">
      <c r="M184" s="147"/>
      <c r="N184" s="147"/>
    </row>
    <row r="185" spans="1:14" ht="14.25" thickBot="1" x14ac:dyDescent="0.25">
      <c r="B185" s="794"/>
      <c r="C185" s="794"/>
      <c r="D185" s="794"/>
      <c r="E185" s="794"/>
      <c r="F185" s="794"/>
      <c r="G185" s="794"/>
      <c r="H185" s="794"/>
      <c r="M185" s="147"/>
      <c r="N185" s="147"/>
    </row>
    <row r="186" spans="1:14" s="147" customFormat="1" ht="18" customHeight="1" x14ac:dyDescent="0.2">
      <c r="B186" s="774"/>
      <c r="C186" s="775"/>
      <c r="D186" s="776"/>
      <c r="E186" s="777"/>
      <c r="F186" s="778"/>
      <c r="G186" s="779"/>
      <c r="H186" s="780"/>
    </row>
    <row r="187" spans="1:14" s="147" customFormat="1" ht="18" customHeight="1" x14ac:dyDescent="0.2">
      <c r="B187" s="781" t="s">
        <v>512</v>
      </c>
      <c r="C187" s="145"/>
      <c r="D187" s="147" t="s">
        <v>513</v>
      </c>
      <c r="G187" s="147" t="s">
        <v>514</v>
      </c>
      <c r="H187" s="782"/>
    </row>
    <row r="188" spans="1:14" s="147" customFormat="1" ht="18" customHeight="1" x14ac:dyDescent="0.2">
      <c r="B188" s="783" t="s">
        <v>515</v>
      </c>
      <c r="C188" s="784" t="s">
        <v>516</v>
      </c>
      <c r="D188" s="133" t="s">
        <v>517</v>
      </c>
      <c r="F188" s="784" t="s">
        <v>518</v>
      </c>
      <c r="G188" s="145" t="s">
        <v>519</v>
      </c>
      <c r="H188" s="785" t="s">
        <v>520</v>
      </c>
    </row>
    <row r="189" spans="1:14" s="147" customFormat="1" ht="18" customHeight="1" x14ac:dyDescent="0.2">
      <c r="B189" s="783" t="s">
        <v>521</v>
      </c>
      <c r="C189" s="784" t="s">
        <v>522</v>
      </c>
      <c r="D189" s="133" t="s">
        <v>523</v>
      </c>
      <c r="E189" s="148" t="s">
        <v>524</v>
      </c>
      <c r="F189" s="788" t="s">
        <v>525</v>
      </c>
      <c r="G189" s="145" t="s">
        <v>526</v>
      </c>
      <c r="H189" s="785" t="s">
        <v>527</v>
      </c>
    </row>
    <row r="190" spans="1:14" s="147" customFormat="1" ht="18" customHeight="1" x14ac:dyDescent="0.2">
      <c r="B190" s="786" t="s">
        <v>528</v>
      </c>
      <c r="C190" s="787" t="s">
        <v>529</v>
      </c>
      <c r="D190" s="133" t="s">
        <v>530</v>
      </c>
      <c r="E190" s="148" t="s">
        <v>531</v>
      </c>
      <c r="F190" s="788" t="s">
        <v>532</v>
      </c>
      <c r="G190" s="591" t="s">
        <v>533</v>
      </c>
      <c r="H190" s="789" t="s">
        <v>534</v>
      </c>
    </row>
    <row r="191" spans="1:14" s="147" customFormat="1" ht="18" customHeight="1" x14ac:dyDescent="0.2">
      <c r="B191" s="786" t="s">
        <v>535</v>
      </c>
      <c r="C191" s="787" t="s">
        <v>536</v>
      </c>
      <c r="D191" s="133" t="s">
        <v>537</v>
      </c>
      <c r="E191" s="148" t="s">
        <v>538</v>
      </c>
      <c r="F191" s="788" t="s">
        <v>539</v>
      </c>
      <c r="G191" s="591" t="s">
        <v>540</v>
      </c>
      <c r="H191" s="789" t="s">
        <v>541</v>
      </c>
      <c r="M191" s="149"/>
      <c r="N191" s="149"/>
    </row>
    <row r="192" spans="1:14" s="147" customFormat="1" ht="18" customHeight="1" x14ac:dyDescent="0.2">
      <c r="B192" s="786" t="s">
        <v>542</v>
      </c>
      <c r="C192" s="787" t="s">
        <v>543</v>
      </c>
      <c r="D192" s="133" t="s">
        <v>544</v>
      </c>
      <c r="E192" s="148" t="s">
        <v>545</v>
      </c>
      <c r="F192" s="788" t="s">
        <v>546</v>
      </c>
      <c r="G192" s="591" t="s">
        <v>547</v>
      </c>
      <c r="H192" s="789" t="s">
        <v>548</v>
      </c>
      <c r="M192" s="149"/>
      <c r="N192" s="149"/>
    </row>
    <row r="193" spans="2:14" s="147" customFormat="1" ht="18" customHeight="1" x14ac:dyDescent="0.2">
      <c r="B193" s="786" t="s">
        <v>549</v>
      </c>
      <c r="C193" s="787" t="s">
        <v>550</v>
      </c>
      <c r="D193" s="133" t="s">
        <v>551</v>
      </c>
      <c r="E193" s="148" t="s">
        <v>552</v>
      </c>
      <c r="F193" s="788" t="s">
        <v>553</v>
      </c>
      <c r="G193" s="591" t="s">
        <v>554</v>
      </c>
      <c r="H193" s="789" t="s">
        <v>555</v>
      </c>
      <c r="M193" s="149"/>
      <c r="N193" s="149"/>
    </row>
    <row r="194" spans="2:14" s="147" customFormat="1" ht="18" customHeight="1" x14ac:dyDescent="0.2">
      <c r="B194" s="786" t="s">
        <v>556</v>
      </c>
      <c r="C194" s="787" t="s">
        <v>557</v>
      </c>
      <c r="D194" s="133" t="s">
        <v>558</v>
      </c>
      <c r="E194" s="148" t="s">
        <v>559</v>
      </c>
      <c r="F194" s="1103" t="s">
        <v>560</v>
      </c>
      <c r="G194" s="591" t="s">
        <v>561</v>
      </c>
      <c r="H194" s="790" t="s">
        <v>562</v>
      </c>
      <c r="M194" s="149"/>
      <c r="N194" s="149"/>
    </row>
    <row r="195" spans="2:14" ht="18" customHeight="1" x14ac:dyDescent="0.2">
      <c r="B195" s="786" t="s">
        <v>563</v>
      </c>
      <c r="C195" s="787" t="s">
        <v>564</v>
      </c>
      <c r="D195" s="133"/>
      <c r="F195" s="591"/>
      <c r="G195" s="147"/>
      <c r="H195" s="791"/>
    </row>
    <row r="196" spans="2:14" ht="18" customHeight="1" thickBot="1" x14ac:dyDescent="0.25">
      <c r="B196" s="792"/>
      <c r="C196" s="793"/>
      <c r="D196" s="793"/>
      <c r="E196" s="794"/>
      <c r="F196" s="794"/>
      <c r="G196" s="794"/>
      <c r="H196" s="795"/>
    </row>
  </sheetData>
  <mergeCells count="20">
    <mergeCell ref="F119:K119"/>
    <mergeCell ref="E141:K141"/>
    <mergeCell ref="B114:F114"/>
    <mergeCell ref="D115:M115"/>
    <mergeCell ref="B116:C116"/>
    <mergeCell ref="D116:D117"/>
    <mergeCell ref="E118:K118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88" r:id="rId1" xr:uid="{4FA95531-940A-4FF6-BFD5-F75A8626D35F}"/>
    <hyperlink ref="C188" r:id="rId2" xr:uid="{EE3CCA4B-4193-41C0-A89B-20ABDAD03B1F}"/>
    <hyperlink ref="H193" r:id="rId3" xr:uid="{862BA144-EF81-4F10-B96F-F284C605E4F3}"/>
    <hyperlink ref="H192" r:id="rId4" xr:uid="{8A632D21-FB07-40FD-8F59-CE17175EE453}"/>
    <hyperlink ref="C191" r:id="rId5" xr:uid="{87C6BF9A-D5B5-4F16-AC6C-B5BFC60677A4}"/>
    <hyperlink ref="C189" r:id="rId6" xr:uid="{6D29163A-0ED9-4611-8648-E429BDAB2EF9}"/>
    <hyperlink ref="C195" r:id="rId7" xr:uid="{3A4792FC-6D32-4A92-B19A-EFDD68C12E63}"/>
    <hyperlink ref="H191" r:id="rId8" xr:uid="{68AB3E59-F6BE-457B-8338-749143CB13EF}"/>
    <hyperlink ref="H194" r:id="rId9" xr:uid="{00053B8C-8F00-4DBD-B2CB-372777CCE916}"/>
    <hyperlink ref="F188" r:id="rId10" xr:uid="{7A934478-8546-4BF2-A92D-2253B1B78BE9}"/>
    <hyperlink ref="F193" r:id="rId11" xr:uid="{F5297D3E-47BF-49C9-9D0A-DD420A46794A}"/>
    <hyperlink ref="F189" r:id="rId12" xr:uid="{D58C525D-C018-4705-B47F-5EB5640FDFC8}"/>
    <hyperlink ref="F190" r:id="rId13" xr:uid="{D1F80551-C4B3-43F8-92A0-864FE40F97E4}"/>
    <hyperlink ref="F191" r:id="rId14" xr:uid="{A9EE3258-EE2A-4659-899B-1FB167D074AF}"/>
    <hyperlink ref="F192" r:id="rId15" xr:uid="{A37647B0-DF46-433C-9C7E-AE55D646BDAA}"/>
    <hyperlink ref="H189" r:id="rId16" xr:uid="{7A85D380-219B-4903-83BA-B4197B495ECB}"/>
    <hyperlink ref="H190" r:id="rId17" xr:uid="{12B0764B-1FBF-46CE-966D-DF903DAEDA2E}"/>
    <hyperlink ref="F194" r:id="rId18" xr:uid="{B4375661-3360-48D9-A830-42105FD26116}"/>
    <hyperlink ref="C190" r:id="rId19" xr:uid="{63F9C2B9-0E39-4271-B247-26FF567D7E19}"/>
    <hyperlink ref="C192" r:id="rId20" xr:uid="{B7F69488-15FF-4B95-9635-E91D9DE8218B}"/>
    <hyperlink ref="C193" r:id="rId21" xr:uid="{2C3B5E51-4E6D-4FC1-A689-DA496B4203B6}"/>
    <hyperlink ref="C194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3694</v>
      </c>
      <c r="H2" s="607" t="s">
        <v>345</v>
      </c>
    </row>
    <row r="3" spans="1:13" ht="51.75" customHeight="1" x14ac:dyDescent="0.2">
      <c r="A3" s="255"/>
      <c r="B3" s="165"/>
      <c r="H3" s="146" t="s">
        <v>3695</v>
      </c>
      <c r="M3" s="476"/>
    </row>
    <row r="4" spans="1:13" ht="65.25" customHeight="1" x14ac:dyDescent="0.25">
      <c r="A4" s="148"/>
      <c r="B4" s="148"/>
      <c r="C4" s="314" t="s">
        <v>3696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3697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3698</v>
      </c>
      <c r="C6" s="169" t="s">
        <v>3699</v>
      </c>
      <c r="D6" s="406" t="s">
        <v>1535</v>
      </c>
      <c r="E6" s="163" t="s">
        <v>3700</v>
      </c>
      <c r="F6" s="163" t="s">
        <v>190</v>
      </c>
      <c r="G6" s="163" t="s">
        <v>3701</v>
      </c>
      <c r="H6" s="332" t="s">
        <v>241</v>
      </c>
      <c r="I6" s="455"/>
      <c r="J6" s="481" t="s">
        <v>3702</v>
      </c>
      <c r="K6" s="481" t="s">
        <v>3703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1315</v>
      </c>
      <c r="E7" s="163" t="s">
        <v>213</v>
      </c>
      <c r="F7" s="163" t="s">
        <v>175</v>
      </c>
      <c r="G7" s="163"/>
      <c r="H7" s="332" t="s">
        <v>177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3704</v>
      </c>
      <c r="C8" s="356" t="s">
        <v>3705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3706</v>
      </c>
      <c r="K8" s="399" t="s">
        <v>3706</v>
      </c>
      <c r="L8" s="402"/>
      <c r="M8" s="146"/>
    </row>
    <row r="9" spans="1:13" ht="17.25" hidden="1" customHeight="1" x14ac:dyDescent="0.2">
      <c r="A9" s="257"/>
      <c r="B9" s="153" t="s">
        <v>3707</v>
      </c>
      <c r="C9" s="320" t="s">
        <v>3708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3709</v>
      </c>
      <c r="K9" s="399" t="s">
        <v>3709</v>
      </c>
      <c r="L9" s="402"/>
      <c r="M9" s="146"/>
    </row>
    <row r="10" spans="1:13" ht="17.25" hidden="1" customHeight="1" x14ac:dyDescent="0.2">
      <c r="A10" s="257"/>
      <c r="B10" s="153" t="s">
        <v>3395</v>
      </c>
      <c r="C10" s="320" t="s">
        <v>3710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3711</v>
      </c>
      <c r="K10" s="399" t="s">
        <v>3711</v>
      </c>
      <c r="L10" s="402"/>
      <c r="M10" s="146"/>
    </row>
    <row r="11" spans="1:13" ht="17.25" hidden="1" customHeight="1" x14ac:dyDescent="0.2">
      <c r="A11" s="257"/>
      <c r="B11" s="153" t="s">
        <v>3712</v>
      </c>
      <c r="C11" s="320" t="s">
        <v>3713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3714</v>
      </c>
      <c r="K11" s="399" t="s">
        <v>3714</v>
      </c>
      <c r="L11" s="402"/>
      <c r="M11" s="146"/>
    </row>
    <row r="12" spans="1:13" ht="17.25" hidden="1" customHeight="1" x14ac:dyDescent="0.2">
      <c r="A12" s="257"/>
      <c r="B12" s="153" t="s">
        <v>3715</v>
      </c>
      <c r="C12" s="320" t="s">
        <v>3716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3717</v>
      </c>
      <c r="K12" s="399" t="s">
        <v>3717</v>
      </c>
      <c r="L12" s="402"/>
      <c r="M12" s="146"/>
    </row>
    <row r="13" spans="1:13" ht="17.25" hidden="1" customHeight="1" x14ac:dyDescent="0.2">
      <c r="A13" s="257"/>
      <c r="B13" s="153" t="s">
        <v>3704</v>
      </c>
      <c r="C13" s="320" t="s">
        <v>3327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3707</v>
      </c>
      <c r="C14" s="320" t="s">
        <v>3718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3395</v>
      </c>
      <c r="C15" s="356" t="s">
        <v>3719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3712</v>
      </c>
      <c r="C16" s="356" t="s">
        <v>3333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3715</v>
      </c>
      <c r="C17" s="356" t="s">
        <v>3720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3721</v>
      </c>
      <c r="C18" s="356" t="s">
        <v>3722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3723</v>
      </c>
      <c r="C19" s="356" t="s">
        <v>3724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3725</v>
      </c>
      <c r="C20" s="356" t="s">
        <v>3726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3727</v>
      </c>
      <c r="C21" s="356" t="s">
        <v>3728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3729</v>
      </c>
      <c r="C22" s="356" t="s">
        <v>3730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3731</v>
      </c>
      <c r="C23" s="356" t="s">
        <v>3342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3704</v>
      </c>
      <c r="C24" s="356" t="s">
        <v>3732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3707</v>
      </c>
      <c r="C25" s="356" t="s">
        <v>3344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3395</v>
      </c>
      <c r="C26" s="356" t="s">
        <v>3733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3712</v>
      </c>
      <c r="C27" s="356" t="s">
        <v>3734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3715</v>
      </c>
      <c r="C28" s="356" t="s">
        <v>3735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3721</v>
      </c>
      <c r="C29" s="356" t="s">
        <v>3736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408</v>
      </c>
      <c r="C30" s="356" t="s">
        <v>3737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3723</v>
      </c>
      <c r="C31" s="356" t="s">
        <v>3738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3725</v>
      </c>
      <c r="C32" s="356" t="s">
        <v>3739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3729</v>
      </c>
      <c r="C33" s="356" t="s">
        <v>3740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3727</v>
      </c>
      <c r="C34" s="356" t="s">
        <v>3741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3731</v>
      </c>
      <c r="C35" s="356" t="s">
        <v>3742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3704</v>
      </c>
      <c r="C36" s="356" t="s">
        <v>3743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408</v>
      </c>
      <c r="C37" s="432" t="s">
        <v>3744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3707</v>
      </c>
      <c r="C38" s="356" t="s">
        <v>3745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3395</v>
      </c>
      <c r="C39" s="356" t="s">
        <v>3746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3747</v>
      </c>
      <c r="C40" s="356" t="s">
        <v>3748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3715</v>
      </c>
      <c r="C41" s="356" t="s">
        <v>3749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3721</v>
      </c>
      <c r="C42" s="356" t="s">
        <v>3750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3723</v>
      </c>
      <c r="C43" s="356" t="s">
        <v>3355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3725</v>
      </c>
      <c r="C44" s="356" t="s">
        <v>3751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3729</v>
      </c>
      <c r="C45" s="356" t="s">
        <v>3752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3727</v>
      </c>
      <c r="C46" s="356" t="s">
        <v>3753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3731</v>
      </c>
      <c r="C47" s="320" t="s">
        <v>3754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408</v>
      </c>
      <c r="C48" s="320" t="s">
        <v>3755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3704</v>
      </c>
      <c r="C49" s="320" t="s">
        <v>3756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3707</v>
      </c>
      <c r="C50" s="320" t="s">
        <v>3757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3395</v>
      </c>
      <c r="C51" s="320" t="s">
        <v>3758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3747</v>
      </c>
      <c r="C52" s="320" t="s">
        <v>3759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408</v>
      </c>
      <c r="C53" s="320" t="s">
        <v>3760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3715</v>
      </c>
      <c r="C54" s="320" t="s">
        <v>3761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3341</v>
      </c>
      <c r="C55" s="320" t="s">
        <v>3762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3723</v>
      </c>
      <c r="C56" s="320" t="s">
        <v>3361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3725</v>
      </c>
      <c r="C57" s="320" t="s">
        <v>3763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3764</v>
      </c>
      <c r="C58" s="593" t="s">
        <v>3765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3727</v>
      </c>
      <c r="C59" s="594" t="s">
        <v>3766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3731</v>
      </c>
      <c r="C60" s="594" t="s">
        <v>3767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3704</v>
      </c>
      <c r="C61" s="594" t="s">
        <v>3370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3707</v>
      </c>
      <c r="C62" s="594" t="s">
        <v>3768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408</v>
      </c>
      <c r="C63" s="594" t="s">
        <v>3769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3063</v>
      </c>
    </row>
    <row r="64" spans="1:13" ht="17.25" hidden="1" customHeight="1" x14ac:dyDescent="0.2">
      <c r="A64" s="257"/>
      <c r="B64" s="153" t="s">
        <v>3395</v>
      </c>
      <c r="C64" s="594" t="s">
        <v>3770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3747</v>
      </c>
      <c r="C65" s="594" t="s">
        <v>3771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3721</v>
      </c>
      <c r="C66" s="594" t="s">
        <v>3772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3341</v>
      </c>
      <c r="C67" s="594" t="s">
        <v>3773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408</v>
      </c>
      <c r="C68" s="594" t="s">
        <v>3380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3774</v>
      </c>
      <c r="C69" s="594" t="s">
        <v>3775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408</v>
      </c>
      <c r="C70" s="594" t="s">
        <v>3776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3725</v>
      </c>
      <c r="C71" s="594" t="s">
        <v>3385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3727</v>
      </c>
      <c r="C72" s="594" t="s">
        <v>3777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3731</v>
      </c>
      <c r="C73" s="594" t="s">
        <v>3778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408</v>
      </c>
      <c r="C74" s="594" t="s">
        <v>3779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3707</v>
      </c>
      <c r="C75" s="594" t="s">
        <v>3780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3781</v>
      </c>
      <c r="C76" s="594" t="s">
        <v>3782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3747</v>
      </c>
      <c r="C77" s="594" t="s">
        <v>3783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3721</v>
      </c>
      <c r="C78" s="594" t="s">
        <v>3784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3715</v>
      </c>
      <c r="C79" s="594" t="s">
        <v>3785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3341</v>
      </c>
      <c r="C80" s="594" t="s">
        <v>3786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3704</v>
      </c>
      <c r="C81" s="594" t="s">
        <v>3787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408</v>
      </c>
      <c r="C82" s="677" t="s">
        <v>3788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3725</v>
      </c>
      <c r="C83" s="594" t="s">
        <v>3789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3790</v>
      </c>
      <c r="B84" s="678" t="s">
        <v>3729</v>
      </c>
      <c r="C84" s="594" t="s">
        <v>3791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3731</v>
      </c>
      <c r="C85" s="594" t="s">
        <v>3792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3793</v>
      </c>
      <c r="C86" s="594" t="s">
        <v>3794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3707</v>
      </c>
      <c r="C87" s="594" t="s">
        <v>3795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408</v>
      </c>
      <c r="C88" s="688" t="s">
        <v>3796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3747</v>
      </c>
      <c r="C89" s="688" t="s">
        <v>3797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3721</v>
      </c>
      <c r="C90" s="688" t="s">
        <v>3798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3715</v>
      </c>
      <c r="C91" s="697" t="s">
        <v>3799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3341</v>
      </c>
      <c r="C92" s="320" t="s">
        <v>3800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3704</v>
      </c>
      <c r="C93" s="320" t="s">
        <v>3801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3723</v>
      </c>
      <c r="C94" s="320" t="s">
        <v>3802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3725</v>
      </c>
      <c r="C95" s="320" t="s">
        <v>3803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3727</v>
      </c>
      <c r="C96" s="320" t="s">
        <v>3804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3729</v>
      </c>
      <c r="C97" s="320" t="s">
        <v>3805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3806</v>
      </c>
      <c r="C98" s="320" t="s">
        <v>3807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3781</v>
      </c>
      <c r="C99" s="320" t="s">
        <v>3808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3793</v>
      </c>
      <c r="C100" s="320" t="s">
        <v>3809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3707</v>
      </c>
      <c r="C101" s="320" t="s">
        <v>3810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3747</v>
      </c>
      <c r="C102" s="320" t="s">
        <v>3811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3721</v>
      </c>
      <c r="C103" s="320" t="s">
        <v>3812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3715</v>
      </c>
      <c r="C104" s="320" t="s">
        <v>3813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3704</v>
      </c>
      <c r="C105" s="320" t="s">
        <v>3814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3723</v>
      </c>
      <c r="C106" s="320" t="s">
        <v>3815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408</v>
      </c>
      <c r="C107" s="320" t="s">
        <v>3816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3725</v>
      </c>
      <c r="C108" s="320" t="s">
        <v>3817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3727</v>
      </c>
      <c r="C109" s="320" t="s">
        <v>3818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3729</v>
      </c>
      <c r="C110" s="320" t="s">
        <v>3819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3781</v>
      </c>
      <c r="C111" s="320" t="s">
        <v>3820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3806</v>
      </c>
      <c r="C112" s="320" t="s">
        <v>3821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408</v>
      </c>
      <c r="C113" s="320" t="s">
        <v>3822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3707</v>
      </c>
      <c r="C114" s="320" t="s">
        <v>3165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3747</v>
      </c>
      <c r="C115" s="320" t="s">
        <v>3167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3721</v>
      </c>
      <c r="C116" s="320" t="s">
        <v>3169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3823</v>
      </c>
      <c r="M116" s="146"/>
    </row>
    <row r="117" spans="1:13" ht="17.25" hidden="1" customHeight="1" x14ac:dyDescent="0.2">
      <c r="A117" s="257"/>
      <c r="B117" s="153" t="s">
        <v>3715</v>
      </c>
      <c r="C117" s="320" t="s">
        <v>3171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3704</v>
      </c>
      <c r="C118" s="320" t="s">
        <v>3173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3731</v>
      </c>
      <c r="C119" s="320" t="s">
        <v>3175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3723</v>
      </c>
      <c r="C120" s="320" t="s">
        <v>3177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3727</v>
      </c>
      <c r="C121" s="320" t="s">
        <v>3179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3725</v>
      </c>
      <c r="C122" s="320" t="s">
        <v>3181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3729</v>
      </c>
      <c r="C123" s="320" t="s">
        <v>3183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3781</v>
      </c>
      <c r="C124" s="320" t="s">
        <v>3185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408</v>
      </c>
      <c r="C125" s="320" t="s">
        <v>3187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3707</v>
      </c>
      <c r="C126" s="320" t="s">
        <v>3189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3747</v>
      </c>
      <c r="C127" s="320" t="s">
        <v>3191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3721</v>
      </c>
      <c r="C128" s="320" t="s">
        <v>3192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3715</v>
      </c>
      <c r="C129" s="320" t="s">
        <v>3193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3341</v>
      </c>
      <c r="C130" s="320" t="s">
        <v>3194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3731</v>
      </c>
      <c r="C131" s="320" t="s">
        <v>3195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3723</v>
      </c>
      <c r="C132" s="320" t="s">
        <v>3196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3727</v>
      </c>
      <c r="C133" s="320" t="s">
        <v>3197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3725</v>
      </c>
      <c r="C134" s="320" t="s">
        <v>3198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3729</v>
      </c>
      <c r="C135" s="320" t="s">
        <v>3199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3824</v>
      </c>
      <c r="C136" s="320" t="s">
        <v>3201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511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512</v>
      </c>
      <c r="C141" s="193"/>
      <c r="D141" s="193"/>
      <c r="E141" s="194"/>
      <c r="F141" s="195" t="s">
        <v>1443</v>
      </c>
      <c r="G141" s="195"/>
      <c r="H141" s="193"/>
      <c r="I141" s="193"/>
      <c r="J141" s="195" t="s">
        <v>514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515</v>
      </c>
      <c r="C142" s="193"/>
      <c r="D142" s="198" t="s">
        <v>516</v>
      </c>
      <c r="E142" s="199"/>
      <c r="F142" s="197" t="s">
        <v>517</v>
      </c>
      <c r="G142" s="193"/>
      <c r="H142" s="198" t="s">
        <v>518</v>
      </c>
      <c r="I142" s="193"/>
      <c r="J142" s="197" t="s">
        <v>519</v>
      </c>
      <c r="K142" s="741" t="s">
        <v>520</v>
      </c>
      <c r="M142" s="193"/>
    </row>
    <row r="143" spans="1:13" s="159" customFormat="1" ht="17.25" customHeight="1" x14ac:dyDescent="0.2">
      <c r="A143" s="259"/>
      <c r="B143" s="417" t="s">
        <v>521</v>
      </c>
      <c r="C143" s="202"/>
      <c r="D143" s="573" t="s">
        <v>522</v>
      </c>
      <c r="E143" s="197"/>
      <c r="F143" s="710" t="s">
        <v>523</v>
      </c>
      <c r="G143" s="733" t="s">
        <v>524</v>
      </c>
      <c r="H143" s="252" t="s">
        <v>525</v>
      </c>
      <c r="I143" s="201"/>
      <c r="J143" s="201" t="s">
        <v>526</v>
      </c>
      <c r="K143" s="203" t="s">
        <v>527</v>
      </c>
      <c r="L143" s="203"/>
      <c r="M143" s="193"/>
    </row>
    <row r="144" spans="1:13" s="159" customFormat="1" ht="17.25" customHeight="1" x14ac:dyDescent="0.2">
      <c r="A144" s="258"/>
      <c r="B144" s="417" t="s">
        <v>535</v>
      </c>
      <c r="C144" s="202"/>
      <c r="D144" s="573" t="s">
        <v>536</v>
      </c>
      <c r="E144" s="197"/>
      <c r="F144" s="710" t="s">
        <v>530</v>
      </c>
      <c r="G144" s="733" t="s">
        <v>531</v>
      </c>
      <c r="H144" s="252" t="s">
        <v>532</v>
      </c>
      <c r="I144" s="201"/>
      <c r="J144" s="201" t="s">
        <v>533</v>
      </c>
      <c r="K144" s="203" t="s">
        <v>534</v>
      </c>
      <c r="L144" s="203"/>
      <c r="M144" s="193"/>
    </row>
    <row r="145" spans="2:11" s="159" customFormat="1" ht="17.25" customHeight="1" x14ac:dyDescent="0.2">
      <c r="B145" s="201" t="s">
        <v>2812</v>
      </c>
      <c r="C145" s="202"/>
      <c r="D145" s="203" t="s">
        <v>1608</v>
      </c>
      <c r="E145" s="197"/>
      <c r="F145" s="710" t="s">
        <v>537</v>
      </c>
      <c r="G145" s="733" t="s">
        <v>538</v>
      </c>
      <c r="H145" s="252" t="s">
        <v>539</v>
      </c>
      <c r="I145" s="417"/>
      <c r="J145" s="417" t="s">
        <v>540</v>
      </c>
      <c r="K145" s="573" t="s">
        <v>541</v>
      </c>
    </row>
    <row r="146" spans="2:11" s="159" customFormat="1" ht="17.25" customHeight="1" x14ac:dyDescent="0.2">
      <c r="B146" s="201" t="s">
        <v>528</v>
      </c>
      <c r="C146" s="202"/>
      <c r="D146" s="203" t="s">
        <v>529</v>
      </c>
      <c r="E146" s="197"/>
      <c r="F146" s="710" t="s">
        <v>544</v>
      </c>
      <c r="G146" s="733" t="s">
        <v>545</v>
      </c>
      <c r="H146" s="252" t="s">
        <v>546</v>
      </c>
      <c r="I146" s="201"/>
      <c r="J146" s="201" t="s">
        <v>547</v>
      </c>
      <c r="K146" s="203" t="s">
        <v>548</v>
      </c>
    </row>
    <row r="147" spans="2:11" s="159" customFormat="1" ht="17.25" customHeight="1" x14ac:dyDescent="0.2">
      <c r="B147" s="417" t="s">
        <v>750</v>
      </c>
      <c r="C147" s="202"/>
      <c r="D147" s="573" t="s">
        <v>543</v>
      </c>
      <c r="E147" s="197"/>
      <c r="F147" s="710" t="s">
        <v>2813</v>
      </c>
      <c r="G147" s="733" t="s">
        <v>552</v>
      </c>
      <c r="H147" s="252" t="s">
        <v>2814</v>
      </c>
      <c r="I147" s="201"/>
      <c r="J147" s="201" t="s">
        <v>554</v>
      </c>
      <c r="K147" s="203" t="s">
        <v>555</v>
      </c>
    </row>
    <row r="148" spans="2:11" s="159" customFormat="1" ht="17.25" customHeight="1" x14ac:dyDescent="0.2">
      <c r="B148" s="417" t="s">
        <v>1453</v>
      </c>
      <c r="C148" s="202"/>
      <c r="D148" s="573" t="s">
        <v>1454</v>
      </c>
      <c r="E148" s="197"/>
      <c r="F148" s="710"/>
      <c r="G148" s="733"/>
      <c r="H148" s="252"/>
      <c r="I148" s="201"/>
      <c r="J148" s="201" t="s">
        <v>1455</v>
      </c>
      <c r="K148" s="203" t="s">
        <v>1457</v>
      </c>
    </row>
    <row r="149" spans="2:11" s="159" customFormat="1" ht="17.25" customHeight="1" x14ac:dyDescent="0.2">
      <c r="B149" s="417" t="s">
        <v>1609</v>
      </c>
      <c r="C149" s="202"/>
      <c r="D149" s="573" t="s">
        <v>1610</v>
      </c>
      <c r="E149" s="197"/>
      <c r="F149" s="508"/>
      <c r="G149"/>
      <c r="H149"/>
      <c r="I149" s="417"/>
      <c r="J149" s="417" t="s">
        <v>561</v>
      </c>
      <c r="K149" s="418" t="s">
        <v>562</v>
      </c>
    </row>
    <row r="150" spans="2:11" s="159" customFormat="1" ht="17.25" customHeight="1" x14ac:dyDescent="0.2">
      <c r="B150" s="417" t="s">
        <v>549</v>
      </c>
      <c r="C150" s="202"/>
      <c r="D150" s="573" t="s">
        <v>550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1460</v>
      </c>
      <c r="C152" s="193" t="s">
        <v>1461</v>
      </c>
      <c r="D152" s="205"/>
      <c r="E152" s="193"/>
      <c r="F152" s="193" t="s">
        <v>1462</v>
      </c>
      <c r="G152" s="206" t="s">
        <v>1463</v>
      </c>
      <c r="H152" s="196"/>
      <c r="I152" s="193"/>
      <c r="J152" s="193" t="s">
        <v>1462</v>
      </c>
      <c r="K152" s="193" t="s">
        <v>1464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3825</v>
      </c>
      <c r="J2" s="607" t="s">
        <v>345</v>
      </c>
    </row>
    <row r="3" spans="2:14" ht="17.25" customHeight="1" x14ac:dyDescent="0.2">
      <c r="B3" s="165"/>
    </row>
    <row r="4" spans="2:14" ht="17.25" customHeight="1" x14ac:dyDescent="0.2">
      <c r="C4" s="313" t="s">
        <v>3826</v>
      </c>
      <c r="D4" s="147"/>
      <c r="E4" s="147"/>
      <c r="F4" s="412" t="s">
        <v>3827</v>
      </c>
      <c r="G4" s="147"/>
      <c r="H4" s="147"/>
      <c r="I4" s="147"/>
      <c r="J4" s="340" t="s">
        <v>3828</v>
      </c>
    </row>
    <row r="5" spans="2:14" ht="31.15" customHeight="1" x14ac:dyDescent="0.2">
      <c r="B5" s="148"/>
      <c r="C5" s="176"/>
      <c r="D5" s="148"/>
      <c r="E5" s="339" t="s">
        <v>3829</v>
      </c>
      <c r="F5" s="148"/>
      <c r="G5" s="330" t="s">
        <v>3830</v>
      </c>
      <c r="H5" s="330" t="s">
        <v>3831</v>
      </c>
      <c r="I5" s="148"/>
    </row>
    <row r="6" spans="2:14" ht="24" x14ac:dyDescent="0.2">
      <c r="B6" s="389" t="s">
        <v>1534</v>
      </c>
      <c r="C6" s="182" t="s">
        <v>3832</v>
      </c>
      <c r="D6" s="1192" t="s">
        <v>1535</v>
      </c>
      <c r="E6" s="163" t="s">
        <v>3833</v>
      </c>
      <c r="F6" s="163" t="s">
        <v>3834</v>
      </c>
      <c r="G6" s="163" t="s">
        <v>3835</v>
      </c>
      <c r="H6" s="163" t="s">
        <v>241</v>
      </c>
      <c r="I6" s="422" t="s">
        <v>3836</v>
      </c>
      <c r="J6" s="437" t="s">
        <v>1314</v>
      </c>
      <c r="K6" s="148" t="s">
        <v>3837</v>
      </c>
      <c r="L6" s="330" t="s">
        <v>3838</v>
      </c>
      <c r="M6" s="330" t="s">
        <v>3839</v>
      </c>
      <c r="N6" s="397" t="s">
        <v>3840</v>
      </c>
    </row>
    <row r="7" spans="2:14" ht="17.25" customHeight="1" x14ac:dyDescent="0.2">
      <c r="B7" s="152" t="s">
        <v>350</v>
      </c>
      <c r="C7" s="152" t="s">
        <v>351</v>
      </c>
      <c r="D7" s="1193"/>
      <c r="E7" s="406" t="s">
        <v>259</v>
      </c>
      <c r="F7" s="406" t="s">
        <v>251</v>
      </c>
      <c r="G7" s="406" t="s">
        <v>3841</v>
      </c>
      <c r="H7" s="406" t="s">
        <v>3842</v>
      </c>
      <c r="I7" s="148"/>
      <c r="J7" s="148"/>
      <c r="K7" s="155"/>
      <c r="L7" s="148"/>
      <c r="M7" s="148"/>
      <c r="N7" s="169" t="s">
        <v>437</v>
      </c>
    </row>
    <row r="8" spans="2:14" s="159" customFormat="1" ht="17.25" hidden="1" customHeight="1" x14ac:dyDescent="0.2">
      <c r="B8" s="360" t="s">
        <v>3843</v>
      </c>
      <c r="C8" s="361" t="s">
        <v>3844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3845</v>
      </c>
      <c r="C9" s="361" t="s">
        <v>3846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3847</v>
      </c>
      <c r="C10" s="361" t="s">
        <v>3848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408</v>
      </c>
      <c r="C11" s="361" t="s">
        <v>3849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3850</v>
      </c>
      <c r="C12" s="457" t="s">
        <v>3851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3852</v>
      </c>
      <c r="C13" s="361" t="s">
        <v>3853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3854</v>
      </c>
      <c r="C14" s="361" t="s">
        <v>3855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3856</v>
      </c>
      <c r="C15" s="361" t="s">
        <v>3857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3858</v>
      </c>
      <c r="C16" s="361" t="s">
        <v>3859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3860</v>
      </c>
      <c r="C17" s="361" t="s">
        <v>3861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3862</v>
      </c>
      <c r="C18" s="361" t="s">
        <v>3863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3864</v>
      </c>
      <c r="C19" s="361" t="s">
        <v>3865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3866</v>
      </c>
      <c r="C20" s="361" t="s">
        <v>3867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3868</v>
      </c>
      <c r="C21" s="361" t="s">
        <v>3869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3843</v>
      </c>
      <c r="C22" s="361" t="s">
        <v>3870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3845</v>
      </c>
      <c r="C23" s="457" t="s">
        <v>3871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3847</v>
      </c>
      <c r="C24" s="361" t="s">
        <v>3872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3850</v>
      </c>
      <c r="C25" s="361" t="s">
        <v>3873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3852</v>
      </c>
      <c r="C26" s="361" t="s">
        <v>3874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3854</v>
      </c>
      <c r="C27" s="361" t="s">
        <v>3875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3856</v>
      </c>
      <c r="C28" s="361" t="s">
        <v>3876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3860</v>
      </c>
      <c r="C29" s="361" t="s">
        <v>3877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3858</v>
      </c>
      <c r="C30" s="361" t="s">
        <v>3878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3862</v>
      </c>
      <c r="C31" s="361" t="s">
        <v>3879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3864</v>
      </c>
      <c r="C32" s="189" t="s">
        <v>3880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3866</v>
      </c>
      <c r="C33" s="189" t="s">
        <v>3881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3868</v>
      </c>
      <c r="C34" s="189" t="s">
        <v>3882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3843</v>
      </c>
      <c r="C35" s="189" t="s">
        <v>3883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3845</v>
      </c>
      <c r="C36" s="189" t="s">
        <v>3884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3847</v>
      </c>
      <c r="C37" s="189" t="s">
        <v>3885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3850</v>
      </c>
      <c r="C38" s="189" t="s">
        <v>3886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3852</v>
      </c>
      <c r="C39" s="189" t="s">
        <v>3887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3854</v>
      </c>
      <c r="C40" s="189" t="s">
        <v>3888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3856</v>
      </c>
      <c r="C41" s="189" t="s">
        <v>3889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3860</v>
      </c>
      <c r="C42" s="189" t="s">
        <v>3890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3858</v>
      </c>
      <c r="C43" s="189" t="s">
        <v>3891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3892</v>
      </c>
      <c r="C44" s="189" t="s">
        <v>3893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3864</v>
      </c>
      <c r="C45" s="189" t="s">
        <v>3894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3866</v>
      </c>
      <c r="C46" s="189" t="s">
        <v>3895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3896</v>
      </c>
      <c r="C47" s="189" t="s">
        <v>3897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3898</v>
      </c>
      <c r="C48" s="189" t="s">
        <v>3899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3843</v>
      </c>
      <c r="C49" s="189" t="s">
        <v>3900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3845</v>
      </c>
      <c r="C50" s="137" t="s">
        <v>3901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3902</v>
      </c>
      <c r="C51" s="137" t="s">
        <v>3903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3850</v>
      </c>
      <c r="C52" s="137" t="s">
        <v>3904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3852</v>
      </c>
      <c r="C53" s="137" t="s">
        <v>3905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3854</v>
      </c>
      <c r="C54" s="137" t="s">
        <v>3906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3856</v>
      </c>
      <c r="C55" s="137" t="s">
        <v>3907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3860</v>
      </c>
      <c r="C56" s="137" t="s">
        <v>3895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3908</v>
      </c>
      <c r="C57" s="137" t="s">
        <v>3909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3862</v>
      </c>
      <c r="C58" s="137" t="s">
        <v>3910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3864</v>
      </c>
      <c r="C59" s="137" t="s">
        <v>3911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3912</v>
      </c>
      <c r="C60" s="137" t="s">
        <v>3913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3898</v>
      </c>
      <c r="C61" s="137" t="s">
        <v>3914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3843</v>
      </c>
      <c r="C62" s="137" t="s">
        <v>3915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3902</v>
      </c>
      <c r="C64" s="137" t="s">
        <v>3916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3850</v>
      </c>
      <c r="C65" s="137" t="s">
        <v>3917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3918</v>
      </c>
      <c r="C66" s="137" t="s">
        <v>3919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3920</v>
      </c>
      <c r="C67" s="137" t="s">
        <v>3921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3856</v>
      </c>
      <c r="C68" s="137" t="s">
        <v>3922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3860</v>
      </c>
      <c r="C69" s="137" t="s">
        <v>3923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3908</v>
      </c>
      <c r="C70" s="137" t="s">
        <v>3924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3862</v>
      </c>
      <c r="C71" s="137" t="s">
        <v>3925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3864</v>
      </c>
      <c r="C72" s="137" t="s">
        <v>3926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3912</v>
      </c>
      <c r="C73" s="137" t="s">
        <v>3927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3898</v>
      </c>
      <c r="C74" s="137" t="s">
        <v>3928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3843</v>
      </c>
      <c r="C75" s="137" t="s">
        <v>3929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3845</v>
      </c>
      <c r="C76" s="137" t="s">
        <v>3930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3902</v>
      </c>
      <c r="C77" s="137" t="s">
        <v>3931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3850</v>
      </c>
      <c r="C78" s="137" t="s">
        <v>3932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3918</v>
      </c>
      <c r="C79" s="137" t="s">
        <v>3933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3920</v>
      </c>
      <c r="C80" s="693" t="s">
        <v>3934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3856</v>
      </c>
      <c r="C81" s="693" t="s">
        <v>3935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3860</v>
      </c>
      <c r="C82" s="693" t="s">
        <v>3936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3937</v>
      </c>
      <c r="C83" s="693" t="s">
        <v>3938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3862</v>
      </c>
      <c r="C84" s="693" t="s">
        <v>3939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3852</v>
      </c>
      <c r="C85" s="693" t="s">
        <v>3940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3941</v>
      </c>
      <c r="C86" s="693" t="s">
        <v>3942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3898</v>
      </c>
      <c r="C87" s="693" t="s">
        <v>3943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3864</v>
      </c>
      <c r="C88" s="693" t="s">
        <v>3944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3945</v>
      </c>
      <c r="C89" s="693" t="s">
        <v>3946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3902</v>
      </c>
      <c r="C90" s="693" t="s">
        <v>3947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3850</v>
      </c>
      <c r="C91" s="693" t="s">
        <v>3948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3918</v>
      </c>
      <c r="C92" s="693" t="s">
        <v>3949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3854</v>
      </c>
      <c r="C93" s="693" t="s">
        <v>3950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3951</v>
      </c>
      <c r="C94" s="693" t="s">
        <v>3952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3953</v>
      </c>
      <c r="C95" s="719" t="s">
        <v>3954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3937</v>
      </c>
      <c r="C96" s="137" t="s">
        <v>3955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3862</v>
      </c>
      <c r="C97" s="137" t="s">
        <v>3956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3856</v>
      </c>
      <c r="C98" s="137" t="s">
        <v>3957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3852</v>
      </c>
      <c r="C99" s="137" t="s">
        <v>3958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3959</v>
      </c>
      <c r="C100" s="137" t="s">
        <v>3960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3898</v>
      </c>
      <c r="C101" s="137" t="s">
        <v>3961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3945</v>
      </c>
      <c r="C102" s="137" t="s">
        <v>3962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3902</v>
      </c>
      <c r="C103" s="137" t="s">
        <v>3963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3964</v>
      </c>
      <c r="C104" s="137" t="s">
        <v>3965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3918</v>
      </c>
      <c r="C105" s="137" t="s">
        <v>3966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3854</v>
      </c>
      <c r="C106" s="137" t="s">
        <v>3967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3951</v>
      </c>
      <c r="C107" s="137" t="s">
        <v>3968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3953</v>
      </c>
      <c r="C108" s="137" t="s">
        <v>3969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3937</v>
      </c>
      <c r="C109" s="137" t="s">
        <v>3970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3862</v>
      </c>
      <c r="C110" s="137" t="s">
        <v>3971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3856</v>
      </c>
      <c r="C111" s="137" t="s">
        <v>3972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3852</v>
      </c>
      <c r="C112" s="137" t="s">
        <v>3973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3959</v>
      </c>
      <c r="C113" s="719" t="s">
        <v>3974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3898</v>
      </c>
      <c r="C114" s="137" t="s">
        <v>3975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3945</v>
      </c>
      <c r="C115" s="137" t="s">
        <v>3976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3977</v>
      </c>
      <c r="C116" s="137" t="s">
        <v>3978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3979</v>
      </c>
      <c r="C117" s="137" t="s">
        <v>3980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3918</v>
      </c>
      <c r="C118" s="137" t="s">
        <v>3981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3854</v>
      </c>
      <c r="C119" s="137" t="s">
        <v>3982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3951</v>
      </c>
      <c r="C120" s="137" t="s">
        <v>3983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3941</v>
      </c>
      <c r="C121" s="137" t="s">
        <v>3984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408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3902</v>
      </c>
      <c r="C123" s="137" t="s">
        <v>3985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3937</v>
      </c>
      <c r="C124" s="137" t="s">
        <v>3986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3862</v>
      </c>
      <c r="C125" s="137" t="s">
        <v>3987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3856</v>
      </c>
      <c r="C126" s="137" t="s">
        <v>3988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3852</v>
      </c>
      <c r="C127" s="137" t="s">
        <v>3989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3959</v>
      </c>
      <c r="C128" s="137" t="s">
        <v>3990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3898</v>
      </c>
      <c r="C129" s="137" t="s">
        <v>3991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3992</v>
      </c>
      <c r="C130" s="137" t="s">
        <v>3993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511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512</v>
      </c>
      <c r="C134" s="193"/>
      <c r="D134" s="193"/>
      <c r="E134" s="194"/>
      <c r="F134" s="195" t="s">
        <v>1443</v>
      </c>
      <c r="G134" s="195"/>
      <c r="H134" s="193"/>
      <c r="I134" s="193"/>
      <c r="J134" s="195" t="s">
        <v>514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515</v>
      </c>
      <c r="C135" s="193"/>
      <c r="D135" s="198" t="s">
        <v>516</v>
      </c>
      <c r="E135" s="199"/>
      <c r="F135" s="197" t="s">
        <v>517</v>
      </c>
      <c r="G135" s="193"/>
      <c r="H135" s="198" t="s">
        <v>518</v>
      </c>
      <c r="I135" s="193"/>
      <c r="J135" s="197" t="s">
        <v>519</v>
      </c>
      <c r="K135" s="193"/>
      <c r="L135" s="198" t="s">
        <v>520</v>
      </c>
      <c r="M135" s="193"/>
      <c r="N135" s="196"/>
    </row>
    <row r="136" spans="2:14" s="159" customFormat="1" ht="17.25" customHeight="1" x14ac:dyDescent="0.2">
      <c r="B136" s="417" t="s">
        <v>521</v>
      </c>
      <c r="C136" s="202"/>
      <c r="D136" s="573" t="s">
        <v>522</v>
      </c>
      <c r="E136" s="197"/>
      <c r="F136" s="710" t="s">
        <v>523</v>
      </c>
      <c r="G136" s="733" t="s">
        <v>524</v>
      </c>
      <c r="H136" s="252" t="s">
        <v>525</v>
      </c>
      <c r="I136" s="201"/>
      <c r="J136" s="201" t="s">
        <v>526</v>
      </c>
      <c r="K136" s="203" t="s">
        <v>527</v>
      </c>
      <c r="L136" s="203"/>
      <c r="M136" s="193"/>
      <c r="N136" s="196"/>
    </row>
    <row r="137" spans="2:14" s="159" customFormat="1" ht="17.25" customHeight="1" x14ac:dyDescent="0.2">
      <c r="B137" s="417" t="s">
        <v>535</v>
      </c>
      <c r="C137" s="202"/>
      <c r="D137" s="573" t="s">
        <v>536</v>
      </c>
      <c r="E137" s="197"/>
      <c r="F137" s="710" t="s">
        <v>530</v>
      </c>
      <c r="G137" s="733" t="s">
        <v>531</v>
      </c>
      <c r="H137" s="252" t="s">
        <v>532</v>
      </c>
      <c r="I137" s="201"/>
      <c r="J137" s="201" t="s">
        <v>533</v>
      </c>
      <c r="K137" s="203" t="s">
        <v>534</v>
      </c>
      <c r="L137" s="203"/>
      <c r="M137" s="193"/>
      <c r="N137" s="196"/>
    </row>
    <row r="138" spans="2:14" s="159" customFormat="1" ht="17.25" customHeight="1" x14ac:dyDescent="0.2">
      <c r="B138" s="201" t="s">
        <v>2812</v>
      </c>
      <c r="C138" s="202"/>
      <c r="D138" s="203" t="s">
        <v>1608</v>
      </c>
      <c r="E138" s="197"/>
      <c r="F138" s="710" t="s">
        <v>537</v>
      </c>
      <c r="G138" s="733" t="s">
        <v>538</v>
      </c>
      <c r="H138" s="252" t="s">
        <v>539</v>
      </c>
      <c r="I138" s="417"/>
      <c r="J138" s="417" t="s">
        <v>540</v>
      </c>
      <c r="K138" s="573" t="s">
        <v>541</v>
      </c>
      <c r="L138" s="203"/>
      <c r="M138" s="193"/>
      <c r="N138" s="196"/>
    </row>
    <row r="139" spans="2:14" s="159" customFormat="1" ht="17.25" customHeight="1" x14ac:dyDescent="0.2">
      <c r="B139" s="201" t="s">
        <v>528</v>
      </c>
      <c r="C139" s="202"/>
      <c r="D139" s="203" t="s">
        <v>529</v>
      </c>
      <c r="E139" s="197"/>
      <c r="F139" s="710" t="s">
        <v>544</v>
      </c>
      <c r="G139" s="733" t="s">
        <v>545</v>
      </c>
      <c r="H139" s="252" t="s">
        <v>546</v>
      </c>
      <c r="I139" s="201"/>
      <c r="J139" s="201" t="s">
        <v>547</v>
      </c>
      <c r="K139" s="203" t="s">
        <v>548</v>
      </c>
      <c r="L139" s="203"/>
      <c r="M139" s="193"/>
      <c r="N139" s="196"/>
    </row>
    <row r="140" spans="2:14" s="159" customFormat="1" ht="17.25" customHeight="1" x14ac:dyDescent="0.2">
      <c r="B140" s="417" t="s">
        <v>750</v>
      </c>
      <c r="C140" s="202"/>
      <c r="D140" s="573" t="s">
        <v>543</v>
      </c>
      <c r="E140" s="197"/>
      <c r="F140" s="710" t="s">
        <v>2813</v>
      </c>
      <c r="G140" s="733" t="s">
        <v>552</v>
      </c>
      <c r="H140" s="252" t="s">
        <v>2814</v>
      </c>
      <c r="I140" s="201"/>
      <c r="J140" s="201" t="s">
        <v>554</v>
      </c>
      <c r="K140" s="203" t="s">
        <v>555</v>
      </c>
      <c r="L140" s="203"/>
      <c r="M140" s="193"/>
      <c r="N140" s="196"/>
    </row>
    <row r="141" spans="2:14" s="159" customFormat="1" ht="17.25" customHeight="1" x14ac:dyDescent="0.2">
      <c r="B141" s="417" t="s">
        <v>1453</v>
      </c>
      <c r="C141" s="202"/>
      <c r="D141" s="573" t="s">
        <v>1454</v>
      </c>
      <c r="E141" s="197"/>
      <c r="F141" s="710"/>
      <c r="G141" s="733"/>
      <c r="H141" s="252"/>
      <c r="I141" s="201"/>
      <c r="J141" s="201" t="s">
        <v>1455</v>
      </c>
      <c r="K141" s="203" t="s">
        <v>1457</v>
      </c>
      <c r="L141" s="203"/>
      <c r="M141" s="193"/>
      <c r="N141" s="196"/>
    </row>
    <row r="142" spans="2:14" s="159" customFormat="1" ht="17.25" customHeight="1" x14ac:dyDescent="0.2">
      <c r="B142" s="417" t="s">
        <v>1609</v>
      </c>
      <c r="C142" s="202"/>
      <c r="D142" s="573" t="s">
        <v>1610</v>
      </c>
      <c r="E142" s="197"/>
      <c r="F142" s="508"/>
      <c r="G142"/>
      <c r="H142"/>
      <c r="I142" s="417"/>
      <c r="J142" s="417" t="s">
        <v>561</v>
      </c>
      <c r="K142" s="418" t="s">
        <v>562</v>
      </c>
      <c r="L142" s="203"/>
      <c r="M142" s="193"/>
      <c r="N142" s="196"/>
    </row>
    <row r="143" spans="2:14" s="159" customFormat="1" ht="17.25" customHeight="1" x14ac:dyDescent="0.2">
      <c r="B143" s="417" t="s">
        <v>549</v>
      </c>
      <c r="C143" s="202"/>
      <c r="D143" s="573" t="s">
        <v>550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1460</v>
      </c>
      <c r="C145" s="193" t="s">
        <v>1461</v>
      </c>
      <c r="D145" s="205"/>
      <c r="E145" s="193"/>
      <c r="F145" s="193" t="s">
        <v>1462</v>
      </c>
      <c r="G145" s="206" t="s">
        <v>1463</v>
      </c>
      <c r="H145" s="196" t="s">
        <v>3994</v>
      </c>
      <c r="I145" s="193"/>
      <c r="J145" s="193" t="s">
        <v>1462</v>
      </c>
      <c r="K145" s="193" t="s">
        <v>1464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3694</v>
      </c>
      <c r="C2" s="11"/>
      <c r="D2" s="11"/>
      <c r="E2" s="11"/>
      <c r="F2" s="11"/>
      <c r="G2" s="607" t="s">
        <v>345</v>
      </c>
    </row>
    <row r="3" spans="1:8" ht="17.25" customHeight="1" x14ac:dyDescent="0.2">
      <c r="B3" s="165"/>
    </row>
    <row r="4" spans="1:8" ht="17.25" customHeight="1" x14ac:dyDescent="0.2">
      <c r="A4" s="1194" t="s">
        <v>3995</v>
      </c>
      <c r="B4" s="1194"/>
      <c r="C4" s="1194"/>
      <c r="D4" s="1194"/>
      <c r="E4" s="1194"/>
      <c r="F4" s="1194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3996</v>
      </c>
      <c r="C6" s="169"/>
      <c r="D6" s="332" t="s">
        <v>1535</v>
      </c>
      <c r="E6" s="163" t="s">
        <v>143</v>
      </c>
      <c r="F6" s="163" t="s">
        <v>325</v>
      </c>
      <c r="G6" s="419" t="s">
        <v>3836</v>
      </c>
      <c r="H6" s="462" t="s">
        <v>3997</v>
      </c>
    </row>
    <row r="7" spans="1:8" ht="17.25" customHeight="1" x14ac:dyDescent="0.2">
      <c r="A7" s="344"/>
      <c r="B7" s="152" t="s">
        <v>350</v>
      </c>
      <c r="C7" s="152" t="s">
        <v>351</v>
      </c>
      <c r="D7" s="332" t="s">
        <v>1540</v>
      </c>
      <c r="E7" s="332" t="s">
        <v>217</v>
      </c>
      <c r="F7" s="332" t="s">
        <v>3998</v>
      </c>
      <c r="G7" s="382"/>
      <c r="H7" s="382"/>
    </row>
    <row r="8" spans="1:8" ht="17.25" hidden="1" customHeight="1" x14ac:dyDescent="0.2">
      <c r="B8" s="173" t="s">
        <v>3999</v>
      </c>
      <c r="C8" s="173" t="s">
        <v>4000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4001</v>
      </c>
      <c r="C9" s="173" t="s">
        <v>4002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3377</v>
      </c>
      <c r="C10" s="173" t="s">
        <v>4003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4004</v>
      </c>
      <c r="C11" s="173" t="s">
        <v>4005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4006</v>
      </c>
      <c r="C12" s="173" t="s">
        <v>4007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4006</v>
      </c>
      <c r="C13" s="173" t="s">
        <v>4008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688</v>
      </c>
      <c r="C14" s="173" t="s">
        <v>4009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4010</v>
      </c>
      <c r="C15" s="173" t="s">
        <v>4011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4012</v>
      </c>
      <c r="C16" s="173" t="s">
        <v>4013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4014</v>
      </c>
      <c r="C17" s="173" t="s">
        <v>4015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4016</v>
      </c>
      <c r="C18" s="173" t="s">
        <v>4017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4018</v>
      </c>
      <c r="C19" s="173" t="s">
        <v>4019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4020</v>
      </c>
      <c r="C20" s="173" t="s">
        <v>4021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4022</v>
      </c>
      <c r="C21" s="173" t="s">
        <v>4023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4024</v>
      </c>
      <c r="C22" s="173" t="s">
        <v>4025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4026</v>
      </c>
      <c r="C23" s="173" t="s">
        <v>4027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4028</v>
      </c>
      <c r="C24" s="173" t="s">
        <v>4029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4030</v>
      </c>
      <c r="B25" s="173" t="s">
        <v>4031</v>
      </c>
      <c r="C25" s="173" t="s">
        <v>4032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4033</v>
      </c>
      <c r="B26" s="173" t="s">
        <v>4034</v>
      </c>
      <c r="C26" s="173" t="s">
        <v>4035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4036</v>
      </c>
      <c r="B27" s="173" t="s">
        <v>4037</v>
      </c>
      <c r="C27" s="173" t="s">
        <v>4038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4039</v>
      </c>
      <c r="C28" s="173" t="s">
        <v>4040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4041</v>
      </c>
      <c r="B29" s="173" t="s">
        <v>4042</v>
      </c>
      <c r="C29" s="173" t="s">
        <v>4043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4004</v>
      </c>
      <c r="C30" s="173" t="s">
        <v>4044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4006</v>
      </c>
      <c r="C31" s="173" t="s">
        <v>4045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4046</v>
      </c>
      <c r="C32" s="173" t="s">
        <v>4047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408</v>
      </c>
      <c r="C33" s="173" t="s">
        <v>4048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4049</v>
      </c>
      <c r="C34" s="173" t="s">
        <v>4050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4051</v>
      </c>
      <c r="C35" s="173" t="s">
        <v>4052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4053</v>
      </c>
      <c r="C36" s="173" t="s">
        <v>4054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4055</v>
      </c>
      <c r="C37" s="173" t="s">
        <v>4056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4057</v>
      </c>
      <c r="C38" s="173" t="s">
        <v>4058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408</v>
      </c>
      <c r="C39" s="173" t="s">
        <v>4059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4014</v>
      </c>
      <c r="C40" s="173" t="s">
        <v>4060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4024</v>
      </c>
      <c r="C41" s="173" t="s">
        <v>4061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4062</v>
      </c>
      <c r="B42" s="173" t="s">
        <v>4063</v>
      </c>
      <c r="C42" s="173" t="s">
        <v>4064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4065</v>
      </c>
      <c r="B43" s="173" t="s">
        <v>4066</v>
      </c>
      <c r="C43" s="173" t="s">
        <v>4067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4068</v>
      </c>
      <c r="C44" s="173" t="s">
        <v>4069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4070</v>
      </c>
      <c r="B45" s="173" t="s">
        <v>4071</v>
      </c>
      <c r="C45" s="173" t="s">
        <v>4072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4073</v>
      </c>
      <c r="B46" s="173" t="s">
        <v>3365</v>
      </c>
      <c r="C46" s="173" t="s">
        <v>4074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4075</v>
      </c>
      <c r="C47" s="173" t="s">
        <v>4076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4051</v>
      </c>
      <c r="C48" s="173" t="s">
        <v>4077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4078</v>
      </c>
      <c r="C49" s="173" t="s">
        <v>4079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4080</v>
      </c>
      <c r="C50" s="173" t="s">
        <v>4081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4006</v>
      </c>
      <c r="C51" s="173" t="s">
        <v>4082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4083</v>
      </c>
      <c r="C52" s="173" t="s">
        <v>4084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4085</v>
      </c>
      <c r="C53" s="173" t="s">
        <v>4086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4018</v>
      </c>
      <c r="C54" s="173" t="s">
        <v>4087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3959</v>
      </c>
      <c r="C55" s="173" t="s">
        <v>4088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4055</v>
      </c>
      <c r="C56" s="173" t="s">
        <v>4089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4090</v>
      </c>
      <c r="C57" s="173" t="s">
        <v>4091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4078</v>
      </c>
      <c r="C58" s="173" t="s">
        <v>4092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4022</v>
      </c>
      <c r="C59" s="173" t="s">
        <v>4093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4028</v>
      </c>
      <c r="C60" s="173" t="s">
        <v>4094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3937</v>
      </c>
      <c r="C61" s="173" t="s">
        <v>4095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4010</v>
      </c>
      <c r="C62" s="173" t="s">
        <v>4096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4097</v>
      </c>
      <c r="C63" s="173" t="s">
        <v>4098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4099</v>
      </c>
      <c r="C64" s="173" t="s">
        <v>4100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3941</v>
      </c>
      <c r="C65" s="173" t="s">
        <v>4101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4102</v>
      </c>
      <c r="C66" s="173" t="s">
        <v>4103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4104</v>
      </c>
      <c r="C67" s="173" t="s">
        <v>4105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4075</v>
      </c>
      <c r="C68" s="173" t="s">
        <v>4106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4006</v>
      </c>
      <c r="C69" s="173" t="s">
        <v>4107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4108</v>
      </c>
      <c r="B70" s="173" t="s">
        <v>4109</v>
      </c>
      <c r="C70" s="173" t="s">
        <v>4110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3411</v>
      </c>
      <c r="C71" s="173" t="s">
        <v>4111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4112</v>
      </c>
      <c r="C72" s="173" t="s">
        <v>4113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3322</v>
      </c>
      <c r="C73" s="173" t="s">
        <v>4114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4099</v>
      </c>
      <c r="C74" s="173" t="s">
        <v>4115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4031</v>
      </c>
      <c r="C75" s="173" t="s">
        <v>4116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4117</v>
      </c>
      <c r="C76" s="173" t="s">
        <v>4118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4024</v>
      </c>
      <c r="C77" s="173" t="s">
        <v>4119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4120</v>
      </c>
      <c r="C78" s="173" t="s">
        <v>4121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4028</v>
      </c>
      <c r="C79" s="173" t="s">
        <v>4122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4123</v>
      </c>
      <c r="B80" s="704" t="s">
        <v>4018</v>
      </c>
      <c r="C80" s="173" t="s">
        <v>4124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4014</v>
      </c>
      <c r="C81" s="173" t="s">
        <v>4125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4126</v>
      </c>
      <c r="C82" s="173" t="s">
        <v>4127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3365</v>
      </c>
      <c r="C83" s="173" t="s">
        <v>4128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3365</v>
      </c>
      <c r="C84" s="173" t="s">
        <v>4128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3365</v>
      </c>
      <c r="C85" s="173" t="s">
        <v>4128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4051</v>
      </c>
      <c r="C86" s="173" t="s">
        <v>4129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4112</v>
      </c>
      <c r="C87" s="173" t="s">
        <v>4130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4131</v>
      </c>
      <c r="C88" s="173" t="s">
        <v>4132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4133</v>
      </c>
      <c r="C89" s="173" t="s">
        <v>4134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4135</v>
      </c>
      <c r="C90" s="173" t="s">
        <v>4136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4117</v>
      </c>
      <c r="C91" s="173" t="s">
        <v>4137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4138</v>
      </c>
      <c r="C92" s="173" t="s">
        <v>4139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4031</v>
      </c>
      <c r="C93" s="173" t="s">
        <v>4139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408</v>
      </c>
      <c r="C107" s="173" t="s">
        <v>4140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4031</v>
      </c>
      <c r="C108" s="173" t="s">
        <v>4141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4142</v>
      </c>
      <c r="C109" s="173" t="s">
        <v>4143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408</v>
      </c>
      <c r="C110" s="173" t="s">
        <v>4144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408</v>
      </c>
      <c r="C111" s="173" t="s">
        <v>4145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4146</v>
      </c>
      <c r="C112" s="173" t="s">
        <v>4147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3356</v>
      </c>
      <c r="C113" s="173" t="s">
        <v>4148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4149</v>
      </c>
      <c r="C114" s="173" t="s">
        <v>4150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4151</v>
      </c>
      <c r="C115" s="173" t="s">
        <v>4152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4153</v>
      </c>
      <c r="C116" s="173" t="s">
        <v>4154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4155</v>
      </c>
      <c r="C117" s="173" t="s">
        <v>4156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4157</v>
      </c>
      <c r="C118" s="173" t="s">
        <v>4158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4159</v>
      </c>
      <c r="C119" s="173" t="s">
        <v>4160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4161</v>
      </c>
      <c r="C120" s="173" t="s">
        <v>4162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511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512</v>
      </c>
      <c r="C126" s="11"/>
      <c r="D126" s="11"/>
      <c r="E126" s="2" t="s">
        <v>1443</v>
      </c>
      <c r="F126" s="2"/>
      <c r="G126" s="11"/>
      <c r="H126" s="11"/>
      <c r="I126" s="2"/>
      <c r="J126" s="2" t="s">
        <v>514</v>
      </c>
      <c r="K126" s="2"/>
    </row>
    <row r="127" spans="1:11" s="159" customFormat="1" ht="17.25" customHeight="1" x14ac:dyDescent="0.2">
      <c r="A127" s="346"/>
      <c r="B127" s="197" t="s">
        <v>515</v>
      </c>
      <c r="C127" s="193"/>
      <c r="D127" s="198" t="s">
        <v>516</v>
      </c>
      <c r="E127" s="11" t="s">
        <v>517</v>
      </c>
      <c r="F127" s="11"/>
      <c r="G127" s="198" t="s">
        <v>518</v>
      </c>
      <c r="H127" s="11"/>
      <c r="I127" s="197"/>
      <c r="J127" s="197" t="s">
        <v>519</v>
      </c>
      <c r="K127" s="198" t="s">
        <v>520</v>
      </c>
    </row>
    <row r="128" spans="1:11" s="159" customFormat="1" ht="17.25" customHeight="1" x14ac:dyDescent="0.2">
      <c r="A128" s="345"/>
      <c r="B128" s="417" t="s">
        <v>521</v>
      </c>
      <c r="C128" s="202"/>
      <c r="D128" s="573" t="s">
        <v>522</v>
      </c>
      <c r="E128" s="197"/>
      <c r="F128" s="710" t="s">
        <v>523</v>
      </c>
      <c r="G128" s="733" t="s">
        <v>524</v>
      </c>
      <c r="H128" s="252" t="s">
        <v>525</v>
      </c>
      <c r="I128" s="193"/>
      <c r="J128" s="201" t="s">
        <v>526</v>
      </c>
      <c r="K128" s="203" t="s">
        <v>527</v>
      </c>
    </row>
    <row r="129" spans="2:11" s="159" customFormat="1" ht="17.25" customHeight="1" x14ac:dyDescent="0.2">
      <c r="B129" s="417" t="s">
        <v>535</v>
      </c>
      <c r="C129" s="202"/>
      <c r="D129" s="573" t="s">
        <v>536</v>
      </c>
      <c r="E129" s="197"/>
      <c r="F129" s="710" t="s">
        <v>530</v>
      </c>
      <c r="G129" s="733" t="s">
        <v>531</v>
      </c>
      <c r="H129" s="252" t="s">
        <v>532</v>
      </c>
      <c r="I129" s="193"/>
      <c r="J129" s="201" t="s">
        <v>533</v>
      </c>
      <c r="K129" s="203" t="s">
        <v>534</v>
      </c>
    </row>
    <row r="130" spans="2:11" s="159" customFormat="1" ht="17.25" customHeight="1" x14ac:dyDescent="0.2">
      <c r="B130" s="201" t="s">
        <v>2812</v>
      </c>
      <c r="C130" s="202"/>
      <c r="D130" s="203" t="s">
        <v>1608</v>
      </c>
      <c r="E130" s="197"/>
      <c r="F130" s="710" t="s">
        <v>537</v>
      </c>
      <c r="G130" s="733" t="s">
        <v>538</v>
      </c>
      <c r="H130" s="252" t="s">
        <v>539</v>
      </c>
      <c r="I130" s="193"/>
      <c r="J130" s="417" t="s">
        <v>540</v>
      </c>
      <c r="K130" s="573" t="s">
        <v>541</v>
      </c>
    </row>
    <row r="131" spans="2:11" s="159" customFormat="1" ht="17.25" customHeight="1" x14ac:dyDescent="0.2">
      <c r="B131" s="201" t="s">
        <v>528</v>
      </c>
      <c r="C131" s="202"/>
      <c r="D131" s="203" t="s">
        <v>529</v>
      </c>
      <c r="E131" s="197"/>
      <c r="F131" s="710" t="s">
        <v>544</v>
      </c>
      <c r="G131" s="733" t="s">
        <v>545</v>
      </c>
      <c r="H131" s="252" t="s">
        <v>546</v>
      </c>
      <c r="I131" s="193"/>
      <c r="J131" s="201" t="s">
        <v>547</v>
      </c>
      <c r="K131" s="203" t="s">
        <v>548</v>
      </c>
    </row>
    <row r="132" spans="2:11" s="159" customFormat="1" ht="17.25" customHeight="1" x14ac:dyDescent="0.2">
      <c r="B132" s="417" t="s">
        <v>750</v>
      </c>
      <c r="C132" s="202"/>
      <c r="D132" s="573" t="s">
        <v>543</v>
      </c>
      <c r="E132" s="197"/>
      <c r="F132" s="710" t="s">
        <v>2813</v>
      </c>
      <c r="G132" s="733" t="s">
        <v>552</v>
      </c>
      <c r="H132" s="252" t="s">
        <v>2814</v>
      </c>
      <c r="I132" s="193"/>
      <c r="J132" s="201" t="s">
        <v>554</v>
      </c>
      <c r="K132" s="203" t="s">
        <v>555</v>
      </c>
    </row>
    <row r="133" spans="2:11" s="159" customFormat="1" ht="17.25" customHeight="1" x14ac:dyDescent="0.2">
      <c r="B133" s="417" t="s">
        <v>1453</v>
      </c>
      <c r="C133" s="202"/>
      <c r="D133" s="573" t="s">
        <v>1454</v>
      </c>
      <c r="E133" s="197"/>
      <c r="F133" s="710"/>
      <c r="G133" s="733"/>
      <c r="H133" s="252"/>
      <c r="I133" s="193"/>
      <c r="J133" s="201" t="s">
        <v>1455</v>
      </c>
      <c r="K133" s="203" t="s">
        <v>1457</v>
      </c>
    </row>
    <row r="134" spans="2:11" s="159" customFormat="1" ht="17.25" customHeight="1" x14ac:dyDescent="0.2">
      <c r="B134" s="417" t="s">
        <v>1609</v>
      </c>
      <c r="C134" s="202"/>
      <c r="D134" s="573" t="s">
        <v>1610</v>
      </c>
      <c r="E134" s="197"/>
      <c r="F134" s="508"/>
      <c r="G134"/>
      <c r="H134"/>
      <c r="I134" s="193"/>
      <c r="J134" s="417" t="s">
        <v>561</v>
      </c>
      <c r="K134" s="418" t="s">
        <v>562</v>
      </c>
    </row>
    <row r="135" spans="2:11" ht="17.25" customHeight="1" x14ac:dyDescent="0.2">
      <c r="B135" s="417" t="s">
        <v>549</v>
      </c>
      <c r="C135" s="202"/>
      <c r="D135" s="573" t="s">
        <v>550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1460</v>
      </c>
      <c r="C137" s="11" t="s">
        <v>1461</v>
      </c>
      <c r="D137" s="13"/>
      <c r="E137" s="11" t="s">
        <v>1462</v>
      </c>
      <c r="F137" s="16" t="s">
        <v>1463</v>
      </c>
      <c r="G137" s="14"/>
      <c r="H137" s="11"/>
      <c r="I137" s="11" t="s">
        <v>1462</v>
      </c>
      <c r="J137" s="11" t="s">
        <v>1464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1307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5" t="s">
        <v>4163</v>
      </c>
      <c r="C4" s="1195"/>
      <c r="D4" s="1195"/>
      <c r="E4" s="1195"/>
      <c r="F4" s="1195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2717</v>
      </c>
      <c r="C6" s="352"/>
      <c r="D6" s="406" t="s">
        <v>1535</v>
      </c>
      <c r="E6" s="332" t="s">
        <v>270</v>
      </c>
      <c r="F6" s="163" t="s">
        <v>4164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2718</v>
      </c>
      <c r="D7" s="351"/>
      <c r="E7" s="332" t="s">
        <v>168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4165</v>
      </c>
      <c r="B8" s="153" t="s">
        <v>2724</v>
      </c>
      <c r="C8" s="320" t="s">
        <v>4166</v>
      </c>
      <c r="D8" s="320">
        <v>44296</v>
      </c>
      <c r="E8" s="154"/>
      <c r="F8" s="320">
        <f t="shared" ref="F8" si="0">D8+4</f>
        <v>44300</v>
      </c>
      <c r="G8" s="399" t="s">
        <v>4167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4168</v>
      </c>
      <c r="B9" s="153" t="s">
        <v>2724</v>
      </c>
      <c r="C9" s="320" t="s">
        <v>4169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4165</v>
      </c>
      <c r="B10" s="153" t="s">
        <v>2724</v>
      </c>
      <c r="C10" s="320" t="s">
        <v>4170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4168</v>
      </c>
      <c r="B11" s="153" t="s">
        <v>2724</v>
      </c>
      <c r="C11" s="320" t="s">
        <v>4171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4172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1358</v>
      </c>
      <c r="C12" s="356" t="s">
        <v>4173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4168</v>
      </c>
      <c r="B13" s="359" t="s">
        <v>2459</v>
      </c>
      <c r="C13" s="356" t="s">
        <v>4174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1358</v>
      </c>
      <c r="C14" s="356" t="s">
        <v>4175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4168</v>
      </c>
      <c r="B15" s="359" t="s">
        <v>2459</v>
      </c>
      <c r="C15" s="356" t="s">
        <v>4176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1358</v>
      </c>
      <c r="C16" s="356" t="s">
        <v>4177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511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4178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2718</v>
      </c>
      <c r="D21" s="1192" t="s">
        <v>1535</v>
      </c>
      <c r="E21" s="163" t="s">
        <v>2334</v>
      </c>
      <c r="F21" s="332" t="s">
        <v>270</v>
      </c>
      <c r="G21" s="163" t="s">
        <v>4179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350</v>
      </c>
      <c r="C22" s="152" t="s">
        <v>351</v>
      </c>
      <c r="D22" s="1192"/>
      <c r="E22" s="332" t="s">
        <v>168</v>
      </c>
      <c r="F22" s="332" t="s">
        <v>245</v>
      </c>
      <c r="G22" s="332" t="s">
        <v>259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1358</v>
      </c>
      <c r="C23" s="320" t="s">
        <v>4180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2576</v>
      </c>
      <c r="C24" s="356" t="s">
        <v>4181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1358</v>
      </c>
      <c r="C25" s="356" t="s">
        <v>4182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2576</v>
      </c>
      <c r="C26" s="356" t="s">
        <v>4183</v>
      </c>
      <c r="D26" s="154">
        <v>44031</v>
      </c>
      <c r="E26" s="154"/>
      <c r="F26" s="154"/>
      <c r="G26" s="154"/>
      <c r="H26" s="145" t="s">
        <v>4184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511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512</v>
      </c>
      <c r="C29" s="193"/>
      <c r="D29" s="193"/>
      <c r="E29" s="194"/>
      <c r="F29" s="195" t="s">
        <v>1443</v>
      </c>
      <c r="G29" s="195"/>
      <c r="H29" s="193"/>
      <c r="I29" s="193"/>
      <c r="J29" s="195" t="s">
        <v>514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515</v>
      </c>
      <c r="C30" s="193"/>
      <c r="D30" s="198" t="s">
        <v>516</v>
      </c>
      <c r="E30" s="199"/>
      <c r="F30" s="197" t="s">
        <v>517</v>
      </c>
      <c r="G30" s="193"/>
      <c r="H30" s="198" t="s">
        <v>518</v>
      </c>
      <c r="I30" s="193"/>
      <c r="J30" s="197" t="s">
        <v>519</v>
      </c>
      <c r="K30" s="193"/>
      <c r="L30" s="198" t="s">
        <v>520</v>
      </c>
      <c r="M30" s="193"/>
      <c r="N30" s="196"/>
    </row>
    <row r="31" spans="1:14" s="159" customFormat="1" ht="17.25" customHeight="1" x14ac:dyDescent="0.2">
      <c r="A31" s="317"/>
      <c r="B31" s="201" t="s">
        <v>4185</v>
      </c>
      <c r="C31" s="202" t="s">
        <v>4186</v>
      </c>
      <c r="D31" s="203" t="s">
        <v>4187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526</v>
      </c>
      <c r="K31" s="202" t="s">
        <v>1444</v>
      </c>
      <c r="L31" s="203" t="s">
        <v>527</v>
      </c>
      <c r="M31" s="193"/>
      <c r="N31" s="196"/>
    </row>
    <row r="32" spans="1:14" s="159" customFormat="1" ht="17.25" customHeight="1" x14ac:dyDescent="0.2">
      <c r="A32" s="316"/>
      <c r="B32" s="201" t="s">
        <v>4188</v>
      </c>
      <c r="C32" s="202" t="s">
        <v>4189</v>
      </c>
      <c r="D32" s="203" t="s">
        <v>4190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533</v>
      </c>
      <c r="K32" s="202" t="s">
        <v>1445</v>
      </c>
      <c r="L32" s="203" t="s">
        <v>534</v>
      </c>
      <c r="M32" s="193"/>
      <c r="N32" s="196"/>
    </row>
    <row r="33" spans="1:14" s="159" customFormat="1" ht="17.25" customHeight="1" x14ac:dyDescent="0.2">
      <c r="A33" s="316"/>
      <c r="B33" s="201" t="s">
        <v>1446</v>
      </c>
      <c r="C33" s="202" t="s">
        <v>4191</v>
      </c>
      <c r="D33" s="203" t="s">
        <v>1447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1448</v>
      </c>
      <c r="K33" s="202" t="s">
        <v>1449</v>
      </c>
      <c r="L33" s="203" t="s">
        <v>1450</v>
      </c>
      <c r="M33" s="193"/>
      <c r="N33" s="196"/>
    </row>
    <row r="34" spans="1:14" s="159" customFormat="1" ht="17.25" customHeight="1" x14ac:dyDescent="0.2">
      <c r="A34" s="316"/>
      <c r="B34" s="201" t="s">
        <v>4192</v>
      </c>
      <c r="C34" s="202" t="s">
        <v>4193</v>
      </c>
      <c r="D34" s="203" t="s">
        <v>4194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547</v>
      </c>
      <c r="K34" s="202" t="s">
        <v>1451</v>
      </c>
      <c r="L34" s="203" t="s">
        <v>548</v>
      </c>
      <c r="M34" s="193"/>
      <c r="N34" s="196"/>
    </row>
    <row r="35" spans="1:14" s="159" customFormat="1" ht="17.25" customHeight="1" x14ac:dyDescent="0.2">
      <c r="A35" s="316"/>
      <c r="B35" s="201" t="s">
        <v>528</v>
      </c>
      <c r="C35" s="202" t="s">
        <v>4195</v>
      </c>
      <c r="D35" s="203" t="s">
        <v>529</v>
      </c>
      <c r="E35" s="197"/>
      <c r="F35" s="201"/>
      <c r="G35" s="202"/>
      <c r="H35" s="203"/>
      <c r="I35" s="193"/>
      <c r="J35" s="201" t="s">
        <v>554</v>
      </c>
      <c r="K35" s="202" t="s">
        <v>1452</v>
      </c>
      <c r="L35" s="203" t="s">
        <v>555</v>
      </c>
      <c r="M35" s="193"/>
      <c r="N35" s="196"/>
    </row>
    <row r="36" spans="1:14" s="159" customFormat="1" ht="17.25" customHeight="1" x14ac:dyDescent="0.2">
      <c r="A36" s="316"/>
      <c r="B36" s="201" t="s">
        <v>4196</v>
      </c>
      <c r="C36" s="202" t="s">
        <v>4197</v>
      </c>
      <c r="D36" s="203" t="s">
        <v>4198</v>
      </c>
      <c r="E36" s="197"/>
      <c r="F36" s="201"/>
      <c r="G36" s="202"/>
      <c r="H36" s="203"/>
      <c r="I36" s="193"/>
      <c r="J36" s="201" t="s">
        <v>1455</v>
      </c>
      <c r="K36" s="202" t="s">
        <v>1456</v>
      </c>
      <c r="L36" s="203" t="s">
        <v>1457</v>
      </c>
      <c r="M36" s="193"/>
      <c r="N36" s="196"/>
    </row>
    <row r="37" spans="1:14" s="159" customFormat="1" ht="17.25" customHeight="1" x14ac:dyDescent="0.2">
      <c r="A37" s="316"/>
      <c r="B37" s="201" t="s">
        <v>4199</v>
      </c>
      <c r="C37" s="202" t="s">
        <v>4200</v>
      </c>
      <c r="D37" s="203" t="s">
        <v>4201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4202</v>
      </c>
      <c r="C38" s="202" t="s">
        <v>4203</v>
      </c>
      <c r="D38" s="203" t="s">
        <v>4204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1460</v>
      </c>
      <c r="C40" s="193" t="s">
        <v>1461</v>
      </c>
      <c r="D40" s="205"/>
      <c r="E40" s="193"/>
      <c r="F40" s="193" t="s">
        <v>1462</v>
      </c>
      <c r="G40" s="206" t="s">
        <v>1463</v>
      </c>
      <c r="H40" s="196"/>
      <c r="I40" s="193"/>
      <c r="J40" s="193" t="s">
        <v>1462</v>
      </c>
      <c r="K40" s="193" t="s">
        <v>1464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4205</v>
      </c>
      <c r="C2" s="122"/>
      <c r="D2" s="122"/>
      <c r="E2" s="122"/>
      <c r="F2" s="122"/>
      <c r="G2" s="11"/>
      <c r="H2" s="607" t="s">
        <v>345</v>
      </c>
      <c r="I2" s="11"/>
    </row>
    <row r="3" spans="1:12" ht="19.5" customHeight="1" x14ac:dyDescent="0.2">
      <c r="A3" s="386"/>
      <c r="B3" s="1128" t="s">
        <v>4206</v>
      </c>
      <c r="C3" s="1128"/>
      <c r="D3" s="1128"/>
      <c r="E3" s="1128"/>
      <c r="F3" s="1128"/>
      <c r="G3" s="1128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1534</v>
      </c>
      <c r="C5" s="1" t="s">
        <v>1425</v>
      </c>
      <c r="D5" s="405" t="s">
        <v>1535</v>
      </c>
      <c r="E5" s="370" t="s">
        <v>267</v>
      </c>
      <c r="F5" s="331"/>
      <c r="G5" s="331"/>
      <c r="H5" s="331"/>
      <c r="I5" s="370" t="s">
        <v>265</v>
      </c>
      <c r="J5" s="331"/>
      <c r="K5" s="331"/>
      <c r="L5" s="331"/>
    </row>
    <row r="6" spans="1:12" ht="24" customHeight="1" x14ac:dyDescent="0.2">
      <c r="A6" s="253"/>
      <c r="B6" s="4" t="s">
        <v>350</v>
      </c>
      <c r="C6" s="4" t="s">
        <v>351</v>
      </c>
      <c r="D6" s="398"/>
      <c r="E6" s="398" t="s">
        <v>245</v>
      </c>
      <c r="F6" s="331"/>
      <c r="G6" s="331"/>
      <c r="H6" s="331"/>
      <c r="I6" s="398" t="s">
        <v>197</v>
      </c>
      <c r="J6" s="331"/>
      <c r="K6" s="331"/>
      <c r="L6" s="331"/>
    </row>
    <row r="7" spans="1:12" ht="15.75" customHeight="1" x14ac:dyDescent="0.2">
      <c r="A7" s="253" t="s">
        <v>4207</v>
      </c>
      <c r="B7" s="387" t="s">
        <v>4208</v>
      </c>
      <c r="C7" s="363" t="s">
        <v>4209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4207</v>
      </c>
      <c r="B8" s="387" t="s">
        <v>4208</v>
      </c>
      <c r="C8" s="363" t="s">
        <v>4210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4207</v>
      </c>
      <c r="B9" s="369" t="s">
        <v>4208</v>
      </c>
      <c r="C9" s="6" t="s">
        <v>4210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4207</v>
      </c>
      <c r="B10" s="369" t="s">
        <v>4208</v>
      </c>
      <c r="C10" s="6" t="s">
        <v>4210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4207</v>
      </c>
      <c r="B11" s="369" t="s">
        <v>4208</v>
      </c>
      <c r="C11" s="6" t="s">
        <v>4210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4207</v>
      </c>
      <c r="B12" s="369" t="s">
        <v>4208</v>
      </c>
      <c r="C12" s="6" t="s">
        <v>4210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511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512</v>
      </c>
      <c r="C15" s="193"/>
      <c r="D15" s="193"/>
      <c r="E15" s="194"/>
      <c r="F15" s="195" t="s">
        <v>1443</v>
      </c>
      <c r="G15" s="195"/>
      <c r="H15" s="193"/>
      <c r="I15" s="193"/>
      <c r="J15" s="195" t="s">
        <v>514</v>
      </c>
      <c r="K15" s="195"/>
      <c r="L15" s="195"/>
    </row>
    <row r="16" spans="1:12" s="12" customFormat="1" ht="15.75" customHeight="1" x14ac:dyDescent="0.2">
      <c r="A16" s="5"/>
      <c r="B16" s="197" t="s">
        <v>515</v>
      </c>
      <c r="C16" s="193"/>
      <c r="D16" s="198" t="s">
        <v>516</v>
      </c>
      <c r="E16" s="199"/>
      <c r="F16" s="197" t="s">
        <v>517</v>
      </c>
      <c r="G16" s="193"/>
      <c r="H16" s="198" t="s">
        <v>518</v>
      </c>
      <c r="I16" s="193"/>
      <c r="J16" s="197" t="s">
        <v>519</v>
      </c>
      <c r="K16" s="193"/>
      <c r="L16" s="198" t="s">
        <v>520</v>
      </c>
    </row>
    <row r="17" spans="2:12" s="12" customFormat="1" ht="15.75" customHeight="1" x14ac:dyDescent="0.2">
      <c r="B17" s="417" t="s">
        <v>521</v>
      </c>
      <c r="C17" s="202"/>
      <c r="D17" s="573" t="s">
        <v>522</v>
      </c>
      <c r="E17" s="197"/>
      <c r="F17" s="710" t="s">
        <v>523</v>
      </c>
      <c r="G17" s="710" t="s">
        <v>524</v>
      </c>
      <c r="H17" s="252" t="s">
        <v>525</v>
      </c>
      <c r="I17" s="193"/>
      <c r="J17" s="201" t="s">
        <v>526</v>
      </c>
      <c r="K17" s="202" t="s">
        <v>1444</v>
      </c>
      <c r="L17" s="203" t="s">
        <v>527</v>
      </c>
    </row>
    <row r="18" spans="2:12" s="14" customFormat="1" ht="15.75" customHeight="1" x14ac:dyDescent="0.2">
      <c r="B18" s="417" t="s">
        <v>535</v>
      </c>
      <c r="C18" s="202"/>
      <c r="D18" s="573" t="s">
        <v>536</v>
      </c>
      <c r="E18" s="197"/>
      <c r="F18" s="710" t="s">
        <v>530</v>
      </c>
      <c r="G18" s="710" t="s">
        <v>531</v>
      </c>
      <c r="H18" s="252" t="s">
        <v>532</v>
      </c>
      <c r="I18" s="193"/>
      <c r="J18" s="201" t="s">
        <v>533</v>
      </c>
      <c r="K18" s="202" t="s">
        <v>1445</v>
      </c>
      <c r="L18" s="203" t="s">
        <v>534</v>
      </c>
    </row>
    <row r="19" spans="2:12" s="14" customFormat="1" ht="15.75" customHeight="1" x14ac:dyDescent="0.2">
      <c r="B19" s="201" t="s">
        <v>2812</v>
      </c>
      <c r="C19" s="202"/>
      <c r="D19" s="203" t="s">
        <v>1608</v>
      </c>
      <c r="E19" s="197"/>
      <c r="F19" s="710" t="s">
        <v>537</v>
      </c>
      <c r="G19" s="710" t="s">
        <v>538</v>
      </c>
      <c r="H19" s="252" t="s">
        <v>539</v>
      </c>
      <c r="I19" s="193"/>
      <c r="J19" s="201" t="s">
        <v>1448</v>
      </c>
      <c r="K19" s="202" t="s">
        <v>1449</v>
      </c>
      <c r="L19" s="203" t="s">
        <v>1450</v>
      </c>
    </row>
    <row r="20" spans="2:12" s="14" customFormat="1" ht="15.75" customHeight="1" x14ac:dyDescent="0.2">
      <c r="B20" s="201" t="s">
        <v>528</v>
      </c>
      <c r="C20" s="202"/>
      <c r="D20" s="203" t="s">
        <v>529</v>
      </c>
      <c r="E20" s="197"/>
      <c r="F20" s="710" t="s">
        <v>544</v>
      </c>
      <c r="G20" s="710" t="s">
        <v>545</v>
      </c>
      <c r="H20" s="252" t="s">
        <v>546</v>
      </c>
      <c r="I20" s="193"/>
      <c r="J20" s="201" t="s">
        <v>547</v>
      </c>
      <c r="K20" s="202" t="s">
        <v>1451</v>
      </c>
      <c r="L20" s="203" t="s">
        <v>548</v>
      </c>
    </row>
    <row r="21" spans="2:12" s="14" customFormat="1" ht="15.75" customHeight="1" x14ac:dyDescent="0.2">
      <c r="B21" s="417" t="s">
        <v>750</v>
      </c>
      <c r="C21" s="202"/>
      <c r="D21" s="573" t="s">
        <v>543</v>
      </c>
      <c r="E21" s="197"/>
      <c r="F21" s="710" t="s">
        <v>2813</v>
      </c>
      <c r="G21" s="710" t="s">
        <v>552</v>
      </c>
      <c r="H21" s="252" t="s">
        <v>2814</v>
      </c>
      <c r="I21" s="193"/>
      <c r="J21" s="201" t="s">
        <v>554</v>
      </c>
      <c r="K21" s="202" t="s">
        <v>1452</v>
      </c>
      <c r="L21" s="203" t="s">
        <v>555</v>
      </c>
    </row>
    <row r="22" spans="2:12" s="14" customFormat="1" ht="15.75" customHeight="1" x14ac:dyDescent="0.2">
      <c r="B22" s="417" t="s">
        <v>1453</v>
      </c>
      <c r="C22" s="202"/>
      <c r="D22" s="573" t="s">
        <v>1454</v>
      </c>
      <c r="E22" s="197"/>
      <c r="F22" s="710" t="s">
        <v>2815</v>
      </c>
      <c r="G22" s="710" t="s">
        <v>559</v>
      </c>
      <c r="H22" s="252" t="s">
        <v>2816</v>
      </c>
      <c r="I22" s="193"/>
      <c r="J22" s="201" t="s">
        <v>1455</v>
      </c>
      <c r="K22" s="202" t="s">
        <v>1456</v>
      </c>
      <c r="L22" s="203" t="s">
        <v>1457</v>
      </c>
    </row>
    <row r="23" spans="2:12" s="14" customFormat="1" ht="15.75" customHeight="1" x14ac:dyDescent="0.2">
      <c r="B23" s="417" t="s">
        <v>1458</v>
      </c>
      <c r="C23" s="202"/>
      <c r="D23" s="573" t="s">
        <v>1459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549</v>
      </c>
      <c r="C24" s="202"/>
      <c r="D24" s="573" t="s">
        <v>550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1460</v>
      </c>
      <c r="C26" s="193" t="s">
        <v>1461</v>
      </c>
      <c r="D26" s="205"/>
      <c r="E26" s="193"/>
      <c r="F26" s="193" t="s">
        <v>1462</v>
      </c>
      <c r="G26" s="206" t="s">
        <v>1463</v>
      </c>
      <c r="H26" s="196"/>
      <c r="I26" s="193"/>
      <c r="J26" s="193" t="s">
        <v>1462</v>
      </c>
      <c r="K26" s="193" t="s">
        <v>1464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3825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4211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3093</v>
      </c>
      <c r="C7" s="1"/>
      <c r="D7" s="1196" t="s">
        <v>1535</v>
      </c>
      <c r="E7" s="119" t="s">
        <v>267</v>
      </c>
    </row>
    <row r="8" spans="2:5" ht="18.75" customHeight="1" x14ac:dyDescent="0.2">
      <c r="B8" s="1"/>
      <c r="C8" s="1" t="s">
        <v>4212</v>
      </c>
      <c r="D8" s="1197"/>
      <c r="E8" s="405" t="s">
        <v>184</v>
      </c>
    </row>
    <row r="9" spans="2:5" ht="18.75" customHeight="1" x14ac:dyDescent="0.2">
      <c r="B9" s="4" t="s">
        <v>350</v>
      </c>
      <c r="C9" s="4" t="s">
        <v>351</v>
      </c>
      <c r="D9" s="4" t="s">
        <v>1315</v>
      </c>
      <c r="E9" s="4" t="s">
        <v>1315</v>
      </c>
    </row>
    <row r="10" spans="2:5" ht="18.75" hidden="1" customHeight="1" x14ac:dyDescent="0.2">
      <c r="B10" s="368" t="s">
        <v>4213</v>
      </c>
      <c r="C10" s="362" t="s">
        <v>4214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4215</v>
      </c>
      <c r="C11" s="362" t="s">
        <v>4216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4217</v>
      </c>
      <c r="C12" s="137" t="s">
        <v>4218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4219</v>
      </c>
      <c r="C13" s="137" t="s">
        <v>4220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4221</v>
      </c>
      <c r="C14" s="137" t="s">
        <v>4222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4213</v>
      </c>
      <c r="C15" s="137" t="s">
        <v>4223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4215</v>
      </c>
      <c r="C16" s="362" t="s">
        <v>4224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4217</v>
      </c>
      <c r="C17" s="362" t="s">
        <v>4225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4219</v>
      </c>
      <c r="C18" s="362" t="s">
        <v>4226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4221</v>
      </c>
      <c r="C19" s="362" t="s">
        <v>4227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4213</v>
      </c>
      <c r="C20" s="362" t="s">
        <v>4228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4215</v>
      </c>
      <c r="C21" s="137" t="s">
        <v>4229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4217</v>
      </c>
      <c r="C22" s="137" t="s">
        <v>4230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4219</v>
      </c>
      <c r="C23" s="137" t="s">
        <v>4231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4221</v>
      </c>
      <c r="C24" s="137" t="s">
        <v>4232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4213</v>
      </c>
      <c r="C25" s="362" t="s">
        <v>4233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4215</v>
      </c>
      <c r="C26" s="362" t="s">
        <v>4234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4217</v>
      </c>
      <c r="C27" s="362" t="s">
        <v>4235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4219</v>
      </c>
      <c r="C28" s="362" t="s">
        <v>4236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4221</v>
      </c>
      <c r="C29" s="137" t="s">
        <v>4237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4213</v>
      </c>
      <c r="C30" s="137" t="s">
        <v>4238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4215</v>
      </c>
      <c r="C31" s="137" t="s">
        <v>4239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511</v>
      </c>
      <c r="C32" s="9"/>
      <c r="D32" s="9"/>
      <c r="E32" s="9"/>
    </row>
    <row r="34" spans="2:12" s="14" customFormat="1" ht="18.75" customHeight="1" x14ac:dyDescent="0.2">
      <c r="B34" s="8" t="s">
        <v>512</v>
      </c>
      <c r="C34" s="11"/>
      <c r="D34" s="11"/>
      <c r="E34" s="15"/>
      <c r="F34" s="2" t="s">
        <v>1443</v>
      </c>
      <c r="G34" s="2"/>
      <c r="H34" s="11"/>
      <c r="I34" s="11"/>
      <c r="J34" s="2" t="s">
        <v>514</v>
      </c>
      <c r="K34" s="2"/>
      <c r="L34" s="2"/>
    </row>
    <row r="35" spans="2:12" s="12" customFormat="1" ht="18.75" customHeight="1" x14ac:dyDescent="0.2">
      <c r="B35" s="197" t="s">
        <v>515</v>
      </c>
      <c r="C35" s="193"/>
      <c r="D35" s="198" t="s">
        <v>516</v>
      </c>
      <c r="E35" s="15"/>
      <c r="F35" s="11" t="s">
        <v>517</v>
      </c>
      <c r="G35" s="11"/>
      <c r="H35" s="198" t="s">
        <v>518</v>
      </c>
      <c r="I35" s="11"/>
      <c r="J35" s="197" t="s">
        <v>519</v>
      </c>
      <c r="K35" s="193"/>
      <c r="L35" s="198" t="s">
        <v>520</v>
      </c>
    </row>
    <row r="36" spans="2:12" s="12" customFormat="1" ht="18.75" customHeight="1" x14ac:dyDescent="0.2">
      <c r="B36" s="201" t="s">
        <v>4185</v>
      </c>
      <c r="C36" s="202" t="s">
        <v>4186</v>
      </c>
      <c r="D36" s="203" t="s">
        <v>4187</v>
      </c>
      <c r="E36" s="11"/>
      <c r="F36" s="110" t="e">
        <f>#REF!</f>
        <v>#REF!</v>
      </c>
      <c r="G36" s="16" t="s">
        <v>4240</v>
      </c>
      <c r="H36" s="110" t="e">
        <f>#REF!</f>
        <v>#REF!</v>
      </c>
      <c r="I36" s="11"/>
      <c r="J36" s="201" t="s">
        <v>526</v>
      </c>
      <c r="K36" s="202" t="s">
        <v>1444</v>
      </c>
      <c r="L36" s="203" t="s">
        <v>527</v>
      </c>
    </row>
    <row r="37" spans="2:12" s="14" customFormat="1" ht="18.75" customHeight="1" x14ac:dyDescent="0.2">
      <c r="B37" s="201" t="s">
        <v>4188</v>
      </c>
      <c r="C37" s="202" t="s">
        <v>4189</v>
      </c>
      <c r="D37" s="203" t="s">
        <v>4190</v>
      </c>
      <c r="E37" s="11"/>
      <c r="F37" s="110" t="e">
        <f>#REF!</f>
        <v>#REF!</v>
      </c>
      <c r="G37" s="16" t="s">
        <v>4241</v>
      </c>
      <c r="H37" s="110" t="e">
        <f>#REF!</f>
        <v>#REF!</v>
      </c>
      <c r="I37" s="11"/>
      <c r="J37" s="201" t="s">
        <v>533</v>
      </c>
      <c r="K37" s="202" t="s">
        <v>1445</v>
      </c>
      <c r="L37" s="203" t="s">
        <v>534</v>
      </c>
    </row>
    <row r="38" spans="2:12" s="14" customFormat="1" ht="18.75" customHeight="1" x14ac:dyDescent="0.2">
      <c r="B38" s="201" t="s">
        <v>1446</v>
      </c>
      <c r="C38" s="202" t="s">
        <v>4191</v>
      </c>
      <c r="D38" s="203" t="s">
        <v>1447</v>
      </c>
      <c r="E38" s="11"/>
      <c r="F38" s="110" t="e">
        <f>#REF!</f>
        <v>#REF!</v>
      </c>
      <c r="G38" s="16" t="s">
        <v>4242</v>
      </c>
      <c r="H38" s="110" t="e">
        <f>#REF!</f>
        <v>#REF!</v>
      </c>
      <c r="I38" s="11"/>
      <c r="J38" s="201" t="s">
        <v>1448</v>
      </c>
      <c r="K38" s="202" t="s">
        <v>1449</v>
      </c>
      <c r="L38" s="203" t="s">
        <v>1450</v>
      </c>
    </row>
    <row r="39" spans="2:12" s="14" customFormat="1" ht="18.75" customHeight="1" x14ac:dyDescent="0.2">
      <c r="B39" s="201" t="s">
        <v>4192</v>
      </c>
      <c r="C39" s="202" t="s">
        <v>4193</v>
      </c>
      <c r="D39" s="203" t="s">
        <v>4194</v>
      </c>
      <c r="E39" s="11"/>
      <c r="F39" s="110" t="e">
        <f>#REF!</f>
        <v>#REF!</v>
      </c>
      <c r="G39" s="16" t="s">
        <v>4243</v>
      </c>
      <c r="H39" s="110" t="e">
        <f>#REF!</f>
        <v>#REF!</v>
      </c>
      <c r="I39" s="11"/>
      <c r="J39" s="201" t="s">
        <v>547</v>
      </c>
      <c r="K39" s="202" t="s">
        <v>1451</v>
      </c>
      <c r="L39" s="203" t="s">
        <v>548</v>
      </c>
    </row>
    <row r="40" spans="2:12" s="14" customFormat="1" ht="18.75" customHeight="1" x14ac:dyDescent="0.2">
      <c r="B40" s="201" t="s">
        <v>528</v>
      </c>
      <c r="C40" s="202" t="s">
        <v>4195</v>
      </c>
      <c r="D40" s="203" t="s">
        <v>529</v>
      </c>
      <c r="E40" s="11"/>
      <c r="G40" s="16"/>
      <c r="I40" s="11"/>
      <c r="J40" s="201" t="s">
        <v>554</v>
      </c>
      <c r="K40" s="202" t="s">
        <v>1452</v>
      </c>
      <c r="L40" s="203" t="s">
        <v>555</v>
      </c>
    </row>
    <row r="41" spans="2:12" s="14" customFormat="1" ht="18.75" customHeight="1" x14ac:dyDescent="0.2">
      <c r="B41" s="201" t="s">
        <v>4196</v>
      </c>
      <c r="C41" s="202" t="s">
        <v>4197</v>
      </c>
      <c r="D41" s="203" t="s">
        <v>4198</v>
      </c>
      <c r="E41" s="11"/>
      <c r="F41" s="11"/>
      <c r="G41" s="16"/>
      <c r="H41" s="13"/>
      <c r="I41" s="11"/>
      <c r="J41" s="201" t="s">
        <v>1455</v>
      </c>
      <c r="K41" s="202" t="s">
        <v>1456</v>
      </c>
      <c r="L41" s="203" t="s">
        <v>1457</v>
      </c>
    </row>
    <row r="42" spans="2:12" s="14" customFormat="1" ht="18.75" customHeight="1" x14ac:dyDescent="0.2">
      <c r="B42" s="201" t="s">
        <v>4199</v>
      </c>
      <c r="C42" s="202" t="s">
        <v>4200</v>
      </c>
      <c r="D42" s="203" t="s">
        <v>4201</v>
      </c>
      <c r="E42" s="11"/>
      <c r="I42" s="11"/>
    </row>
    <row r="43" spans="2:12" s="14" customFormat="1" ht="18.75" customHeight="1" x14ac:dyDescent="0.2">
      <c r="B43" s="201" t="s">
        <v>4202</v>
      </c>
      <c r="C43" s="202" t="s">
        <v>4203</v>
      </c>
      <c r="D43" s="203" t="s">
        <v>4204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1460</v>
      </c>
      <c r="C45" s="11" t="s">
        <v>1461</v>
      </c>
      <c r="D45" s="13"/>
      <c r="F45" s="11" t="s">
        <v>1462</v>
      </c>
      <c r="G45" s="16" t="s">
        <v>1463</v>
      </c>
      <c r="H45" s="14"/>
      <c r="J45" s="11" t="s">
        <v>1462</v>
      </c>
      <c r="K45" s="11" t="s">
        <v>1464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1307</v>
      </c>
    </row>
    <row r="4" spans="2:8" ht="18" x14ac:dyDescent="0.2">
      <c r="B4" s="147"/>
      <c r="C4" s="313" t="s">
        <v>4244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1535</v>
      </c>
      <c r="E6" s="163" t="s">
        <v>3162</v>
      </c>
      <c r="F6" s="332" t="s">
        <v>241</v>
      </c>
      <c r="G6" s="332" t="s">
        <v>4245</v>
      </c>
      <c r="H6" s="332" t="s">
        <v>336</v>
      </c>
    </row>
    <row r="7" spans="2:8" ht="15" customHeight="1" x14ac:dyDescent="0.2">
      <c r="B7" s="170"/>
      <c r="C7" s="169" t="s">
        <v>1309</v>
      </c>
      <c r="D7" s="304"/>
      <c r="E7" s="208" t="s">
        <v>184</v>
      </c>
      <c r="F7" s="406" t="s">
        <v>175</v>
      </c>
      <c r="G7" s="406" t="s">
        <v>176</v>
      </c>
      <c r="H7" s="406" t="s">
        <v>177</v>
      </c>
    </row>
    <row r="8" spans="2:8" hidden="1" x14ac:dyDescent="0.2">
      <c r="B8" s="364" t="s">
        <v>408</v>
      </c>
      <c r="C8" s="356" t="s">
        <v>4246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4247</v>
      </c>
      <c r="C9" s="356" t="s">
        <v>4248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4016</v>
      </c>
      <c r="C10" s="356" t="s">
        <v>4249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3330</v>
      </c>
      <c r="C11" s="356" t="s">
        <v>4250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4133</v>
      </c>
      <c r="C12" s="320" t="s">
        <v>4251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4010</v>
      </c>
      <c r="C13" s="320" t="s">
        <v>4252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511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198" t="s">
        <v>4253</v>
      </c>
      <c r="C16" s="1198"/>
      <c r="D16" s="1198"/>
      <c r="E16" s="1198"/>
      <c r="F16" s="1198"/>
      <c r="G16" s="1198"/>
      <c r="H16" s="1198"/>
    </row>
    <row r="18" spans="2:12" ht="24" x14ac:dyDescent="0.2">
      <c r="B18" s="170"/>
      <c r="C18" s="169"/>
      <c r="D18" s="406" t="s">
        <v>1535</v>
      </c>
      <c r="E18" s="163" t="s">
        <v>3162</v>
      </c>
      <c r="F18" s="332" t="s">
        <v>241</v>
      </c>
      <c r="G18" s="332" t="s">
        <v>4245</v>
      </c>
      <c r="H18" s="332" t="s">
        <v>336</v>
      </c>
      <c r="I18" s="147"/>
      <c r="J18" s="146"/>
      <c r="K18" s="146"/>
      <c r="L18" s="146"/>
    </row>
    <row r="19" spans="2:12" x14ac:dyDescent="0.2">
      <c r="B19" s="170"/>
      <c r="C19" s="169" t="s">
        <v>1309</v>
      </c>
      <c r="D19" s="304"/>
      <c r="E19" s="208" t="s">
        <v>184</v>
      </c>
      <c r="F19" s="406" t="s">
        <v>175</v>
      </c>
      <c r="G19" s="406" t="s">
        <v>176</v>
      </c>
      <c r="H19" s="406" t="s">
        <v>177</v>
      </c>
      <c r="I19" s="147"/>
      <c r="J19" s="146"/>
      <c r="K19" s="146"/>
      <c r="L19" s="146"/>
    </row>
    <row r="20" spans="2:12" s="159" customFormat="1" ht="12" x14ac:dyDescent="0.2">
      <c r="B20" s="216" t="s">
        <v>688</v>
      </c>
      <c r="C20" s="320" t="s">
        <v>4254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688</v>
      </c>
      <c r="C21" s="320" t="s">
        <v>4255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511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512</v>
      </c>
      <c r="C24" s="193"/>
      <c r="D24" s="193"/>
      <c r="E24" s="194"/>
      <c r="F24" s="195" t="s">
        <v>1443</v>
      </c>
      <c r="G24" s="195"/>
      <c r="H24" s="193"/>
      <c r="I24" s="193"/>
      <c r="J24" s="195" t="s">
        <v>514</v>
      </c>
      <c r="K24" s="195"/>
      <c r="L24" s="195"/>
    </row>
    <row r="25" spans="2:12" s="159" customFormat="1" ht="15.75" customHeight="1" x14ac:dyDescent="0.2">
      <c r="B25" s="197" t="s">
        <v>515</v>
      </c>
      <c r="C25" s="193"/>
      <c r="D25" s="198" t="s">
        <v>516</v>
      </c>
      <c r="E25" s="199"/>
      <c r="F25" s="197" t="s">
        <v>517</v>
      </c>
      <c r="G25" s="193"/>
      <c r="H25" s="198" t="s">
        <v>518</v>
      </c>
      <c r="I25" s="193"/>
      <c r="J25" s="197" t="s">
        <v>519</v>
      </c>
      <c r="K25" s="193"/>
      <c r="L25" s="198" t="s">
        <v>520</v>
      </c>
    </row>
    <row r="26" spans="2:12" s="159" customFormat="1" ht="15.75" customHeight="1" x14ac:dyDescent="0.2">
      <c r="B26" s="201" t="s">
        <v>4185</v>
      </c>
      <c r="C26" s="202" t="s">
        <v>4186</v>
      </c>
      <c r="D26" s="203" t="s">
        <v>4187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526</v>
      </c>
      <c r="K26" s="202" t="s">
        <v>1444</v>
      </c>
      <c r="L26" s="203" t="s">
        <v>527</v>
      </c>
    </row>
    <row r="27" spans="2:12" s="159" customFormat="1" ht="15.75" customHeight="1" x14ac:dyDescent="0.2">
      <c r="B27" s="201" t="s">
        <v>4188</v>
      </c>
      <c r="C27" s="202" t="s">
        <v>4189</v>
      </c>
      <c r="D27" s="203" t="s">
        <v>4190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533</v>
      </c>
      <c r="K27" s="202" t="s">
        <v>1445</v>
      </c>
      <c r="L27" s="203" t="s">
        <v>534</v>
      </c>
    </row>
    <row r="28" spans="2:12" s="159" customFormat="1" ht="15.75" customHeight="1" x14ac:dyDescent="0.2">
      <c r="B28" s="201" t="s">
        <v>1446</v>
      </c>
      <c r="C28" s="202" t="s">
        <v>4191</v>
      </c>
      <c r="D28" s="203" t="s">
        <v>1447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1448</v>
      </c>
      <c r="K28" s="202" t="s">
        <v>1449</v>
      </c>
      <c r="L28" s="203" t="s">
        <v>1450</v>
      </c>
    </row>
    <row r="29" spans="2:12" s="159" customFormat="1" ht="15.75" customHeight="1" x14ac:dyDescent="0.2">
      <c r="B29" s="201" t="s">
        <v>4192</v>
      </c>
      <c r="C29" s="202" t="s">
        <v>4193</v>
      </c>
      <c r="D29" s="203" t="s">
        <v>4194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547</v>
      </c>
      <c r="K29" s="202" t="s">
        <v>1451</v>
      </c>
      <c r="L29" s="203" t="s">
        <v>548</v>
      </c>
    </row>
    <row r="30" spans="2:12" s="159" customFormat="1" ht="15.75" customHeight="1" x14ac:dyDescent="0.2">
      <c r="B30" s="201" t="s">
        <v>528</v>
      </c>
      <c r="C30" s="202" t="s">
        <v>4195</v>
      </c>
      <c r="D30" s="203" t="s">
        <v>529</v>
      </c>
      <c r="E30" s="197"/>
      <c r="F30" s="201"/>
      <c r="G30" s="202"/>
      <c r="H30" s="203"/>
      <c r="I30" s="193"/>
      <c r="J30" s="201" t="s">
        <v>554</v>
      </c>
      <c r="K30" s="202" t="s">
        <v>1452</v>
      </c>
      <c r="L30" s="203" t="s">
        <v>555</v>
      </c>
    </row>
    <row r="31" spans="2:12" s="159" customFormat="1" ht="15.75" customHeight="1" x14ac:dyDescent="0.2">
      <c r="B31" s="201" t="s">
        <v>4196</v>
      </c>
      <c r="C31" s="202" t="s">
        <v>4197</v>
      </c>
      <c r="D31" s="203" t="s">
        <v>4198</v>
      </c>
      <c r="E31" s="197"/>
      <c r="F31" s="201"/>
      <c r="G31" s="202"/>
      <c r="H31" s="203"/>
      <c r="I31" s="193"/>
      <c r="J31" s="201" t="s">
        <v>1455</v>
      </c>
      <c r="K31" s="202" t="s">
        <v>1456</v>
      </c>
      <c r="L31" s="203" t="s">
        <v>1457</v>
      </c>
    </row>
    <row r="32" spans="2:12" s="159" customFormat="1" ht="15.75" customHeight="1" x14ac:dyDescent="0.2">
      <c r="B32" s="201" t="s">
        <v>4199</v>
      </c>
      <c r="C32" s="202" t="s">
        <v>4200</v>
      </c>
      <c r="D32" s="203" t="s">
        <v>4201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4202</v>
      </c>
      <c r="C33" s="202" t="s">
        <v>4203</v>
      </c>
      <c r="D33" s="203" t="s">
        <v>4204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1460</v>
      </c>
      <c r="C35" s="193" t="s">
        <v>1461</v>
      </c>
      <c r="D35" s="205"/>
      <c r="E35" s="193"/>
      <c r="F35" s="193" t="s">
        <v>1462</v>
      </c>
      <c r="G35" s="206" t="s">
        <v>1463</v>
      </c>
      <c r="H35" s="196"/>
      <c r="I35" s="193"/>
      <c r="J35" s="193" t="s">
        <v>1462</v>
      </c>
      <c r="K35" s="193" t="s">
        <v>1464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3825</v>
      </c>
      <c r="C2" s="122"/>
      <c r="D2" s="122"/>
      <c r="E2" s="122"/>
      <c r="F2" s="122"/>
      <c r="G2" s="121"/>
      <c r="H2" s="607" t="s">
        <v>345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4256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1534</v>
      </c>
      <c r="C6" s="1" t="s">
        <v>3832</v>
      </c>
      <c r="D6" s="398" t="s">
        <v>1535</v>
      </c>
      <c r="E6" s="398" t="s">
        <v>241</v>
      </c>
      <c r="F6" s="1199" t="s">
        <v>1537</v>
      </c>
      <c r="G6" s="1196" t="s">
        <v>351</v>
      </c>
      <c r="H6" s="1199" t="s">
        <v>241</v>
      </c>
      <c r="I6" s="370" t="s">
        <v>4257</v>
      </c>
    </row>
    <row r="7" spans="2:9" ht="18.75" hidden="1" customHeight="1" x14ac:dyDescent="0.2">
      <c r="B7" s="4" t="s">
        <v>350</v>
      </c>
      <c r="C7" s="4" t="s">
        <v>351</v>
      </c>
      <c r="D7" s="398"/>
      <c r="E7" s="4" t="s">
        <v>4258</v>
      </c>
      <c r="F7" s="1200"/>
      <c r="G7" s="1197"/>
      <c r="H7" s="1200"/>
      <c r="I7" s="4" t="s">
        <v>223</v>
      </c>
    </row>
    <row r="8" spans="2:9" ht="18.75" hidden="1" customHeight="1" x14ac:dyDescent="0.2">
      <c r="B8" s="369" t="s">
        <v>4259</v>
      </c>
      <c r="C8" s="6" t="s">
        <v>4260</v>
      </c>
      <c r="D8" s="6">
        <v>44371</v>
      </c>
      <c r="E8" s="6">
        <f t="shared" ref="E8:E13" si="0">D8+14</f>
        <v>44385</v>
      </c>
      <c r="F8" s="369" t="s">
        <v>1859</v>
      </c>
      <c r="G8" s="6" t="s">
        <v>4261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4262</v>
      </c>
      <c r="C9" s="6" t="s">
        <v>4263</v>
      </c>
      <c r="D9" s="6">
        <v>44383</v>
      </c>
      <c r="E9" s="6">
        <f t="shared" si="0"/>
        <v>44397</v>
      </c>
      <c r="F9" s="369" t="s">
        <v>1371</v>
      </c>
      <c r="G9" s="6" t="s">
        <v>4264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4265</v>
      </c>
      <c r="C10" s="6" t="s">
        <v>4266</v>
      </c>
      <c r="D10" s="6">
        <v>44391</v>
      </c>
      <c r="E10" s="6">
        <f t="shared" si="0"/>
        <v>44405</v>
      </c>
      <c r="F10" s="369" t="s">
        <v>4267</v>
      </c>
      <c r="G10" s="6" t="s">
        <v>4268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4269</v>
      </c>
      <c r="C11" s="6" t="s">
        <v>4270</v>
      </c>
      <c r="D11" s="6">
        <v>44397</v>
      </c>
      <c r="E11" s="6">
        <f t="shared" si="0"/>
        <v>44411</v>
      </c>
      <c r="F11" s="369" t="s">
        <v>1859</v>
      </c>
      <c r="G11" s="6" t="s">
        <v>4271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4272</v>
      </c>
      <c r="C12" s="6" t="s">
        <v>4273</v>
      </c>
      <c r="D12" s="6">
        <v>44407</v>
      </c>
      <c r="E12" s="6">
        <f t="shared" si="0"/>
        <v>44421</v>
      </c>
      <c r="F12" s="369" t="s">
        <v>1371</v>
      </c>
      <c r="G12" s="6" t="s">
        <v>4274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3445</v>
      </c>
      <c r="C13" s="6" t="s">
        <v>4275</v>
      </c>
      <c r="D13" s="6">
        <v>44412</v>
      </c>
      <c r="E13" s="6">
        <f t="shared" si="0"/>
        <v>44426</v>
      </c>
      <c r="F13" s="369" t="s">
        <v>4267</v>
      </c>
      <c r="G13" s="6" t="s">
        <v>4276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511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1534</v>
      </c>
      <c r="C17" s="1" t="s">
        <v>3832</v>
      </c>
      <c r="D17" s="398" t="s">
        <v>1535</v>
      </c>
      <c r="E17" s="119" t="s">
        <v>4277</v>
      </c>
      <c r="F17" s="1199" t="s">
        <v>1537</v>
      </c>
      <c r="G17" s="1196" t="s">
        <v>351</v>
      </c>
      <c r="H17" s="1199" t="s">
        <v>1536</v>
      </c>
      <c r="I17" s="370" t="s">
        <v>4257</v>
      </c>
      <c r="J17" s="3"/>
      <c r="K17" s="3"/>
    </row>
    <row r="18" spans="2:11" ht="18.75" hidden="1" customHeight="1" x14ac:dyDescent="0.2">
      <c r="B18" s="4" t="s">
        <v>350</v>
      </c>
      <c r="C18" s="4" t="s">
        <v>351</v>
      </c>
      <c r="D18" s="398"/>
      <c r="E18" s="4" t="s">
        <v>4278</v>
      </c>
      <c r="F18" s="1200"/>
      <c r="G18" s="1197"/>
      <c r="H18" s="1200"/>
      <c r="I18" s="4" t="s">
        <v>223</v>
      </c>
      <c r="J18" s="3"/>
      <c r="K18" s="3"/>
    </row>
    <row r="19" spans="2:11" ht="18.75" hidden="1" customHeight="1" x14ac:dyDescent="0.2">
      <c r="B19" s="369" t="s">
        <v>3445</v>
      </c>
      <c r="C19" s="6" t="s">
        <v>4279</v>
      </c>
      <c r="D19" s="6">
        <v>44503</v>
      </c>
      <c r="E19" s="6">
        <f>D19+11</f>
        <v>44514</v>
      </c>
      <c r="F19" s="6" t="s">
        <v>1859</v>
      </c>
      <c r="G19" s="6" t="s">
        <v>4280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4281</v>
      </c>
      <c r="C20" s="6" t="s">
        <v>4282</v>
      </c>
      <c r="D20" s="6">
        <v>44506</v>
      </c>
      <c r="E20" s="6">
        <f>D20+11</f>
        <v>44517</v>
      </c>
      <c r="F20" s="6" t="s">
        <v>4283</v>
      </c>
      <c r="G20" s="6" t="s">
        <v>4284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4285</v>
      </c>
      <c r="C21" s="6" t="s">
        <v>4286</v>
      </c>
      <c r="D21" s="6">
        <v>44528</v>
      </c>
      <c r="E21" s="6">
        <f>D21+11</f>
        <v>44539</v>
      </c>
      <c r="F21" s="6" t="s">
        <v>1859</v>
      </c>
      <c r="G21" s="6" t="s">
        <v>4287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4288</v>
      </c>
      <c r="C22" s="6" t="s">
        <v>4289</v>
      </c>
      <c r="D22" s="6">
        <v>44534</v>
      </c>
      <c r="E22" s="6">
        <f>D22+11</f>
        <v>44545</v>
      </c>
      <c r="F22" s="6" t="s">
        <v>4290</v>
      </c>
      <c r="G22" s="6" t="s">
        <v>4291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1534</v>
      </c>
      <c r="C25" s="374" t="s">
        <v>3832</v>
      </c>
      <c r="D25" s="398" t="s">
        <v>1535</v>
      </c>
      <c r="E25" s="119" t="s">
        <v>4277</v>
      </c>
      <c r="F25" s="1199" t="s">
        <v>1537</v>
      </c>
      <c r="G25" s="1196" t="s">
        <v>351</v>
      </c>
      <c r="H25" s="1199" t="s">
        <v>1536</v>
      </c>
      <c r="I25" s="480"/>
      <c r="J25" s="480"/>
      <c r="K25" s="480"/>
    </row>
    <row r="26" spans="2:11" s="168" customFormat="1" ht="16.5" hidden="1" x14ac:dyDescent="0.2">
      <c r="B26" s="530" t="s">
        <v>350</v>
      </c>
      <c r="C26" s="530" t="s">
        <v>351</v>
      </c>
      <c r="D26" s="405"/>
      <c r="E26" s="530" t="s">
        <v>175</v>
      </c>
      <c r="F26" s="1200"/>
      <c r="G26" s="1197"/>
      <c r="H26" s="1200"/>
      <c r="I26" s="372"/>
      <c r="J26" s="372"/>
      <c r="K26" s="372"/>
    </row>
    <row r="27" spans="2:11" s="14" customFormat="1" ht="18.75" hidden="1" customHeight="1" x14ac:dyDescent="0.2">
      <c r="B27" s="127" t="s">
        <v>4292</v>
      </c>
      <c r="C27" s="126" t="s">
        <v>4293</v>
      </c>
      <c r="D27" s="415">
        <v>44610</v>
      </c>
      <c r="E27" s="6">
        <f>D27+11</f>
        <v>44621</v>
      </c>
      <c r="F27" s="6" t="s">
        <v>4294</v>
      </c>
      <c r="G27" s="6" t="s">
        <v>4295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4296</v>
      </c>
      <c r="C28" s="126" t="s">
        <v>4297</v>
      </c>
      <c r="D28" s="415">
        <v>44235</v>
      </c>
      <c r="E28" s="6">
        <f>D28+11</f>
        <v>44246</v>
      </c>
      <c r="F28" s="6" t="s">
        <v>753</v>
      </c>
      <c r="G28" s="6" t="s">
        <v>4298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1534</v>
      </c>
      <c r="C32" s="398" t="s">
        <v>3832</v>
      </c>
      <c r="D32" s="398" t="s">
        <v>1535</v>
      </c>
      <c r="E32" s="119" t="s">
        <v>1536</v>
      </c>
      <c r="F32" s="1199" t="s">
        <v>1537</v>
      </c>
      <c r="G32" s="1196" t="s">
        <v>351</v>
      </c>
      <c r="H32" s="1199" t="s">
        <v>1536</v>
      </c>
      <c r="I32" s="370" t="s">
        <v>4299</v>
      </c>
      <c r="J32" s="9"/>
      <c r="K32" s="575" t="s">
        <v>3836</v>
      </c>
    </row>
    <row r="33" spans="2:11" s="14" customFormat="1" ht="18.75" customHeight="1" x14ac:dyDescent="0.2">
      <c r="B33" s="4" t="s">
        <v>350</v>
      </c>
      <c r="C33" s="4" t="s">
        <v>351</v>
      </c>
      <c r="D33" s="398"/>
      <c r="E33" s="4" t="s">
        <v>4300</v>
      </c>
      <c r="F33" s="1200"/>
      <c r="G33" s="1197"/>
      <c r="H33" s="1200"/>
      <c r="I33" s="4"/>
      <c r="J33" s="9"/>
      <c r="K33" s="576"/>
    </row>
    <row r="34" spans="2:11" s="14" customFormat="1" ht="18.75" hidden="1" customHeight="1" x14ac:dyDescent="0.2">
      <c r="B34" s="136" t="s">
        <v>3850</v>
      </c>
      <c r="C34" s="137" t="s">
        <v>3873</v>
      </c>
      <c r="D34" s="6">
        <v>44607</v>
      </c>
      <c r="E34" s="6">
        <f>D34+9</f>
        <v>44616</v>
      </c>
      <c r="F34" s="6" t="s">
        <v>618</v>
      </c>
      <c r="G34" s="6" t="s">
        <v>4301</v>
      </c>
      <c r="H34" s="6">
        <v>44606</v>
      </c>
      <c r="I34" s="415" t="s">
        <v>384</v>
      </c>
      <c r="J34" s="9"/>
      <c r="K34" s="420"/>
    </row>
    <row r="35" spans="2:11" s="14" customFormat="1" ht="18.75" hidden="1" customHeight="1" x14ac:dyDescent="0.2">
      <c r="B35" s="136" t="s">
        <v>3852</v>
      </c>
      <c r="C35" s="137" t="s">
        <v>3874</v>
      </c>
      <c r="D35" s="6">
        <v>44611</v>
      </c>
      <c r="E35" s="6">
        <f>D35+9</f>
        <v>44620</v>
      </c>
      <c r="F35" s="6" t="s">
        <v>4302</v>
      </c>
      <c r="G35" s="6" t="s">
        <v>4303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3854</v>
      </c>
      <c r="C36" s="545" t="s">
        <v>3875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3856</v>
      </c>
      <c r="C37" s="545" t="s">
        <v>3876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3860</v>
      </c>
      <c r="C38" s="545" t="s">
        <v>3877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3858</v>
      </c>
      <c r="C39" s="545" t="s">
        <v>3878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3862</v>
      </c>
      <c r="C40" s="545" t="s">
        <v>3879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3864</v>
      </c>
      <c r="C41" s="545" t="s">
        <v>3880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3866</v>
      </c>
      <c r="C42" s="545" t="s">
        <v>3881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3868</v>
      </c>
      <c r="C43" s="545" t="s">
        <v>3882</v>
      </c>
      <c r="D43" s="6">
        <f>D42+7</f>
        <v>44672</v>
      </c>
      <c r="E43" s="6">
        <f t="shared" si="3"/>
        <v>44681</v>
      </c>
      <c r="F43" s="568" t="s">
        <v>4304</v>
      </c>
      <c r="G43" s="6" t="s">
        <v>4305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3843</v>
      </c>
      <c r="C44" s="545" t="s">
        <v>3883</v>
      </c>
      <c r="D44" s="6">
        <f>D43+7</f>
        <v>44679</v>
      </c>
      <c r="E44" s="6">
        <f t="shared" si="3"/>
        <v>44688</v>
      </c>
      <c r="F44" s="6" t="s">
        <v>688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3845</v>
      </c>
      <c r="C45" s="545" t="s">
        <v>3884</v>
      </c>
      <c r="D45" s="6">
        <f>D44+7</f>
        <v>44686</v>
      </c>
      <c r="E45" s="6">
        <f t="shared" si="3"/>
        <v>44695</v>
      </c>
      <c r="F45" s="6" t="s">
        <v>4306</v>
      </c>
      <c r="G45" s="6" t="s">
        <v>4307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3847</v>
      </c>
      <c r="C46" s="545" t="s">
        <v>3885</v>
      </c>
      <c r="D46" s="6">
        <v>44693</v>
      </c>
      <c r="E46" s="6">
        <f>D46+9</f>
        <v>44702</v>
      </c>
      <c r="F46" s="6" t="s">
        <v>1604</v>
      </c>
      <c r="G46" s="6" t="s">
        <v>4308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3850</v>
      </c>
      <c r="C47" s="545" t="s">
        <v>3886</v>
      </c>
      <c r="D47" s="6">
        <v>44700</v>
      </c>
      <c r="E47" s="6">
        <f>D47+9</f>
        <v>44709</v>
      </c>
      <c r="F47" s="6" t="s">
        <v>356</v>
      </c>
      <c r="G47" s="6" t="s">
        <v>4309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3852</v>
      </c>
      <c r="C48" s="545" t="s">
        <v>3887</v>
      </c>
      <c r="D48" s="6">
        <v>44707</v>
      </c>
      <c r="E48" s="6">
        <f>D48+9</f>
        <v>44716</v>
      </c>
      <c r="F48" s="6" t="s">
        <v>688</v>
      </c>
      <c r="G48" s="6" t="s">
        <v>688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3854</v>
      </c>
      <c r="C49" s="545" t="s">
        <v>3888</v>
      </c>
      <c r="D49" s="6">
        <v>44719</v>
      </c>
      <c r="E49" s="6">
        <f t="shared" ref="E49:E52" si="5">D49+9</f>
        <v>44728</v>
      </c>
      <c r="F49" s="6" t="s">
        <v>688</v>
      </c>
      <c r="G49" s="6" t="s">
        <v>688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3856</v>
      </c>
      <c r="C50" s="545" t="s">
        <v>3889</v>
      </c>
      <c r="D50" s="6">
        <v>44724</v>
      </c>
      <c r="E50" s="6">
        <f t="shared" si="5"/>
        <v>44733</v>
      </c>
      <c r="F50" s="6" t="s">
        <v>688</v>
      </c>
      <c r="G50" s="6" t="s">
        <v>688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3860</v>
      </c>
      <c r="C51" s="545" t="s">
        <v>3890</v>
      </c>
      <c r="D51" s="6">
        <v>44728</v>
      </c>
      <c r="E51" s="6">
        <f t="shared" si="5"/>
        <v>44737</v>
      </c>
      <c r="F51" s="6" t="s">
        <v>688</v>
      </c>
      <c r="G51" s="6" t="s">
        <v>688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3858</v>
      </c>
      <c r="C52" s="545" t="s">
        <v>3891</v>
      </c>
      <c r="D52" s="6">
        <v>44743</v>
      </c>
      <c r="E52" s="488">
        <f t="shared" si="5"/>
        <v>44752</v>
      </c>
      <c r="F52" s="6" t="s">
        <v>688</v>
      </c>
      <c r="G52" s="6" t="s">
        <v>688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4310</v>
      </c>
      <c r="C53" s="545" t="s">
        <v>3893</v>
      </c>
      <c r="D53" s="6">
        <v>44743</v>
      </c>
      <c r="E53" s="488">
        <f>D53+9</f>
        <v>44752</v>
      </c>
      <c r="F53" s="6" t="s">
        <v>688</v>
      </c>
      <c r="G53" s="6" t="s">
        <v>688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3864</v>
      </c>
      <c r="C54" s="545" t="s">
        <v>3894</v>
      </c>
      <c r="D54" s="6">
        <v>44753</v>
      </c>
      <c r="E54" s="6">
        <f t="shared" ref="E54:E56" si="7">D54+9</f>
        <v>44762</v>
      </c>
      <c r="F54" s="6" t="s">
        <v>688</v>
      </c>
      <c r="G54" s="6" t="s">
        <v>688</v>
      </c>
      <c r="H54" s="6">
        <f t="shared" ref="H54:H56" si="8">E54</f>
        <v>44762</v>
      </c>
      <c r="I54" s="6"/>
      <c r="J54" s="588" t="s">
        <v>4311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3866</v>
      </c>
      <c r="C55" s="545" t="s">
        <v>3895</v>
      </c>
      <c r="D55" s="6">
        <v>44756</v>
      </c>
      <c r="E55" s="488">
        <f t="shared" si="7"/>
        <v>44765</v>
      </c>
      <c r="F55" s="6" t="s">
        <v>688</v>
      </c>
      <c r="G55" s="6" t="s">
        <v>688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408</v>
      </c>
      <c r="C56" s="579" t="s">
        <v>3897</v>
      </c>
      <c r="D56" s="488">
        <v>44763</v>
      </c>
      <c r="E56" s="488">
        <f t="shared" si="7"/>
        <v>44772</v>
      </c>
      <c r="F56" s="488" t="s">
        <v>688</v>
      </c>
      <c r="G56" s="488" t="s">
        <v>688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3898</v>
      </c>
      <c r="C57" s="137" t="s">
        <v>3899</v>
      </c>
      <c r="D57" s="6">
        <v>44770</v>
      </c>
      <c r="E57" s="6">
        <f t="shared" ref="E57" si="10">D57+9</f>
        <v>44779</v>
      </c>
      <c r="F57" s="6" t="s">
        <v>688</v>
      </c>
      <c r="G57" s="6" t="s">
        <v>688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3843</v>
      </c>
      <c r="C58" s="137" t="s">
        <v>3900</v>
      </c>
      <c r="D58" s="6">
        <v>44777</v>
      </c>
      <c r="E58" s="6">
        <f t="shared" ref="E58" si="13">D58+9</f>
        <v>44786</v>
      </c>
      <c r="F58" s="6" t="s">
        <v>688</v>
      </c>
      <c r="G58" s="6" t="s">
        <v>688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3845</v>
      </c>
      <c r="C59" s="137" t="s">
        <v>3901</v>
      </c>
      <c r="D59" s="6">
        <v>44784</v>
      </c>
      <c r="E59" s="6">
        <f t="shared" ref="E59" si="15">D59+9</f>
        <v>44793</v>
      </c>
      <c r="F59" s="6" t="s">
        <v>688</v>
      </c>
      <c r="G59" s="6" t="s">
        <v>688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3902</v>
      </c>
      <c r="C60" s="137" t="s">
        <v>3903</v>
      </c>
      <c r="D60" s="6">
        <v>44791</v>
      </c>
      <c r="E60" s="6">
        <f t="shared" ref="E60" si="17">D60+9</f>
        <v>44800</v>
      </c>
      <c r="F60" s="6" t="s">
        <v>688</v>
      </c>
      <c r="G60" s="6" t="s">
        <v>688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3850</v>
      </c>
      <c r="C61" s="137" t="s">
        <v>3904</v>
      </c>
      <c r="D61" s="6">
        <v>44798</v>
      </c>
      <c r="E61" s="6">
        <f t="shared" ref="E61" si="19">D61+9</f>
        <v>44807</v>
      </c>
      <c r="F61" s="6" t="s">
        <v>688</v>
      </c>
      <c r="G61" s="6" t="s">
        <v>688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1534</v>
      </c>
      <c r="C65" s="398" t="s">
        <v>3832</v>
      </c>
      <c r="D65" s="398" t="s">
        <v>1535</v>
      </c>
      <c r="E65" s="119" t="s">
        <v>4277</v>
      </c>
      <c r="F65" s="1199" t="s">
        <v>1537</v>
      </c>
      <c r="G65" s="1196" t="s">
        <v>351</v>
      </c>
      <c r="H65" s="1199" t="s">
        <v>1536</v>
      </c>
      <c r="I65" s="370"/>
      <c r="J65" s="9"/>
      <c r="K65" s="9"/>
    </row>
    <row r="66" spans="2:11" s="14" customFormat="1" ht="18.75" customHeight="1" x14ac:dyDescent="0.2">
      <c r="B66" s="4" t="s">
        <v>350</v>
      </c>
      <c r="C66" s="4" t="s">
        <v>351</v>
      </c>
      <c r="D66" s="398"/>
      <c r="E66" s="4" t="s">
        <v>175</v>
      </c>
      <c r="F66" s="1200"/>
      <c r="G66" s="1197"/>
      <c r="H66" s="1200"/>
      <c r="I66" s="4"/>
      <c r="J66" s="9"/>
      <c r="K66" s="9"/>
    </row>
    <row r="67" spans="2:11" s="14" customFormat="1" ht="18.75" customHeight="1" x14ac:dyDescent="0.2">
      <c r="B67" s="547" t="s">
        <v>4312</v>
      </c>
      <c r="C67" s="548" t="s">
        <v>4313</v>
      </c>
      <c r="D67" s="548">
        <v>44623</v>
      </c>
      <c r="E67" s="6">
        <f>D67+11</f>
        <v>44634</v>
      </c>
      <c r="F67" s="6" t="s">
        <v>688</v>
      </c>
      <c r="G67" s="6" t="s">
        <v>688</v>
      </c>
      <c r="H67" s="6"/>
      <c r="I67" s="415"/>
      <c r="J67" s="9"/>
      <c r="K67" s="9"/>
    </row>
    <row r="68" spans="2:11" s="14" customFormat="1" ht="18.75" customHeight="1" x14ac:dyDescent="0.2">
      <c r="B68" s="547" t="s">
        <v>4259</v>
      </c>
      <c r="C68" s="548" t="s">
        <v>4314</v>
      </c>
      <c r="D68" s="548">
        <v>44635</v>
      </c>
      <c r="E68" s="6">
        <f t="shared" ref="E68:E71" si="21">D68+11</f>
        <v>44646</v>
      </c>
      <c r="F68" s="6" t="s">
        <v>688</v>
      </c>
      <c r="G68" s="6" t="s">
        <v>688</v>
      </c>
      <c r="H68" s="6"/>
      <c r="I68" s="6"/>
      <c r="J68" s="9"/>
      <c r="K68" s="9"/>
    </row>
    <row r="69" spans="2:11" s="14" customFormat="1" ht="18.75" customHeight="1" x14ac:dyDescent="0.2">
      <c r="B69" s="547" t="s">
        <v>3686</v>
      </c>
      <c r="C69" s="548" t="s">
        <v>4315</v>
      </c>
      <c r="D69" s="548">
        <v>44640</v>
      </c>
      <c r="E69" s="6">
        <f t="shared" si="21"/>
        <v>44651</v>
      </c>
      <c r="F69" s="6" t="s">
        <v>688</v>
      </c>
      <c r="G69" s="6" t="s">
        <v>688</v>
      </c>
      <c r="H69" s="6"/>
      <c r="I69" s="6"/>
      <c r="J69" s="9"/>
      <c r="K69" s="9"/>
    </row>
    <row r="70" spans="2:11" s="14" customFormat="1" ht="18.75" customHeight="1" x14ac:dyDescent="0.2">
      <c r="B70" s="547" t="s">
        <v>4265</v>
      </c>
      <c r="C70" s="548" t="s">
        <v>4316</v>
      </c>
      <c r="D70" s="548">
        <v>44644</v>
      </c>
      <c r="E70" s="6">
        <f t="shared" si="21"/>
        <v>44655</v>
      </c>
      <c r="F70" s="6" t="s">
        <v>688</v>
      </c>
      <c r="G70" s="6" t="s">
        <v>688</v>
      </c>
      <c r="H70" s="6"/>
      <c r="I70" s="6"/>
      <c r="J70" s="9"/>
      <c r="K70" s="9"/>
    </row>
    <row r="71" spans="2:11" s="14" customFormat="1" ht="18.75" customHeight="1" x14ac:dyDescent="0.2">
      <c r="B71" s="547" t="s">
        <v>4269</v>
      </c>
      <c r="C71" s="548" t="s">
        <v>4317</v>
      </c>
      <c r="D71" s="548">
        <v>44650</v>
      </c>
      <c r="E71" s="6">
        <f t="shared" si="21"/>
        <v>44661</v>
      </c>
      <c r="F71" s="6" t="s">
        <v>688</v>
      </c>
      <c r="G71" s="6" t="s">
        <v>688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512</v>
      </c>
      <c r="C74" s="11"/>
      <c r="D74" s="11"/>
      <c r="E74" s="15"/>
      <c r="F74" s="2" t="s">
        <v>1443</v>
      </c>
      <c r="G74" s="2"/>
      <c r="H74" s="11"/>
      <c r="I74" s="2" t="s">
        <v>514</v>
      </c>
      <c r="J74" s="2"/>
      <c r="K74" s="2"/>
    </row>
    <row r="75" spans="2:11" s="12" customFormat="1" ht="18.75" customHeight="1" x14ac:dyDescent="0.2">
      <c r="B75" s="197" t="s">
        <v>515</v>
      </c>
      <c r="C75" s="193"/>
      <c r="D75" s="198" t="s">
        <v>516</v>
      </c>
      <c r="E75" s="15"/>
      <c r="F75" s="11" t="s">
        <v>517</v>
      </c>
      <c r="G75" s="11"/>
      <c r="H75" s="198" t="s">
        <v>518</v>
      </c>
      <c r="I75" s="197" t="s">
        <v>519</v>
      </c>
      <c r="J75" s="193"/>
      <c r="K75" s="198" t="s">
        <v>520</v>
      </c>
    </row>
    <row r="76" spans="2:11" s="12" customFormat="1" ht="18.75" customHeight="1" x14ac:dyDescent="0.2">
      <c r="B76" s="417" t="s">
        <v>521</v>
      </c>
      <c r="C76" s="202"/>
      <c r="D76" s="573" t="s">
        <v>522</v>
      </c>
      <c r="E76" s="197"/>
      <c r="F76" s="710" t="s">
        <v>523</v>
      </c>
      <c r="G76" s="710" t="s">
        <v>524</v>
      </c>
      <c r="H76" s="252" t="s">
        <v>525</v>
      </c>
      <c r="I76" s="201" t="s">
        <v>526</v>
      </c>
      <c r="J76" s="202" t="s">
        <v>1444</v>
      </c>
      <c r="K76" s="203" t="s">
        <v>527</v>
      </c>
    </row>
    <row r="77" spans="2:11" s="14" customFormat="1" ht="18.75" customHeight="1" x14ac:dyDescent="0.2">
      <c r="B77" s="417" t="s">
        <v>535</v>
      </c>
      <c r="C77" s="202"/>
      <c r="D77" s="573" t="s">
        <v>536</v>
      </c>
      <c r="E77" s="197"/>
      <c r="F77" s="710" t="s">
        <v>530</v>
      </c>
      <c r="G77" s="710" t="s">
        <v>531</v>
      </c>
      <c r="H77" s="252" t="s">
        <v>532</v>
      </c>
      <c r="I77" s="201" t="s">
        <v>533</v>
      </c>
      <c r="J77" s="202" t="s">
        <v>1445</v>
      </c>
      <c r="K77" s="203" t="s">
        <v>534</v>
      </c>
    </row>
    <row r="78" spans="2:11" s="14" customFormat="1" ht="18.75" customHeight="1" x14ac:dyDescent="0.2">
      <c r="B78" s="201" t="s">
        <v>2812</v>
      </c>
      <c r="C78" s="202"/>
      <c r="D78" s="203" t="s">
        <v>1608</v>
      </c>
      <c r="E78" s="197"/>
      <c r="F78" s="710" t="s">
        <v>537</v>
      </c>
      <c r="G78" s="710" t="s">
        <v>538</v>
      </c>
      <c r="H78" s="252" t="s">
        <v>539</v>
      </c>
      <c r="I78" s="201" t="s">
        <v>1448</v>
      </c>
      <c r="J78" s="202" t="s">
        <v>1449</v>
      </c>
      <c r="K78" s="203" t="s">
        <v>1450</v>
      </c>
    </row>
    <row r="79" spans="2:11" s="14" customFormat="1" ht="18.75" customHeight="1" x14ac:dyDescent="0.2">
      <c r="B79" s="201" t="s">
        <v>528</v>
      </c>
      <c r="C79" s="202"/>
      <c r="D79" s="203" t="s">
        <v>529</v>
      </c>
      <c r="E79" s="197"/>
      <c r="F79" s="710" t="s">
        <v>544</v>
      </c>
      <c r="G79" s="710" t="s">
        <v>545</v>
      </c>
      <c r="H79" s="252" t="s">
        <v>546</v>
      </c>
      <c r="I79" s="201" t="s">
        <v>547</v>
      </c>
      <c r="J79" s="202" t="s">
        <v>1451</v>
      </c>
      <c r="K79" s="203" t="s">
        <v>548</v>
      </c>
    </row>
    <row r="80" spans="2:11" s="14" customFormat="1" ht="18.75" customHeight="1" x14ac:dyDescent="0.2">
      <c r="B80" s="417" t="s">
        <v>750</v>
      </c>
      <c r="C80" s="202"/>
      <c r="D80" s="573" t="s">
        <v>543</v>
      </c>
      <c r="E80" s="197"/>
      <c r="F80" s="710" t="s">
        <v>2813</v>
      </c>
      <c r="G80" s="710" t="s">
        <v>552</v>
      </c>
      <c r="H80" s="252" t="s">
        <v>2814</v>
      </c>
      <c r="I80" s="201" t="s">
        <v>554</v>
      </c>
      <c r="J80" s="202" t="s">
        <v>1452</v>
      </c>
      <c r="K80" s="203" t="s">
        <v>555</v>
      </c>
    </row>
    <row r="81" spans="2:11" s="14" customFormat="1" ht="18.75" customHeight="1" x14ac:dyDescent="0.2">
      <c r="B81" s="417" t="s">
        <v>1453</v>
      </c>
      <c r="C81" s="202"/>
      <c r="D81" s="573" t="s">
        <v>1454</v>
      </c>
      <c r="E81" s="197"/>
      <c r="F81" s="710" t="s">
        <v>2815</v>
      </c>
      <c r="G81" s="710" t="s">
        <v>559</v>
      </c>
      <c r="H81" s="252" t="s">
        <v>2816</v>
      </c>
      <c r="I81" s="201" t="s">
        <v>1455</v>
      </c>
      <c r="J81" s="202" t="s">
        <v>1456</v>
      </c>
      <c r="K81" s="203" t="s">
        <v>1457</v>
      </c>
    </row>
    <row r="82" spans="2:11" s="14" customFormat="1" ht="18.75" customHeight="1" x14ac:dyDescent="0.2">
      <c r="B82" s="417" t="s">
        <v>1458</v>
      </c>
      <c r="C82" s="202"/>
      <c r="D82" s="573" t="s">
        <v>1459</v>
      </c>
      <c r="E82" s="197"/>
      <c r="F82" s="508"/>
      <c r="G82"/>
      <c r="H82"/>
    </row>
    <row r="83" spans="2:11" s="14" customFormat="1" ht="18.75" customHeight="1" x14ac:dyDescent="0.2">
      <c r="B83" s="417" t="s">
        <v>549</v>
      </c>
      <c r="C83" s="202"/>
      <c r="D83" s="573" t="s">
        <v>550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1460</v>
      </c>
      <c r="C85" s="11" t="s">
        <v>1461</v>
      </c>
      <c r="D85" s="13"/>
      <c r="F85" s="11" t="s">
        <v>1462</v>
      </c>
      <c r="G85" s="16" t="s">
        <v>1463</v>
      </c>
      <c r="H85" s="14"/>
      <c r="I85" s="11" t="s">
        <v>1462</v>
      </c>
      <c r="J85" s="11" t="s">
        <v>1464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1307</v>
      </c>
    </row>
    <row r="3" spans="2:8" ht="18" customHeight="1" x14ac:dyDescent="0.2">
      <c r="B3" s="165"/>
    </row>
    <row r="4" spans="2:8" ht="18" customHeight="1" x14ac:dyDescent="0.2">
      <c r="C4" s="313" t="s">
        <v>4318</v>
      </c>
      <c r="H4" s="147"/>
    </row>
    <row r="6" spans="2:8" s="145" customFormat="1" ht="18" customHeight="1" x14ac:dyDescent="0.2">
      <c r="B6" s="170"/>
      <c r="C6" s="158"/>
      <c r="D6" s="208" t="s">
        <v>1535</v>
      </c>
      <c r="E6" s="332" t="s">
        <v>241</v>
      </c>
      <c r="F6" s="163" t="s">
        <v>222</v>
      </c>
      <c r="G6" s="332" t="s">
        <v>336</v>
      </c>
      <c r="H6" s="174"/>
    </row>
    <row r="7" spans="2:8" s="145" customFormat="1" ht="18" customHeight="1" x14ac:dyDescent="0.2">
      <c r="B7" s="158"/>
      <c r="C7" s="169" t="s">
        <v>1309</v>
      </c>
      <c r="D7" s="209"/>
      <c r="E7" s="332" t="s">
        <v>259</v>
      </c>
      <c r="F7" s="332" t="s">
        <v>213</v>
      </c>
      <c r="G7" s="332" t="s">
        <v>202</v>
      </c>
      <c r="H7" s="174"/>
    </row>
    <row r="8" spans="2:8" s="145" customFormat="1" ht="18" customHeight="1" x14ac:dyDescent="0.2">
      <c r="B8" s="152" t="s">
        <v>350</v>
      </c>
      <c r="C8" s="152" t="s">
        <v>351</v>
      </c>
      <c r="D8" s="152" t="s">
        <v>1315</v>
      </c>
      <c r="E8" s="152" t="s">
        <v>1315</v>
      </c>
      <c r="F8" s="152" t="s">
        <v>1315</v>
      </c>
      <c r="G8" s="152" t="s">
        <v>1315</v>
      </c>
      <c r="H8" s="174"/>
    </row>
    <row r="9" spans="2:8" s="145" customFormat="1" ht="18" customHeight="1" x14ac:dyDescent="0.2">
      <c r="B9" s="172" t="s">
        <v>4319</v>
      </c>
      <c r="C9" s="175" t="s">
        <v>4320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3727</v>
      </c>
      <c r="C10" s="175" t="s">
        <v>4321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4053</v>
      </c>
      <c r="C11" s="175" t="s">
        <v>4322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3999</v>
      </c>
      <c r="C12" s="175" t="s">
        <v>4323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3341</v>
      </c>
      <c r="C13" s="173" t="s">
        <v>4324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4325</v>
      </c>
      <c r="C14" s="173" t="s">
        <v>4326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408</v>
      </c>
      <c r="C15" s="173" t="s">
        <v>4327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3715</v>
      </c>
      <c r="C16" s="173" t="s">
        <v>4328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3392</v>
      </c>
      <c r="C17" s="173" t="s">
        <v>4329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3774</v>
      </c>
      <c r="C18" s="175" t="s">
        <v>4330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4319</v>
      </c>
      <c r="C19" s="175" t="s">
        <v>4331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3727</v>
      </c>
      <c r="C20" s="175" t="s">
        <v>4332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4053</v>
      </c>
      <c r="C21" s="175" t="s">
        <v>4333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1431</v>
      </c>
      <c r="I21" s="174"/>
      <c r="J21" s="174"/>
    </row>
    <row r="22" spans="2:12" s="145" customFormat="1" ht="18" customHeight="1" x14ac:dyDescent="0.2">
      <c r="B22" s="157" t="s">
        <v>511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512</v>
      </c>
      <c r="C24" s="193"/>
      <c r="D24" s="193"/>
      <c r="E24" s="194"/>
      <c r="F24" s="195" t="s">
        <v>1443</v>
      </c>
      <c r="G24" s="195"/>
      <c r="H24" s="193"/>
      <c r="I24" s="193"/>
      <c r="J24" s="195" t="s">
        <v>514</v>
      </c>
      <c r="K24" s="195"/>
      <c r="L24" s="195"/>
    </row>
    <row r="25" spans="2:12" s="159" customFormat="1" ht="18" customHeight="1" x14ac:dyDescent="0.2">
      <c r="B25" s="197" t="s">
        <v>515</v>
      </c>
      <c r="C25" s="193"/>
      <c r="D25" s="198" t="s">
        <v>516</v>
      </c>
      <c r="E25" s="199"/>
      <c r="F25" s="197" t="s">
        <v>517</v>
      </c>
      <c r="G25" s="193"/>
      <c r="H25" s="198" t="s">
        <v>518</v>
      </c>
      <c r="I25" s="193"/>
      <c r="J25" s="197" t="s">
        <v>519</v>
      </c>
      <c r="K25" s="193"/>
      <c r="L25" s="198" t="s">
        <v>520</v>
      </c>
    </row>
    <row r="26" spans="2:12" s="159" customFormat="1" ht="18" customHeight="1" x14ac:dyDescent="0.2">
      <c r="B26" s="201" t="s">
        <v>4185</v>
      </c>
      <c r="C26" s="202" t="s">
        <v>4186</v>
      </c>
      <c r="D26" s="203" t="s">
        <v>4187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526</v>
      </c>
      <c r="K26" s="202" t="s">
        <v>1444</v>
      </c>
      <c r="L26" s="203" t="s">
        <v>527</v>
      </c>
    </row>
    <row r="27" spans="2:12" s="159" customFormat="1" ht="18" customHeight="1" x14ac:dyDescent="0.2">
      <c r="B27" s="201" t="s">
        <v>4188</v>
      </c>
      <c r="C27" s="202" t="s">
        <v>4189</v>
      </c>
      <c r="D27" s="203" t="s">
        <v>4190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533</v>
      </c>
      <c r="K27" s="202" t="s">
        <v>1445</v>
      </c>
      <c r="L27" s="203" t="s">
        <v>534</v>
      </c>
    </row>
    <row r="28" spans="2:12" s="159" customFormat="1" ht="18" customHeight="1" x14ac:dyDescent="0.2">
      <c r="B28" s="201" t="s">
        <v>1446</v>
      </c>
      <c r="C28" s="202" t="s">
        <v>4191</v>
      </c>
      <c r="D28" s="203" t="s">
        <v>1447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1448</v>
      </c>
      <c r="K28" s="202" t="s">
        <v>1449</v>
      </c>
      <c r="L28" s="203" t="s">
        <v>1450</v>
      </c>
    </row>
    <row r="29" spans="2:12" s="159" customFormat="1" ht="18" customHeight="1" x14ac:dyDescent="0.2">
      <c r="B29" s="201" t="s">
        <v>4192</v>
      </c>
      <c r="C29" s="202" t="s">
        <v>4193</v>
      </c>
      <c r="D29" s="203" t="s">
        <v>4194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547</v>
      </c>
      <c r="K29" s="202" t="s">
        <v>1451</v>
      </c>
      <c r="L29" s="203" t="s">
        <v>548</v>
      </c>
    </row>
    <row r="30" spans="2:12" s="159" customFormat="1" ht="18" customHeight="1" x14ac:dyDescent="0.2">
      <c r="B30" s="201" t="s">
        <v>528</v>
      </c>
      <c r="C30" s="202" t="s">
        <v>4195</v>
      </c>
      <c r="D30" s="203" t="s">
        <v>529</v>
      </c>
      <c r="E30" s="197"/>
      <c r="F30" s="201"/>
      <c r="G30" s="202"/>
      <c r="H30" s="203"/>
      <c r="I30" s="193"/>
      <c r="J30" s="201" t="s">
        <v>554</v>
      </c>
      <c r="K30" s="202" t="s">
        <v>1452</v>
      </c>
      <c r="L30" s="203" t="s">
        <v>555</v>
      </c>
    </row>
    <row r="31" spans="2:12" s="159" customFormat="1" ht="18" customHeight="1" x14ac:dyDescent="0.2">
      <c r="B31" s="201" t="s">
        <v>4196</v>
      </c>
      <c r="C31" s="202" t="s">
        <v>4197</v>
      </c>
      <c r="D31" s="203" t="s">
        <v>4198</v>
      </c>
      <c r="E31" s="197"/>
      <c r="F31" s="201"/>
      <c r="G31" s="202"/>
      <c r="H31" s="203"/>
      <c r="I31" s="193"/>
      <c r="J31" s="201" t="s">
        <v>1455</v>
      </c>
      <c r="K31" s="202" t="s">
        <v>1456</v>
      </c>
      <c r="L31" s="203" t="s">
        <v>1457</v>
      </c>
    </row>
    <row r="32" spans="2:12" s="159" customFormat="1" ht="18" customHeight="1" x14ac:dyDescent="0.2">
      <c r="B32" s="201" t="s">
        <v>4199</v>
      </c>
      <c r="C32" s="202" t="s">
        <v>4200</v>
      </c>
      <c r="D32" s="203" t="s">
        <v>4201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4202</v>
      </c>
      <c r="C33" s="202" t="s">
        <v>4203</v>
      </c>
      <c r="D33" s="203" t="s">
        <v>4204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1460</v>
      </c>
      <c r="C35" s="193" t="s">
        <v>1461</v>
      </c>
      <c r="D35" s="205"/>
      <c r="E35" s="193"/>
      <c r="F35" s="193" t="s">
        <v>1462</v>
      </c>
      <c r="G35" s="206" t="s">
        <v>1463</v>
      </c>
      <c r="H35" s="196"/>
      <c r="I35" s="193"/>
      <c r="J35" s="193" t="s">
        <v>1462</v>
      </c>
      <c r="K35" s="193" t="s">
        <v>1464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1307</v>
      </c>
    </row>
    <row r="3" spans="1:14" ht="17.25" customHeight="1" x14ac:dyDescent="0.2">
      <c r="B3" s="165"/>
    </row>
    <row r="4" spans="1:14" ht="17.25" customHeight="1" x14ac:dyDescent="0.2">
      <c r="C4" s="313" t="s">
        <v>4334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2544</v>
      </c>
      <c r="D6" s="208" t="s">
        <v>1535</v>
      </c>
      <c r="E6" s="311" t="s">
        <v>4335</v>
      </c>
      <c r="F6" s="163" t="s">
        <v>3162</v>
      </c>
      <c r="G6" s="163" t="s">
        <v>281</v>
      </c>
      <c r="H6" s="332" t="s">
        <v>3701</v>
      </c>
      <c r="I6" s="146"/>
      <c r="J6" s="339" t="s">
        <v>4336</v>
      </c>
      <c r="K6" s="146"/>
      <c r="L6" s="146"/>
      <c r="M6" s="146"/>
      <c r="N6" s="146"/>
    </row>
    <row r="7" spans="1:14" ht="17.25" customHeight="1" x14ac:dyDescent="0.2">
      <c r="A7" s="218"/>
      <c r="B7" s="152" t="s">
        <v>350</v>
      </c>
      <c r="C7" s="152" t="s">
        <v>351</v>
      </c>
      <c r="D7" s="209"/>
      <c r="E7" s="161" t="s">
        <v>259</v>
      </c>
      <c r="F7" s="332" t="s">
        <v>251</v>
      </c>
      <c r="G7" s="332" t="s">
        <v>202</v>
      </c>
      <c r="H7" s="332" t="s">
        <v>436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408</v>
      </c>
      <c r="C8" s="173" t="s">
        <v>4337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408</v>
      </c>
      <c r="C9" s="358" t="s">
        <v>4338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408</v>
      </c>
      <c r="C10" s="358" t="s">
        <v>4339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408</v>
      </c>
      <c r="C11" s="358" t="s">
        <v>4340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3600</v>
      </c>
      <c r="C12" s="358" t="s">
        <v>4341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4342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3594</v>
      </c>
      <c r="C13" s="358" t="s">
        <v>4343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3604</v>
      </c>
      <c r="C14" s="358" t="s">
        <v>4344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408</v>
      </c>
      <c r="C15" s="358" t="s">
        <v>4345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3486</v>
      </c>
      <c r="C16" s="358" t="s">
        <v>4346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198" t="s">
        <v>4347</v>
      </c>
      <c r="C18" s="1198"/>
      <c r="D18" s="1198"/>
      <c r="E18" s="1198"/>
      <c r="F18" s="1198"/>
      <c r="G18" s="1198"/>
      <c r="H18" s="1198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511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512</v>
      </c>
      <c r="C22" s="193"/>
      <c r="D22" s="193"/>
      <c r="E22" s="194"/>
      <c r="F22" s="195" t="s">
        <v>1443</v>
      </c>
      <c r="G22" s="195"/>
      <c r="H22" s="193"/>
      <c r="I22" s="193"/>
      <c r="J22" s="195" t="s">
        <v>514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515</v>
      </c>
      <c r="C23" s="193"/>
      <c r="D23" s="198" t="s">
        <v>516</v>
      </c>
      <c r="E23" s="199"/>
      <c r="F23" s="197" t="s">
        <v>517</v>
      </c>
      <c r="G23" s="193"/>
      <c r="H23" s="198" t="s">
        <v>518</v>
      </c>
      <c r="I23" s="193"/>
      <c r="J23" s="197" t="s">
        <v>519</v>
      </c>
      <c r="K23" s="193"/>
      <c r="L23" s="198" t="s">
        <v>520</v>
      </c>
      <c r="M23" s="193"/>
      <c r="N23" s="196"/>
    </row>
    <row r="24" spans="1:14" s="159" customFormat="1" ht="17.25" customHeight="1" x14ac:dyDescent="0.2">
      <c r="A24" s="213"/>
      <c r="B24" s="201" t="s">
        <v>4185</v>
      </c>
      <c r="C24" s="202" t="s">
        <v>4186</v>
      </c>
      <c r="D24" s="203" t="s">
        <v>4187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526</v>
      </c>
      <c r="K24" s="202" t="s">
        <v>1444</v>
      </c>
      <c r="L24" s="203" t="s">
        <v>527</v>
      </c>
      <c r="M24" s="193"/>
      <c r="N24" s="196"/>
    </row>
    <row r="25" spans="1:14" s="159" customFormat="1" ht="17.25" customHeight="1" x14ac:dyDescent="0.2">
      <c r="A25" s="212"/>
      <c r="B25" s="201" t="s">
        <v>4188</v>
      </c>
      <c r="C25" s="202" t="s">
        <v>4189</v>
      </c>
      <c r="D25" s="203" t="s">
        <v>4190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533</v>
      </c>
      <c r="K25" s="202" t="s">
        <v>1445</v>
      </c>
      <c r="L25" s="203" t="s">
        <v>534</v>
      </c>
      <c r="M25" s="193"/>
      <c r="N25" s="196"/>
    </row>
    <row r="26" spans="1:14" s="159" customFormat="1" ht="17.25" customHeight="1" x14ac:dyDescent="0.2">
      <c r="A26" s="212"/>
      <c r="B26" s="201" t="s">
        <v>1446</v>
      </c>
      <c r="C26" s="202" t="s">
        <v>4191</v>
      </c>
      <c r="D26" s="203" t="s">
        <v>1447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1448</v>
      </c>
      <c r="K26" s="202" t="s">
        <v>1449</v>
      </c>
      <c r="L26" s="203" t="s">
        <v>1450</v>
      </c>
      <c r="M26" s="193"/>
      <c r="N26" s="196"/>
    </row>
    <row r="27" spans="1:14" s="159" customFormat="1" ht="17.25" customHeight="1" x14ac:dyDescent="0.2">
      <c r="A27" s="212"/>
      <c r="B27" s="201" t="s">
        <v>4192</v>
      </c>
      <c r="C27" s="202" t="s">
        <v>4193</v>
      </c>
      <c r="D27" s="203" t="s">
        <v>4194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547</v>
      </c>
      <c r="K27" s="202" t="s">
        <v>1451</v>
      </c>
      <c r="L27" s="203" t="s">
        <v>548</v>
      </c>
      <c r="M27" s="193"/>
      <c r="N27" s="196"/>
    </row>
    <row r="28" spans="1:14" s="159" customFormat="1" ht="17.25" customHeight="1" x14ac:dyDescent="0.2">
      <c r="A28" s="212"/>
      <c r="B28" s="201" t="s">
        <v>528</v>
      </c>
      <c r="C28" s="202" t="s">
        <v>4195</v>
      </c>
      <c r="D28" s="203" t="s">
        <v>529</v>
      </c>
      <c r="E28" s="197"/>
      <c r="F28" s="201"/>
      <c r="G28" s="202"/>
      <c r="H28" s="203"/>
      <c r="I28" s="193"/>
      <c r="J28" s="201" t="s">
        <v>554</v>
      </c>
      <c r="K28" s="202" t="s">
        <v>1452</v>
      </c>
      <c r="L28" s="203" t="s">
        <v>555</v>
      </c>
      <c r="M28" s="193"/>
      <c r="N28" s="196"/>
    </row>
    <row r="29" spans="1:14" s="159" customFormat="1" ht="17.25" customHeight="1" x14ac:dyDescent="0.2">
      <c r="A29" s="212"/>
      <c r="B29" s="201" t="s">
        <v>4196</v>
      </c>
      <c r="C29" s="202" t="s">
        <v>4197</v>
      </c>
      <c r="D29" s="203" t="s">
        <v>4198</v>
      </c>
      <c r="E29" s="197"/>
      <c r="F29" s="201"/>
      <c r="G29" s="202"/>
      <c r="H29" s="203"/>
      <c r="I29" s="193"/>
      <c r="J29" s="201" t="s">
        <v>1455</v>
      </c>
      <c r="K29" s="202" t="s">
        <v>1456</v>
      </c>
      <c r="L29" s="203" t="s">
        <v>1457</v>
      </c>
      <c r="M29" s="193"/>
      <c r="N29" s="196"/>
    </row>
    <row r="30" spans="1:14" s="159" customFormat="1" ht="17.25" customHeight="1" x14ac:dyDescent="0.2">
      <c r="A30" s="212"/>
      <c r="B30" s="201" t="s">
        <v>4199</v>
      </c>
      <c r="C30" s="202" t="s">
        <v>4200</v>
      </c>
      <c r="D30" s="203" t="s">
        <v>4201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4202</v>
      </c>
      <c r="C31" s="202" t="s">
        <v>4203</v>
      </c>
      <c r="D31" s="203" t="s">
        <v>4204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1460</v>
      </c>
      <c r="C33" s="193" t="s">
        <v>1461</v>
      </c>
      <c r="D33" s="205"/>
      <c r="E33" s="193"/>
      <c r="F33" s="193" t="s">
        <v>1462</v>
      </c>
      <c r="G33" s="206" t="s">
        <v>1463</v>
      </c>
      <c r="H33" s="196"/>
      <c r="I33" s="193"/>
      <c r="J33" s="193" t="s">
        <v>1462</v>
      </c>
      <c r="K33" s="193" t="s">
        <v>1464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22"/>
  <sheetViews>
    <sheetView showGridLines="0" zoomScale="145" zoomScaleNormal="145" zoomScaleSheetLayoutView="85" workbookViewId="0">
      <selection activeCell="E195" sqref="E195"/>
    </sheetView>
  </sheetViews>
  <sheetFormatPr defaultColWidth="9.140625" defaultRowHeight="18" customHeight="1" x14ac:dyDescent="0.2"/>
  <cols>
    <col min="1" max="1" width="23.140625" style="866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6"/>
      <c r="B1" s="756"/>
      <c r="C1" s="756"/>
      <c r="D1" s="756"/>
      <c r="E1" s="756"/>
    </row>
    <row r="2" spans="1:12" s="122" customFormat="1" ht="18" customHeight="1" thickBot="1" x14ac:dyDescent="0.25">
      <c r="A2" s="866"/>
      <c r="B2" s="1143" t="s">
        <v>116</v>
      </c>
      <c r="C2" s="1143"/>
      <c r="D2" s="1143"/>
      <c r="E2" s="1143"/>
      <c r="G2" s="959" t="s">
        <v>345</v>
      </c>
    </row>
    <row r="3" spans="1:12" s="122" customFormat="1" ht="18" customHeight="1" thickBot="1" x14ac:dyDescent="0.25">
      <c r="A3" s="866"/>
      <c r="B3" s="1"/>
      <c r="C3" s="756"/>
      <c r="D3" s="756"/>
      <c r="E3" s="756"/>
      <c r="G3" s="169"/>
    </row>
    <row r="4" spans="1:12" s="122" customFormat="1" ht="30" customHeight="1" thickBot="1" x14ac:dyDescent="0.25">
      <c r="A4" s="866"/>
      <c r="B4" s="1129" t="s">
        <v>119</v>
      </c>
      <c r="C4" s="1130"/>
      <c r="D4" s="1130"/>
      <c r="E4" s="1131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69"/>
      <c r="C5" s="618"/>
      <c r="D5" s="1136" t="s">
        <v>348</v>
      </c>
      <c r="E5" s="945" t="s">
        <v>178</v>
      </c>
      <c r="F5" s="618"/>
      <c r="G5" s="884" t="s">
        <v>565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69"/>
      <c r="B6" s="943" t="s">
        <v>350</v>
      </c>
      <c r="C6" s="943" t="s">
        <v>351</v>
      </c>
      <c r="D6" s="1137"/>
      <c r="E6" s="947" t="s">
        <v>259</v>
      </c>
      <c r="F6" s="771"/>
      <c r="G6" s="1050" t="s">
        <v>352</v>
      </c>
      <c r="H6" s="1050" t="s">
        <v>353</v>
      </c>
      <c r="I6" s="145"/>
      <c r="J6" s="145"/>
      <c r="K6" s="145"/>
      <c r="L6" s="145"/>
    </row>
    <row r="7" spans="1:12" s="147" customFormat="1" ht="18.75" hidden="1" customHeight="1" x14ac:dyDescent="0.2">
      <c r="A7" s="870" t="s">
        <v>566</v>
      </c>
      <c r="B7" s="619" t="s">
        <v>567</v>
      </c>
      <c r="C7" s="761" t="s">
        <v>568</v>
      </c>
      <c r="D7" s="621">
        <v>45201</v>
      </c>
      <c r="E7" s="761">
        <f t="shared" ref="E7" si="0">D7+5</f>
        <v>45206</v>
      </c>
      <c r="F7" s="771"/>
      <c r="G7" s="865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6" t="s">
        <v>569</v>
      </c>
      <c r="B8" s="762" t="s">
        <v>408</v>
      </c>
      <c r="C8" s="761" t="s">
        <v>570</v>
      </c>
      <c r="D8" s="622">
        <v>45202</v>
      </c>
      <c r="E8" s="763">
        <f t="shared" ref="E8" si="1">D8+5</f>
        <v>45207</v>
      </c>
      <c r="F8" s="771"/>
      <c r="G8" s="894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6"/>
      <c r="B9" s="619" t="s">
        <v>571</v>
      </c>
      <c r="C9" s="761" t="s">
        <v>572</v>
      </c>
      <c r="D9" s="621">
        <v>45210</v>
      </c>
      <c r="E9" s="761">
        <f t="shared" ref="E9" si="3">D9+5</f>
        <v>45215</v>
      </c>
      <c r="F9" s="771"/>
      <c r="G9" s="865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6" t="s">
        <v>573</v>
      </c>
      <c r="B10" s="619" t="s">
        <v>567</v>
      </c>
      <c r="C10" s="761" t="s">
        <v>574</v>
      </c>
      <c r="D10" s="621">
        <v>45218</v>
      </c>
      <c r="E10" s="761">
        <f t="shared" ref="E10:E17" si="4">D10+5</f>
        <v>45223</v>
      </c>
      <c r="F10" s="771"/>
      <c r="G10" s="865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6" t="s">
        <v>569</v>
      </c>
      <c r="B11" s="619" t="s">
        <v>575</v>
      </c>
      <c r="C11" s="761" t="s">
        <v>576</v>
      </c>
      <c r="D11" s="621">
        <v>45225</v>
      </c>
      <c r="E11" s="761">
        <f t="shared" si="4"/>
        <v>45230</v>
      </c>
      <c r="F11" s="771"/>
      <c r="G11" s="865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6"/>
      <c r="B12" s="619" t="s">
        <v>571</v>
      </c>
      <c r="C12" s="761" t="s">
        <v>577</v>
      </c>
      <c r="D12" s="621">
        <v>45230</v>
      </c>
      <c r="E12" s="761">
        <f t="shared" si="4"/>
        <v>45235</v>
      </c>
      <c r="F12" s="771"/>
      <c r="G12" s="865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6" t="s">
        <v>578</v>
      </c>
      <c r="B13" s="619" t="s">
        <v>567</v>
      </c>
      <c r="C13" s="761" t="s">
        <v>579</v>
      </c>
      <c r="D13" s="621">
        <f t="shared" ref="D13:D16" si="6">D12+7</f>
        <v>45237</v>
      </c>
      <c r="E13" s="763">
        <f t="shared" si="4"/>
        <v>45242</v>
      </c>
      <c r="F13" s="771"/>
      <c r="G13" s="865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6" t="s">
        <v>580</v>
      </c>
      <c r="B14" s="619" t="s">
        <v>581</v>
      </c>
      <c r="C14" s="761" t="s">
        <v>582</v>
      </c>
      <c r="D14" s="621">
        <f t="shared" si="6"/>
        <v>45244</v>
      </c>
      <c r="E14" s="761">
        <f t="shared" si="4"/>
        <v>45249</v>
      </c>
      <c r="F14" s="771"/>
      <c r="G14" s="865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6"/>
      <c r="B15" s="619" t="s">
        <v>571</v>
      </c>
      <c r="C15" s="761" t="s">
        <v>583</v>
      </c>
      <c r="D15" s="621">
        <f t="shared" si="6"/>
        <v>45251</v>
      </c>
      <c r="E15" s="761">
        <f t="shared" si="4"/>
        <v>45256</v>
      </c>
      <c r="F15" s="771"/>
      <c r="G15" s="865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6"/>
      <c r="B16" s="619" t="s">
        <v>567</v>
      </c>
      <c r="C16" s="761" t="s">
        <v>584</v>
      </c>
      <c r="D16" s="621">
        <f t="shared" si="6"/>
        <v>45258</v>
      </c>
      <c r="E16" s="761">
        <f t="shared" si="4"/>
        <v>45263</v>
      </c>
      <c r="F16" s="771"/>
      <c r="G16" s="865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6" t="s">
        <v>585</v>
      </c>
      <c r="B17" s="762" t="s">
        <v>586</v>
      </c>
      <c r="C17" s="735" t="s">
        <v>587</v>
      </c>
      <c r="D17" s="621">
        <v>45271</v>
      </c>
      <c r="E17" s="761">
        <f t="shared" si="4"/>
        <v>45276</v>
      </c>
      <c r="F17" s="771"/>
      <c r="G17" s="865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6" t="s">
        <v>588</v>
      </c>
      <c r="B18" s="619" t="s">
        <v>571</v>
      </c>
      <c r="C18" s="621" t="s">
        <v>589</v>
      </c>
      <c r="D18" s="621">
        <v>45272</v>
      </c>
      <c r="E18" s="761">
        <f>D18+5</f>
        <v>45277</v>
      </c>
      <c r="F18" s="771"/>
      <c r="G18" s="865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6"/>
      <c r="B19" s="619" t="s">
        <v>571</v>
      </c>
      <c r="C19" s="621" t="s">
        <v>590</v>
      </c>
      <c r="D19" s="621">
        <v>45284</v>
      </c>
      <c r="E19" s="761">
        <f>D19+5</f>
        <v>45289</v>
      </c>
      <c r="F19" s="771"/>
      <c r="G19" s="865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6" t="s">
        <v>591</v>
      </c>
      <c r="B20" s="762" t="s">
        <v>586</v>
      </c>
      <c r="C20" s="735" t="s">
        <v>592</v>
      </c>
      <c r="D20" s="621">
        <v>45288</v>
      </c>
      <c r="E20" s="761">
        <f>D20+5</f>
        <v>45293</v>
      </c>
      <c r="F20" s="771"/>
      <c r="G20" s="865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6" t="s">
        <v>593</v>
      </c>
      <c r="B21" s="619" t="s">
        <v>571</v>
      </c>
      <c r="C21" s="761" t="s">
        <v>594</v>
      </c>
      <c r="D21" s="621">
        <v>44928</v>
      </c>
      <c r="E21" s="761">
        <f>D21+5</f>
        <v>44933</v>
      </c>
      <c r="F21" s="771"/>
      <c r="G21" s="865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6"/>
      <c r="B22" s="762" t="s">
        <v>586</v>
      </c>
      <c r="C22" s="735" t="s">
        <v>595</v>
      </c>
      <c r="D22" s="621">
        <v>45302</v>
      </c>
      <c r="E22" s="761">
        <f>D22+5</f>
        <v>45307</v>
      </c>
      <c r="F22" s="771"/>
      <c r="G22" s="865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6" t="s">
        <v>596</v>
      </c>
      <c r="B23" s="619" t="s">
        <v>571</v>
      </c>
      <c r="C23" s="621" t="s">
        <v>597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5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6"/>
      <c r="B24" s="762" t="s">
        <v>586</v>
      </c>
      <c r="C24" s="735" t="s">
        <v>598</v>
      </c>
      <c r="D24" s="621">
        <f t="shared" si="8"/>
        <v>45316</v>
      </c>
      <c r="E24" s="761">
        <f t="shared" si="9"/>
        <v>45321</v>
      </c>
      <c r="F24" s="771"/>
      <c r="G24" s="865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6"/>
      <c r="B25" s="619" t="s">
        <v>571</v>
      </c>
      <c r="C25" s="621" t="s">
        <v>599</v>
      </c>
      <c r="D25" s="621">
        <v>45324</v>
      </c>
      <c r="E25" s="761">
        <f>D25+5</f>
        <v>45329</v>
      </c>
      <c r="F25" s="771"/>
      <c r="G25" s="865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6"/>
      <c r="B26" s="762" t="s">
        <v>586</v>
      </c>
      <c r="C26" s="735" t="s">
        <v>600</v>
      </c>
      <c r="D26" s="621">
        <v>45330</v>
      </c>
      <c r="E26" s="761">
        <f t="shared" si="9"/>
        <v>45336</v>
      </c>
      <c r="F26" s="771"/>
      <c r="G26" s="865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6"/>
      <c r="B27" s="619" t="s">
        <v>571</v>
      </c>
      <c r="C27" s="621" t="s">
        <v>601</v>
      </c>
      <c r="D27" s="621">
        <v>45336</v>
      </c>
      <c r="E27" s="761">
        <f>D27+5</f>
        <v>45341</v>
      </c>
      <c r="F27" s="771"/>
      <c r="G27" s="865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6"/>
      <c r="B28" s="762" t="s">
        <v>586</v>
      </c>
      <c r="C28" s="735" t="s">
        <v>602</v>
      </c>
      <c r="D28" s="621">
        <v>45344</v>
      </c>
      <c r="E28" s="761">
        <f t="shared" si="9"/>
        <v>45348</v>
      </c>
      <c r="F28" s="771"/>
      <c r="G28" s="865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6" t="s">
        <v>603</v>
      </c>
      <c r="B29" s="764" t="s">
        <v>408</v>
      </c>
      <c r="C29" s="621" t="s">
        <v>604</v>
      </c>
      <c r="D29" s="622">
        <v>45349</v>
      </c>
      <c r="E29" s="763">
        <f>D29+5</f>
        <v>45354</v>
      </c>
      <c r="F29" s="773"/>
      <c r="G29" s="894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6" t="s">
        <v>605</v>
      </c>
      <c r="B30" s="762" t="s">
        <v>571</v>
      </c>
      <c r="C30" s="745" t="s">
        <v>606</v>
      </c>
      <c r="D30" s="621">
        <v>45357</v>
      </c>
      <c r="E30" s="761">
        <f>D30+5</f>
        <v>45362</v>
      </c>
      <c r="F30" s="771"/>
      <c r="G30" s="924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6" t="s">
        <v>607</v>
      </c>
      <c r="B31" s="765" t="s">
        <v>586</v>
      </c>
      <c r="C31" s="746" t="s">
        <v>608</v>
      </c>
      <c r="D31" s="621">
        <v>45363</v>
      </c>
      <c r="E31" s="761">
        <f>D31+5</f>
        <v>45368</v>
      </c>
      <c r="F31" s="771"/>
      <c r="G31" s="924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6" t="s">
        <v>609</v>
      </c>
      <c r="B32" s="762" t="s">
        <v>571</v>
      </c>
      <c r="C32" s="745" t="s">
        <v>610</v>
      </c>
      <c r="D32" s="621">
        <v>45371</v>
      </c>
      <c r="E32" s="761">
        <f t="shared" ref="E32:E34" si="11">D32+5</f>
        <v>45376</v>
      </c>
      <c r="F32" s="771"/>
      <c r="G32" s="865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5" t="s">
        <v>611</v>
      </c>
      <c r="B33" s="922" t="s">
        <v>586</v>
      </c>
      <c r="C33" s="923" t="s">
        <v>612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5" t="s">
        <v>613</v>
      </c>
      <c r="B34" s="979" t="s">
        <v>571</v>
      </c>
      <c r="C34" s="958" t="s">
        <v>614</v>
      </c>
      <c r="D34" s="958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5" t="s">
        <v>613</v>
      </c>
      <c r="B35" s="979" t="s">
        <v>615</v>
      </c>
      <c r="C35" s="958" t="s">
        <v>592</v>
      </c>
      <c r="D35" s="958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5"/>
      <c r="B36" s="979" t="s">
        <v>571</v>
      </c>
      <c r="C36" s="958" t="s">
        <v>616</v>
      </c>
      <c r="D36" s="958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5" t="s">
        <v>617</v>
      </c>
      <c r="B37" s="979" t="s">
        <v>615</v>
      </c>
      <c r="C37" s="958" t="s">
        <v>595</v>
      </c>
      <c r="D37" s="958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5" t="s">
        <v>571</v>
      </c>
      <c r="B38" s="979" t="s">
        <v>618</v>
      </c>
      <c r="C38" s="958" t="s">
        <v>619</v>
      </c>
      <c r="D38" s="958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5" t="s">
        <v>620</v>
      </c>
      <c r="B39" s="979" t="s">
        <v>615</v>
      </c>
      <c r="C39" s="958" t="s">
        <v>598</v>
      </c>
      <c r="D39" s="958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5" t="s">
        <v>571</v>
      </c>
      <c r="B40" s="939" t="s">
        <v>408</v>
      </c>
      <c r="C40" s="958" t="s">
        <v>621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5" t="s">
        <v>615</v>
      </c>
      <c r="B41" s="979" t="s">
        <v>618</v>
      </c>
      <c r="C41" s="958" t="s">
        <v>622</v>
      </c>
      <c r="D41" s="958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5" t="s">
        <v>623</v>
      </c>
      <c r="B42" s="979" t="s">
        <v>615</v>
      </c>
      <c r="C42" s="958" t="s">
        <v>600</v>
      </c>
      <c r="D42" s="958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5" t="s">
        <v>615</v>
      </c>
      <c r="B43" s="979" t="s">
        <v>618</v>
      </c>
      <c r="C43" s="958" t="s">
        <v>624</v>
      </c>
      <c r="D43" s="958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5" t="s">
        <v>625</v>
      </c>
      <c r="B44" s="979" t="s">
        <v>586</v>
      </c>
      <c r="C44" s="958" t="s">
        <v>626</v>
      </c>
      <c r="D44" s="958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5" t="s">
        <v>615</v>
      </c>
      <c r="B45" s="939" t="s">
        <v>408</v>
      </c>
      <c r="C45" s="958" t="s">
        <v>627</v>
      </c>
      <c r="D45" s="958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5" t="s">
        <v>628</v>
      </c>
      <c r="B46" s="939" t="s">
        <v>408</v>
      </c>
      <c r="C46" s="958" t="s">
        <v>629</v>
      </c>
      <c r="D46" s="958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5" t="s">
        <v>630</v>
      </c>
      <c r="B47" s="939" t="s">
        <v>408</v>
      </c>
      <c r="C47" s="958" t="s">
        <v>631</v>
      </c>
      <c r="D47" s="958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5" t="s">
        <v>632</v>
      </c>
      <c r="B48" s="939" t="s">
        <v>633</v>
      </c>
      <c r="C48" s="958" t="s">
        <v>634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5" t="s">
        <v>618</v>
      </c>
      <c r="B49" s="939" t="s">
        <v>408</v>
      </c>
      <c r="C49" s="958" t="s">
        <v>635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5"/>
      <c r="B50" s="1070" t="s">
        <v>571</v>
      </c>
      <c r="C50" s="958" t="s">
        <v>636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5" t="s">
        <v>618</v>
      </c>
      <c r="B51" s="1070" t="s">
        <v>637</v>
      </c>
      <c r="C51" s="958" t="s">
        <v>638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5"/>
      <c r="B52" s="1070" t="s">
        <v>581</v>
      </c>
      <c r="C52" s="958" t="s">
        <v>639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5" t="s">
        <v>630</v>
      </c>
      <c r="B53" s="939" t="s">
        <v>408</v>
      </c>
      <c r="C53" s="958" t="s">
        <v>640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5"/>
      <c r="B54" s="939" t="s">
        <v>633</v>
      </c>
      <c r="C54" s="958" t="s">
        <v>641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5"/>
      <c r="B55" s="979" t="s">
        <v>571</v>
      </c>
      <c r="C55" s="958" t="s">
        <v>639</v>
      </c>
      <c r="D55" s="958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5"/>
      <c r="B56" s="979"/>
      <c r="C56" s="958"/>
      <c r="D56" s="958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5"/>
      <c r="B57" s="1072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6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4" t="s">
        <v>119</v>
      </c>
      <c r="C59" s="1142"/>
      <c r="D59" s="1136" t="s">
        <v>348</v>
      </c>
      <c r="E59" s="944" t="s">
        <v>307</v>
      </c>
      <c r="F59" s="953" t="s">
        <v>281</v>
      </c>
      <c r="G59" s="944" t="s">
        <v>241</v>
      </c>
      <c r="H59" s="944" t="s">
        <v>222</v>
      </c>
      <c r="I59" s="944" t="s">
        <v>178</v>
      </c>
      <c r="J59" s="772"/>
      <c r="K59" s="884"/>
    </row>
    <row r="60" spans="1:12" s="193" customFormat="1" ht="21" hidden="1" customHeight="1" x14ac:dyDescent="0.2">
      <c r="A60" s="808"/>
      <c r="B60" s="947" t="s">
        <v>350</v>
      </c>
      <c r="C60" s="947" t="s">
        <v>351</v>
      </c>
      <c r="D60" s="1137"/>
      <c r="E60" s="943" t="s">
        <v>279</v>
      </c>
      <c r="F60" s="980" t="s">
        <v>249</v>
      </c>
      <c r="G60" s="980" t="s">
        <v>436</v>
      </c>
      <c r="H60" s="980" t="s">
        <v>177</v>
      </c>
      <c r="I60" s="980" t="s">
        <v>223</v>
      </c>
      <c r="J60" s="772"/>
      <c r="K60" s="1050" t="s">
        <v>352</v>
      </c>
      <c r="L60" s="1050" t="s">
        <v>353</v>
      </c>
    </row>
    <row r="61" spans="1:12" s="193" customFormat="1" ht="21" hidden="1" customHeight="1" x14ac:dyDescent="0.2">
      <c r="A61" s="808"/>
      <c r="B61" s="805" t="s">
        <v>642</v>
      </c>
      <c r="C61" s="805" t="s">
        <v>643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644</v>
      </c>
      <c r="C62" s="805" t="s">
        <v>645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646</v>
      </c>
      <c r="C63" s="805" t="s">
        <v>647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648</v>
      </c>
      <c r="B64" s="621" t="s">
        <v>649</v>
      </c>
      <c r="C64" s="805" t="s">
        <v>650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651</v>
      </c>
      <c r="C65" s="805" t="s">
        <v>652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653</v>
      </c>
      <c r="C66" s="805" t="s">
        <v>654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655</v>
      </c>
      <c r="B67" s="805" t="s">
        <v>656</v>
      </c>
      <c r="C67" s="805" t="s">
        <v>657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642</v>
      </c>
      <c r="C68" s="805" t="s">
        <v>658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644</v>
      </c>
      <c r="C69" s="805" t="s">
        <v>659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646</v>
      </c>
      <c r="C70" s="805" t="s">
        <v>660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649</v>
      </c>
      <c r="C71" s="805" t="s">
        <v>661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651</v>
      </c>
      <c r="C72" s="805" t="s">
        <v>662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663</v>
      </c>
      <c r="B73" s="807" t="s">
        <v>642</v>
      </c>
      <c r="C73" s="805" t="s">
        <v>664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665</v>
      </c>
      <c r="B74" s="807" t="s">
        <v>653</v>
      </c>
      <c r="C74" s="805" t="s">
        <v>666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667</v>
      </c>
      <c r="B75" s="807" t="s">
        <v>656</v>
      </c>
      <c r="C75" s="805" t="s">
        <v>668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644</v>
      </c>
      <c r="C76" s="805" t="s">
        <v>669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6" t="s">
        <v>646</v>
      </c>
      <c r="C77" s="906" t="s">
        <v>670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6" t="s">
        <v>649</v>
      </c>
      <c r="C78" s="906" t="s">
        <v>671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6" t="s">
        <v>651</v>
      </c>
      <c r="C79" s="906" t="s">
        <v>672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663</v>
      </c>
      <c r="B80" s="981" t="s">
        <v>642</v>
      </c>
      <c r="C80" s="958" t="s">
        <v>673</v>
      </c>
      <c r="D80" s="958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653</v>
      </c>
      <c r="B81" s="1030" t="s">
        <v>384</v>
      </c>
      <c r="C81" s="958" t="s">
        <v>674</v>
      </c>
      <c r="D81" s="803">
        <v>45406</v>
      </c>
      <c r="E81" s="856">
        <f t="shared" si="34"/>
        <v>45408</v>
      </c>
      <c r="F81" s="856">
        <f t="shared" si="35"/>
        <v>45411</v>
      </c>
      <c r="G81" s="856">
        <f t="shared" si="36"/>
        <v>45416</v>
      </c>
      <c r="H81" s="856">
        <f t="shared" si="37"/>
        <v>45422</v>
      </c>
      <c r="I81" s="856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656</v>
      </c>
      <c r="B82" s="981" t="s">
        <v>653</v>
      </c>
      <c r="C82" s="958" t="s">
        <v>675</v>
      </c>
      <c r="D82" s="958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676</v>
      </c>
      <c r="B83" s="958" t="s">
        <v>644</v>
      </c>
      <c r="C83" s="958" t="s">
        <v>677</v>
      </c>
      <c r="D83" s="958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646</v>
      </c>
      <c r="B84" s="958" t="s">
        <v>649</v>
      </c>
      <c r="C84" s="958" t="s">
        <v>678</v>
      </c>
      <c r="D84" s="958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649</v>
      </c>
      <c r="B85" s="958" t="s">
        <v>646</v>
      </c>
      <c r="C85" s="958" t="s">
        <v>679</v>
      </c>
      <c r="D85" s="958">
        <f t="shared" ref="D85" si="39">D84+7</f>
        <v>45430</v>
      </c>
      <c r="E85" s="883" t="s">
        <v>384</v>
      </c>
      <c r="F85" s="883" t="s">
        <v>384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58" t="s">
        <v>651</v>
      </c>
      <c r="C86" s="958" t="s">
        <v>680</v>
      </c>
      <c r="D86" s="958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642</v>
      </c>
      <c r="B87" s="958" t="s">
        <v>681</v>
      </c>
      <c r="C87" s="958" t="s">
        <v>682</v>
      </c>
      <c r="D87" s="958">
        <v>45454</v>
      </c>
      <c r="E87" s="805">
        <f t="shared" si="40"/>
        <v>45456</v>
      </c>
      <c r="F87" s="883" t="s">
        <v>384</v>
      </c>
      <c r="G87" s="805">
        <f t="shared" si="36"/>
        <v>45464</v>
      </c>
      <c r="H87" s="805">
        <f t="shared" si="37"/>
        <v>45470</v>
      </c>
      <c r="I87" s="883" t="s">
        <v>384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683</v>
      </c>
      <c r="B88" s="958" t="s">
        <v>644</v>
      </c>
      <c r="C88" s="958" t="s">
        <v>684</v>
      </c>
      <c r="D88" s="958">
        <v>45457</v>
      </c>
      <c r="E88" s="883" t="s">
        <v>384</v>
      </c>
      <c r="F88" s="883" t="s">
        <v>384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685</v>
      </c>
      <c r="B89" s="958" t="s">
        <v>656</v>
      </c>
      <c r="C89" s="958" t="s">
        <v>686</v>
      </c>
      <c r="D89" s="958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687</v>
      </c>
      <c r="B90" s="1029" t="s">
        <v>688</v>
      </c>
      <c r="C90" s="958" t="s">
        <v>689</v>
      </c>
      <c r="D90" s="958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58" t="s">
        <v>690</v>
      </c>
      <c r="C91" s="958" t="s">
        <v>691</v>
      </c>
      <c r="D91" s="958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692</v>
      </c>
      <c r="B92" s="1029" t="s">
        <v>408</v>
      </c>
      <c r="C92" s="958" t="s">
        <v>693</v>
      </c>
      <c r="D92" s="803">
        <v>45517</v>
      </c>
      <c r="E92" s="856">
        <f t="shared" si="44"/>
        <v>45518</v>
      </c>
      <c r="F92" s="856">
        <f t="shared" si="45"/>
        <v>45530</v>
      </c>
      <c r="G92" s="856">
        <f t="shared" si="46"/>
        <v>45532</v>
      </c>
      <c r="H92" s="856">
        <f t="shared" si="47"/>
        <v>45534</v>
      </c>
      <c r="I92" s="856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29" t="s">
        <v>408</v>
      </c>
      <c r="C93" s="958" t="s">
        <v>694</v>
      </c>
      <c r="D93" s="803">
        <v>45537</v>
      </c>
      <c r="E93" s="856">
        <f t="shared" si="44"/>
        <v>45538</v>
      </c>
      <c r="F93" s="856">
        <f t="shared" si="45"/>
        <v>45550</v>
      </c>
      <c r="G93" s="856">
        <f t="shared" si="46"/>
        <v>45552</v>
      </c>
      <c r="H93" s="856">
        <f t="shared" si="47"/>
        <v>45554</v>
      </c>
      <c r="I93" s="856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571</v>
      </c>
      <c r="B94" s="958" t="s">
        <v>618</v>
      </c>
      <c r="C94" s="958" t="s">
        <v>695</v>
      </c>
      <c r="D94" s="883" t="s">
        <v>384</v>
      </c>
      <c r="E94" s="856" t="e">
        <f>D94+1</f>
        <v>#VALUE!</v>
      </c>
      <c r="F94" s="856" t="e">
        <f>D94+13</f>
        <v>#VALUE!</v>
      </c>
      <c r="G94" s="856" t="e">
        <f>D94+15</f>
        <v>#VALUE!</v>
      </c>
      <c r="H94" s="856" t="e">
        <f>D94+17</f>
        <v>#VALUE!</v>
      </c>
      <c r="I94" s="856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690</v>
      </c>
      <c r="B95" s="1029" t="s">
        <v>408</v>
      </c>
      <c r="C95" s="958" t="s">
        <v>696</v>
      </c>
      <c r="D95" s="803">
        <v>45545</v>
      </c>
      <c r="E95" s="856">
        <f>D95+1</f>
        <v>45546</v>
      </c>
      <c r="F95" s="856">
        <f>D95+13</f>
        <v>45558</v>
      </c>
      <c r="G95" s="856">
        <f>D95+15</f>
        <v>45560</v>
      </c>
      <c r="H95" s="856">
        <f>D95+17</f>
        <v>45562</v>
      </c>
      <c r="I95" s="856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697</v>
      </c>
      <c r="B96" s="1029" t="s">
        <v>408</v>
      </c>
      <c r="C96" s="958" t="s">
        <v>698</v>
      </c>
      <c r="D96" s="803">
        <v>45551</v>
      </c>
      <c r="E96" s="856">
        <f t="shared" ref="E96:E98" si="50">D96+1</f>
        <v>45552</v>
      </c>
      <c r="F96" s="856">
        <f t="shared" ref="F96:F98" si="51">D96+13</f>
        <v>45564</v>
      </c>
      <c r="G96" s="856">
        <f t="shared" ref="G96:G98" si="52">D96+15</f>
        <v>45566</v>
      </c>
      <c r="H96" s="856">
        <f t="shared" ref="H96:H98" si="53">D96+17</f>
        <v>45568</v>
      </c>
      <c r="I96" s="856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699</v>
      </c>
      <c r="B97" s="958" t="s">
        <v>700</v>
      </c>
      <c r="C97" s="958" t="s">
        <v>701</v>
      </c>
      <c r="D97" s="958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354</v>
      </c>
      <c r="B98" s="958" t="s">
        <v>690</v>
      </c>
      <c r="C98" s="958" t="s">
        <v>702</v>
      </c>
      <c r="D98" s="883" t="s">
        <v>384</v>
      </c>
      <c r="E98" s="856" t="e">
        <f t="shared" si="50"/>
        <v>#VALUE!</v>
      </c>
      <c r="F98" s="856" t="e">
        <f t="shared" si="51"/>
        <v>#VALUE!</v>
      </c>
      <c r="G98" s="856" t="e">
        <f t="shared" si="52"/>
        <v>#VALUE!</v>
      </c>
      <c r="H98" s="856" t="e">
        <f t="shared" si="53"/>
        <v>#VALUE!</v>
      </c>
      <c r="I98" s="856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703</v>
      </c>
      <c r="B99" s="1029" t="s">
        <v>408</v>
      </c>
      <c r="C99" s="958" t="s">
        <v>704</v>
      </c>
      <c r="D99" s="803">
        <v>45566</v>
      </c>
      <c r="E99" s="856">
        <f t="shared" ref="E99:E101" si="56">D99+1</f>
        <v>45567</v>
      </c>
      <c r="F99" s="856">
        <f t="shared" ref="F99:F101" si="57">D99+13</f>
        <v>45579</v>
      </c>
      <c r="G99" s="856">
        <f t="shared" ref="G99:G101" si="58">D99+15</f>
        <v>45581</v>
      </c>
      <c r="H99" s="856">
        <f t="shared" ref="H99:H101" si="59">D99+17</f>
        <v>45583</v>
      </c>
      <c r="I99" s="856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58" t="s">
        <v>618</v>
      </c>
      <c r="C100" s="958" t="s">
        <v>705</v>
      </c>
      <c r="D100" s="958">
        <v>45593</v>
      </c>
      <c r="E100" s="883" t="s">
        <v>384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58" t="s">
        <v>706</v>
      </c>
      <c r="C101" s="958" t="s">
        <v>707</v>
      </c>
      <c r="D101" s="883" t="s">
        <v>384</v>
      </c>
      <c r="E101" s="856" t="e">
        <f t="shared" si="56"/>
        <v>#VALUE!</v>
      </c>
      <c r="F101" s="856" t="e">
        <f t="shared" si="57"/>
        <v>#VALUE!</v>
      </c>
      <c r="G101" s="856" t="e">
        <f t="shared" si="58"/>
        <v>#VALUE!</v>
      </c>
      <c r="H101" s="856" t="e">
        <f t="shared" si="59"/>
        <v>#VALUE!</v>
      </c>
      <c r="I101" s="856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29" t="s">
        <v>408</v>
      </c>
      <c r="C102" s="958" t="s">
        <v>708</v>
      </c>
      <c r="D102" s="803">
        <v>45595</v>
      </c>
      <c r="E102" s="856">
        <f t="shared" ref="E102:E105" si="62">D102+1</f>
        <v>45596</v>
      </c>
      <c r="F102" s="856">
        <f t="shared" ref="F102:F107" si="63">D102+13</f>
        <v>45608</v>
      </c>
      <c r="G102" s="856">
        <f t="shared" ref="G102:G107" si="64">D102+15</f>
        <v>45610</v>
      </c>
      <c r="H102" s="856">
        <f t="shared" ref="H102:H107" si="65">D102+17</f>
        <v>45612</v>
      </c>
      <c r="I102" s="856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690</v>
      </c>
      <c r="B103" s="958" t="s">
        <v>700</v>
      </c>
      <c r="C103" s="958" t="s">
        <v>709</v>
      </c>
      <c r="D103" s="958">
        <v>45598</v>
      </c>
      <c r="E103" s="883" t="s">
        <v>384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710</v>
      </c>
      <c r="B104" s="958" t="s">
        <v>711</v>
      </c>
      <c r="C104" s="958" t="s">
        <v>712</v>
      </c>
      <c r="D104" s="958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29" t="s">
        <v>408</v>
      </c>
      <c r="C105" s="958" t="s">
        <v>713</v>
      </c>
      <c r="D105" s="803">
        <v>45608</v>
      </c>
      <c r="E105" s="856">
        <f t="shared" si="62"/>
        <v>45609</v>
      </c>
      <c r="F105" s="856">
        <f t="shared" si="63"/>
        <v>45621</v>
      </c>
      <c r="G105" s="856">
        <f t="shared" si="64"/>
        <v>45623</v>
      </c>
      <c r="H105" s="856">
        <f t="shared" si="65"/>
        <v>45625</v>
      </c>
      <c r="I105" s="856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58" t="s">
        <v>706</v>
      </c>
      <c r="C106" s="958" t="s">
        <v>714</v>
      </c>
      <c r="D106" s="958">
        <v>45624</v>
      </c>
      <c r="E106" s="883" t="s">
        <v>384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58" t="s">
        <v>618</v>
      </c>
      <c r="C107" s="958" t="s">
        <v>715</v>
      </c>
      <c r="D107" s="958">
        <v>45635</v>
      </c>
      <c r="E107" s="883" t="s">
        <v>384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716</v>
      </c>
      <c r="B108" s="958" t="s">
        <v>700</v>
      </c>
      <c r="C108" s="958" t="s">
        <v>717</v>
      </c>
      <c r="D108" s="958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718</v>
      </c>
      <c r="B109" s="1006" t="s">
        <v>581</v>
      </c>
      <c r="C109" s="958" t="s">
        <v>719</v>
      </c>
      <c r="D109" s="883" t="s">
        <v>384</v>
      </c>
      <c r="E109" s="856"/>
      <c r="F109" s="856"/>
      <c r="G109" s="856"/>
      <c r="H109" s="856"/>
      <c r="I109" s="856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711</v>
      </c>
      <c r="B110" s="958" t="s">
        <v>716</v>
      </c>
      <c r="C110" s="958" t="s">
        <v>720</v>
      </c>
      <c r="D110" s="883" t="s">
        <v>384</v>
      </c>
      <c r="E110" s="856"/>
      <c r="F110" s="856"/>
      <c r="G110" s="856"/>
      <c r="H110" s="856"/>
      <c r="I110" s="856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58" t="s">
        <v>706</v>
      </c>
      <c r="C111" s="958" t="s">
        <v>721</v>
      </c>
      <c r="D111" s="883" t="s">
        <v>384</v>
      </c>
      <c r="E111" s="856"/>
      <c r="F111" s="856"/>
      <c r="G111" s="856"/>
      <c r="H111" s="856"/>
      <c r="I111" s="856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618</v>
      </c>
      <c r="B112" s="958" t="s">
        <v>722</v>
      </c>
      <c r="C112" s="958" t="s">
        <v>723</v>
      </c>
      <c r="D112" s="958">
        <v>45662</v>
      </c>
      <c r="E112" s="883" t="s">
        <v>384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58" t="s">
        <v>700</v>
      </c>
      <c r="C113" s="958" t="s">
        <v>724</v>
      </c>
      <c r="D113" s="958">
        <v>45670</v>
      </c>
      <c r="E113" s="883" t="s">
        <v>384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581</v>
      </c>
      <c r="B114" s="958" t="s">
        <v>618</v>
      </c>
      <c r="C114" s="958" t="s">
        <v>725</v>
      </c>
      <c r="D114" s="958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716</v>
      </c>
      <c r="B115" s="1029" t="s">
        <v>408</v>
      </c>
      <c r="C115" s="958" t="s">
        <v>726</v>
      </c>
      <c r="D115" s="803">
        <v>45678</v>
      </c>
      <c r="E115" s="856">
        <f t="shared" si="81"/>
        <v>45679</v>
      </c>
      <c r="F115" s="856">
        <f t="shared" si="76"/>
        <v>45691</v>
      </c>
      <c r="G115" s="856">
        <f t="shared" si="77"/>
        <v>45693</v>
      </c>
      <c r="H115" s="856">
        <f t="shared" si="78"/>
        <v>45695</v>
      </c>
      <c r="I115" s="856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58" t="s">
        <v>706</v>
      </c>
      <c r="C116" s="958" t="s">
        <v>727</v>
      </c>
      <c r="D116" s="958">
        <v>45690</v>
      </c>
      <c r="E116" s="883" t="s">
        <v>384</v>
      </c>
      <c r="F116" s="883" t="s">
        <v>384</v>
      </c>
      <c r="G116" s="805">
        <f t="shared" si="77"/>
        <v>45705</v>
      </c>
      <c r="H116" s="805">
        <f t="shared" si="78"/>
        <v>45707</v>
      </c>
      <c r="I116" s="883" t="s">
        <v>384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722</v>
      </c>
      <c r="B117" s="958" t="s">
        <v>728</v>
      </c>
      <c r="C117" s="958" t="s">
        <v>729</v>
      </c>
      <c r="D117" s="958">
        <v>45700</v>
      </c>
      <c r="E117" s="883" t="s">
        <v>384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58" t="s">
        <v>700</v>
      </c>
      <c r="C118" s="958" t="s">
        <v>730</v>
      </c>
      <c r="D118" s="958">
        <v>45703</v>
      </c>
      <c r="E118" s="883" t="s">
        <v>384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711</v>
      </c>
      <c r="B119" s="958" t="s">
        <v>716</v>
      </c>
      <c r="C119" s="958" t="s">
        <v>731</v>
      </c>
      <c r="D119" s="958">
        <v>45722</v>
      </c>
      <c r="E119" s="883" t="s">
        <v>384</v>
      </c>
      <c r="F119" s="883" t="s">
        <v>384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618</v>
      </c>
      <c r="B120" s="1029" t="s">
        <v>408</v>
      </c>
      <c r="C120" s="958" t="s">
        <v>732</v>
      </c>
      <c r="D120" s="803"/>
      <c r="E120" s="856"/>
      <c r="F120" s="856"/>
      <c r="G120" s="856"/>
      <c r="H120" s="856"/>
      <c r="I120" s="856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58" t="s">
        <v>706</v>
      </c>
      <c r="C121" s="958" t="s">
        <v>733</v>
      </c>
      <c r="D121" s="958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4"/>
      <c r="B122" s="147" t="s">
        <v>511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6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4" t="s">
        <v>119</v>
      </c>
      <c r="C124" s="1142"/>
      <c r="D124" s="1136" t="s">
        <v>348</v>
      </c>
      <c r="E124" s="953" t="s">
        <v>281</v>
      </c>
      <c r="F124" s="944" t="s">
        <v>241</v>
      </c>
      <c r="G124" s="944" t="s">
        <v>222</v>
      </c>
      <c r="H124" s="944" t="s">
        <v>178</v>
      </c>
      <c r="I124" s="772"/>
      <c r="J124" s="884"/>
    </row>
    <row r="125" spans="1:12" s="193" customFormat="1" ht="21" customHeight="1" x14ac:dyDescent="0.2">
      <c r="A125" s="808"/>
      <c r="B125" s="947" t="s">
        <v>350</v>
      </c>
      <c r="C125" s="947" t="s">
        <v>351</v>
      </c>
      <c r="D125" s="1137"/>
      <c r="E125" s="980" t="s">
        <v>249</v>
      </c>
      <c r="F125" s="980" t="s">
        <v>171</v>
      </c>
      <c r="G125" s="980" t="s">
        <v>192</v>
      </c>
      <c r="H125" s="980" t="s">
        <v>180</v>
      </c>
      <c r="I125" s="772"/>
      <c r="J125" s="1050" t="s">
        <v>352</v>
      </c>
      <c r="K125" s="1050" t="s">
        <v>353</v>
      </c>
    </row>
    <row r="126" spans="1:12" s="193" customFormat="1" ht="21" hidden="1" customHeight="1" x14ac:dyDescent="0.2">
      <c r="A126" s="808"/>
      <c r="B126" s="805" t="s">
        <v>642</v>
      </c>
      <c r="C126" s="805" t="s">
        <v>643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644</v>
      </c>
      <c r="C127" s="805" t="s">
        <v>645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646</v>
      </c>
      <c r="C128" s="805" t="s">
        <v>647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648</v>
      </c>
      <c r="B129" s="621" t="s">
        <v>649</v>
      </c>
      <c r="C129" s="805" t="s">
        <v>650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651</v>
      </c>
      <c r="C130" s="805" t="s">
        <v>652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653</v>
      </c>
      <c r="C131" s="805" t="s">
        <v>654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655</v>
      </c>
      <c r="B132" s="805" t="s">
        <v>656</v>
      </c>
      <c r="C132" s="805" t="s">
        <v>657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642</v>
      </c>
      <c r="C133" s="805" t="s">
        <v>658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644</v>
      </c>
      <c r="C134" s="805" t="s">
        <v>659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646</v>
      </c>
      <c r="C135" s="805" t="s">
        <v>660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649</v>
      </c>
      <c r="C136" s="805" t="s">
        <v>661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651</v>
      </c>
      <c r="C137" s="805" t="s">
        <v>662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663</v>
      </c>
      <c r="B138" s="807" t="s">
        <v>642</v>
      </c>
      <c r="C138" s="805" t="s">
        <v>664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665</v>
      </c>
      <c r="B139" s="807" t="s">
        <v>653</v>
      </c>
      <c r="C139" s="805" t="s">
        <v>666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667</v>
      </c>
      <c r="B140" s="807" t="s">
        <v>656</v>
      </c>
      <c r="C140" s="805" t="s">
        <v>668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203" si="98">J139+7</f>
        <v>45361</v>
      </c>
      <c r="K140" s="755"/>
    </row>
    <row r="141" spans="1:11" s="193" customFormat="1" ht="18" hidden="1" customHeight="1" x14ac:dyDescent="0.2">
      <c r="A141" s="808"/>
      <c r="B141" s="805" t="s">
        <v>644</v>
      </c>
      <c r="C141" s="805" t="s">
        <v>669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6" t="s">
        <v>646</v>
      </c>
      <c r="C142" s="906" t="s">
        <v>670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6" t="s">
        <v>649</v>
      </c>
      <c r="C143" s="906" t="s">
        <v>671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6" t="s">
        <v>651</v>
      </c>
      <c r="C144" s="906" t="s">
        <v>672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663</v>
      </c>
      <c r="B145" s="981" t="s">
        <v>642</v>
      </c>
      <c r="C145" s="958" t="s">
        <v>673</v>
      </c>
      <c r="D145" s="958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653</v>
      </c>
      <c r="B146" s="1030" t="s">
        <v>384</v>
      </c>
      <c r="C146" s="958" t="s">
        <v>674</v>
      </c>
      <c r="D146" s="803">
        <v>45406</v>
      </c>
      <c r="E146" s="856">
        <f t="shared" si="93"/>
        <v>45411</v>
      </c>
      <c r="F146" s="856">
        <f t="shared" si="94"/>
        <v>45416</v>
      </c>
      <c r="G146" s="856">
        <f t="shared" si="95"/>
        <v>45422</v>
      </c>
      <c r="H146" s="856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656</v>
      </c>
      <c r="B147" s="981" t="s">
        <v>653</v>
      </c>
      <c r="C147" s="958" t="s">
        <v>675</v>
      </c>
      <c r="D147" s="958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676</v>
      </c>
      <c r="B148" s="958" t="s">
        <v>644</v>
      </c>
      <c r="C148" s="958" t="s">
        <v>677</v>
      </c>
      <c r="D148" s="958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646</v>
      </c>
      <c r="B149" s="958" t="s">
        <v>649</v>
      </c>
      <c r="C149" s="958" t="s">
        <v>678</v>
      </c>
      <c r="D149" s="958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649</v>
      </c>
      <c r="B150" s="958" t="s">
        <v>646</v>
      </c>
      <c r="C150" s="958" t="s">
        <v>679</v>
      </c>
      <c r="D150" s="958">
        <f t="shared" ref="D150" si="99">D149+7</f>
        <v>45430</v>
      </c>
      <c r="E150" s="883" t="s">
        <v>384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58" t="s">
        <v>651</v>
      </c>
      <c r="C151" s="958" t="s">
        <v>680</v>
      </c>
      <c r="D151" s="958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642</v>
      </c>
      <c r="B152" s="958" t="s">
        <v>681</v>
      </c>
      <c r="C152" s="958" t="s">
        <v>682</v>
      </c>
      <c r="D152" s="958">
        <v>45454</v>
      </c>
      <c r="E152" s="883" t="s">
        <v>384</v>
      </c>
      <c r="F152" s="805">
        <f t="shared" si="94"/>
        <v>45464</v>
      </c>
      <c r="G152" s="805">
        <f t="shared" si="95"/>
        <v>45470</v>
      </c>
      <c r="H152" s="883" t="s">
        <v>384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683</v>
      </c>
      <c r="B153" s="958" t="s">
        <v>644</v>
      </c>
      <c r="C153" s="958" t="s">
        <v>684</v>
      </c>
      <c r="D153" s="958">
        <v>45457</v>
      </c>
      <c r="E153" s="883" t="s">
        <v>384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685</v>
      </c>
      <c r="B154" s="958" t="s">
        <v>656</v>
      </c>
      <c r="C154" s="958" t="s">
        <v>686</v>
      </c>
      <c r="D154" s="958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687</v>
      </c>
      <c r="B155" s="1029" t="s">
        <v>688</v>
      </c>
      <c r="C155" s="958" t="s">
        <v>689</v>
      </c>
      <c r="D155" s="958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58" t="s">
        <v>690</v>
      </c>
      <c r="C156" s="958" t="s">
        <v>691</v>
      </c>
      <c r="D156" s="958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692</v>
      </c>
      <c r="B157" s="1029" t="s">
        <v>408</v>
      </c>
      <c r="C157" s="958" t="s">
        <v>693</v>
      </c>
      <c r="D157" s="803">
        <v>45517</v>
      </c>
      <c r="E157" s="856">
        <f t="shared" si="100"/>
        <v>45530</v>
      </c>
      <c r="F157" s="856">
        <f t="shared" si="101"/>
        <v>45532</v>
      </c>
      <c r="G157" s="856">
        <f t="shared" si="102"/>
        <v>45534</v>
      </c>
      <c r="H157" s="856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29" t="s">
        <v>408</v>
      </c>
      <c r="C158" s="958" t="s">
        <v>694</v>
      </c>
      <c r="D158" s="803">
        <v>45537</v>
      </c>
      <c r="E158" s="856">
        <f t="shared" si="100"/>
        <v>45550</v>
      </c>
      <c r="F158" s="856">
        <f t="shared" si="101"/>
        <v>45552</v>
      </c>
      <c r="G158" s="856">
        <f t="shared" si="102"/>
        <v>45554</v>
      </c>
      <c r="H158" s="856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571</v>
      </c>
      <c r="B159" s="958" t="s">
        <v>618</v>
      </c>
      <c r="C159" s="958" t="s">
        <v>695</v>
      </c>
      <c r="D159" s="883" t="s">
        <v>384</v>
      </c>
      <c r="E159" s="856" t="e">
        <f t="shared" si="100"/>
        <v>#VALUE!</v>
      </c>
      <c r="F159" s="856" t="e">
        <f t="shared" si="101"/>
        <v>#VALUE!</v>
      </c>
      <c r="G159" s="856" t="e">
        <f t="shared" si="102"/>
        <v>#VALUE!</v>
      </c>
      <c r="H159" s="856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690</v>
      </c>
      <c r="B160" s="1029" t="s">
        <v>408</v>
      </c>
      <c r="C160" s="958" t="s">
        <v>696</v>
      </c>
      <c r="D160" s="803">
        <v>45545</v>
      </c>
      <c r="E160" s="856">
        <f t="shared" si="100"/>
        <v>45558</v>
      </c>
      <c r="F160" s="856">
        <f t="shared" si="101"/>
        <v>45560</v>
      </c>
      <c r="G160" s="856">
        <f t="shared" si="102"/>
        <v>45562</v>
      </c>
      <c r="H160" s="856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697</v>
      </c>
      <c r="B161" s="1029" t="s">
        <v>408</v>
      </c>
      <c r="C161" s="958" t="s">
        <v>698</v>
      </c>
      <c r="D161" s="803">
        <v>45551</v>
      </c>
      <c r="E161" s="856">
        <f t="shared" si="100"/>
        <v>45564</v>
      </c>
      <c r="F161" s="856">
        <f t="shared" si="101"/>
        <v>45566</v>
      </c>
      <c r="G161" s="856">
        <f t="shared" si="102"/>
        <v>45568</v>
      </c>
      <c r="H161" s="856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699</v>
      </c>
      <c r="B162" s="958" t="s">
        <v>700</v>
      </c>
      <c r="C162" s="958" t="s">
        <v>701</v>
      </c>
      <c r="D162" s="958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354</v>
      </c>
      <c r="B163" s="958" t="s">
        <v>690</v>
      </c>
      <c r="C163" s="958" t="s">
        <v>702</v>
      </c>
      <c r="D163" s="883" t="s">
        <v>384</v>
      </c>
      <c r="E163" s="856" t="e">
        <f t="shared" si="100"/>
        <v>#VALUE!</v>
      </c>
      <c r="F163" s="856" t="e">
        <f t="shared" si="101"/>
        <v>#VALUE!</v>
      </c>
      <c r="G163" s="856" t="e">
        <f t="shared" si="102"/>
        <v>#VALUE!</v>
      </c>
      <c r="H163" s="856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703</v>
      </c>
      <c r="B164" s="1029" t="s">
        <v>408</v>
      </c>
      <c r="C164" s="958" t="s">
        <v>704</v>
      </c>
      <c r="D164" s="803">
        <v>45566</v>
      </c>
      <c r="E164" s="856">
        <f t="shared" si="100"/>
        <v>45579</v>
      </c>
      <c r="F164" s="856">
        <f t="shared" si="101"/>
        <v>45581</v>
      </c>
      <c r="G164" s="856">
        <f t="shared" si="102"/>
        <v>45583</v>
      </c>
      <c r="H164" s="856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58" t="s">
        <v>618</v>
      </c>
      <c r="C165" s="958" t="s">
        <v>705</v>
      </c>
      <c r="D165" s="958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58" t="s">
        <v>706</v>
      </c>
      <c r="C166" s="958" t="s">
        <v>707</v>
      </c>
      <c r="D166" s="883" t="s">
        <v>384</v>
      </c>
      <c r="E166" s="856" t="e">
        <f t="shared" si="100"/>
        <v>#VALUE!</v>
      </c>
      <c r="F166" s="856" t="e">
        <f t="shared" si="101"/>
        <v>#VALUE!</v>
      </c>
      <c r="G166" s="856" t="e">
        <f t="shared" si="102"/>
        <v>#VALUE!</v>
      </c>
      <c r="H166" s="856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29" t="s">
        <v>408</v>
      </c>
      <c r="C167" s="958" t="s">
        <v>708</v>
      </c>
      <c r="D167" s="803">
        <v>45595</v>
      </c>
      <c r="E167" s="856">
        <f t="shared" si="100"/>
        <v>45608</v>
      </c>
      <c r="F167" s="856">
        <f t="shared" si="101"/>
        <v>45610</v>
      </c>
      <c r="G167" s="856">
        <f t="shared" si="102"/>
        <v>45612</v>
      </c>
      <c r="H167" s="856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690</v>
      </c>
      <c r="B168" s="958" t="s">
        <v>700</v>
      </c>
      <c r="C168" s="958" t="s">
        <v>709</v>
      </c>
      <c r="D168" s="958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710</v>
      </c>
      <c r="B169" s="958" t="s">
        <v>711</v>
      </c>
      <c r="C169" s="958" t="s">
        <v>712</v>
      </c>
      <c r="D169" s="958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29" t="s">
        <v>408</v>
      </c>
      <c r="C170" s="958" t="s">
        <v>713</v>
      </c>
      <c r="D170" s="803">
        <v>45608</v>
      </c>
      <c r="E170" s="856">
        <f t="shared" si="100"/>
        <v>45621</v>
      </c>
      <c r="F170" s="856">
        <f t="shared" si="101"/>
        <v>45623</v>
      </c>
      <c r="G170" s="856">
        <f t="shared" si="102"/>
        <v>45625</v>
      </c>
      <c r="H170" s="856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58" t="s">
        <v>706</v>
      </c>
      <c r="C171" s="958" t="s">
        <v>714</v>
      </c>
      <c r="D171" s="958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58" t="s">
        <v>618</v>
      </c>
      <c r="C172" s="958" t="s">
        <v>715</v>
      </c>
      <c r="D172" s="958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716</v>
      </c>
      <c r="B173" s="958" t="s">
        <v>700</v>
      </c>
      <c r="C173" s="958" t="s">
        <v>717</v>
      </c>
      <c r="D173" s="958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718</v>
      </c>
      <c r="B174" s="1006" t="s">
        <v>581</v>
      </c>
      <c r="C174" s="958" t="s">
        <v>719</v>
      </c>
      <c r="D174" s="883" t="s">
        <v>384</v>
      </c>
      <c r="E174" s="856"/>
      <c r="F174" s="856"/>
      <c r="G174" s="856"/>
      <c r="H174" s="856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711</v>
      </c>
      <c r="B175" s="958" t="s">
        <v>716</v>
      </c>
      <c r="C175" s="958" t="s">
        <v>720</v>
      </c>
      <c r="D175" s="883" t="s">
        <v>384</v>
      </c>
      <c r="E175" s="856"/>
      <c r="F175" s="856"/>
      <c r="G175" s="856"/>
      <c r="H175" s="856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58" t="s">
        <v>706</v>
      </c>
      <c r="C176" s="958" t="s">
        <v>721</v>
      </c>
      <c r="D176" s="883" t="s">
        <v>384</v>
      </c>
      <c r="E176" s="856"/>
      <c r="F176" s="856"/>
      <c r="G176" s="856"/>
      <c r="H176" s="856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618</v>
      </c>
      <c r="B177" s="958" t="s">
        <v>722</v>
      </c>
      <c r="C177" s="958" t="s">
        <v>723</v>
      </c>
      <c r="D177" s="958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58" t="s">
        <v>700</v>
      </c>
      <c r="C178" s="958" t="s">
        <v>724</v>
      </c>
      <c r="D178" s="958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581</v>
      </c>
      <c r="B179" s="958" t="s">
        <v>618</v>
      </c>
      <c r="C179" s="958" t="s">
        <v>725</v>
      </c>
      <c r="D179" s="958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716</v>
      </c>
      <c r="B180" s="1029" t="s">
        <v>408</v>
      </c>
      <c r="C180" s="958" t="s">
        <v>726</v>
      </c>
      <c r="D180" s="803">
        <v>45678</v>
      </c>
      <c r="E180" s="856">
        <f>D180+13</f>
        <v>45691</v>
      </c>
      <c r="F180" s="856">
        <f t="shared" si="106"/>
        <v>45693</v>
      </c>
      <c r="G180" s="856">
        <f t="shared" si="107"/>
        <v>45695</v>
      </c>
      <c r="H180" s="856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58" t="s">
        <v>706</v>
      </c>
      <c r="C181" s="958" t="s">
        <v>727</v>
      </c>
      <c r="D181" s="958">
        <v>45690</v>
      </c>
      <c r="E181" s="883" t="s">
        <v>384</v>
      </c>
      <c r="F181" s="805">
        <f t="shared" si="106"/>
        <v>45705</v>
      </c>
      <c r="G181" s="805">
        <f t="shared" si="107"/>
        <v>45707</v>
      </c>
      <c r="H181" s="883" t="s">
        <v>384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722</v>
      </c>
      <c r="B182" s="958" t="s">
        <v>728</v>
      </c>
      <c r="C182" s="958" t="s">
        <v>729</v>
      </c>
      <c r="D182" s="958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58" t="s">
        <v>700</v>
      </c>
      <c r="C183" s="958" t="s">
        <v>730</v>
      </c>
      <c r="D183" s="958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722</v>
      </c>
      <c r="B184" s="1029" t="s">
        <v>408</v>
      </c>
      <c r="C184" s="958" t="s">
        <v>734</v>
      </c>
      <c r="D184" s="803"/>
      <c r="E184" s="856"/>
      <c r="F184" s="856"/>
      <c r="G184" s="856"/>
      <c r="H184" s="856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58" t="s">
        <v>728</v>
      </c>
      <c r="C185" s="958" t="s">
        <v>735</v>
      </c>
      <c r="D185" s="958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29" t="s">
        <v>408</v>
      </c>
      <c r="C186" s="958" t="s">
        <v>736</v>
      </c>
      <c r="D186" s="803"/>
      <c r="E186" s="856"/>
      <c r="F186" s="856"/>
      <c r="G186" s="856"/>
      <c r="H186" s="856"/>
      <c r="J186" s="761">
        <f t="shared" si="98"/>
        <v>45742</v>
      </c>
      <c r="K186" s="619">
        <f t="shared" si="105"/>
        <v>13</v>
      </c>
    </row>
    <row r="187" spans="1:11" s="193" customFormat="1" ht="20.100000000000001" hidden="1" customHeight="1" x14ac:dyDescent="0.2">
      <c r="A187" s="808"/>
      <c r="B187" s="958" t="s">
        <v>618</v>
      </c>
      <c r="C187" s="958" t="s">
        <v>737</v>
      </c>
      <c r="D187" s="958">
        <v>45757</v>
      </c>
      <c r="E187" s="883" t="s">
        <v>384</v>
      </c>
      <c r="F187" s="805">
        <v>45764</v>
      </c>
      <c r="G187" s="805">
        <f t="shared" si="110"/>
        <v>45774</v>
      </c>
      <c r="H187" s="805">
        <v>45783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hidden="1" customHeight="1" x14ac:dyDescent="0.2">
      <c r="A188" s="808"/>
      <c r="B188" s="958" t="s">
        <v>716</v>
      </c>
      <c r="C188" s="958" t="s">
        <v>738</v>
      </c>
      <c r="D188" s="958">
        <v>45760</v>
      </c>
      <c r="E188" s="805">
        <f t="shared" si="108"/>
        <v>45773</v>
      </c>
      <c r="F188" s="805">
        <f t="shared" si="109"/>
        <v>45775</v>
      </c>
      <c r="G188" s="805">
        <f t="shared" si="110"/>
        <v>45777</v>
      </c>
      <c r="H188" s="805">
        <f t="shared" si="111"/>
        <v>45788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hidden="1" customHeight="1" x14ac:dyDescent="0.2">
      <c r="A189" s="808"/>
      <c r="B189" s="958" t="s">
        <v>700</v>
      </c>
      <c r="C189" s="958" t="s">
        <v>739</v>
      </c>
      <c r="D189" s="958">
        <v>45768</v>
      </c>
      <c r="E189" s="975" t="s">
        <v>384</v>
      </c>
      <c r="F189" s="805">
        <f t="shared" si="109"/>
        <v>45783</v>
      </c>
      <c r="G189" s="805">
        <f t="shared" si="110"/>
        <v>45785</v>
      </c>
      <c r="H189" s="805">
        <f t="shared" si="111"/>
        <v>45796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hidden="1" customHeight="1" x14ac:dyDescent="0.2">
      <c r="A190" s="808"/>
      <c r="B190" s="958" t="s">
        <v>706</v>
      </c>
      <c r="C190" s="958" t="s">
        <v>740</v>
      </c>
      <c r="D190" s="958">
        <v>45771</v>
      </c>
      <c r="E190" s="805">
        <f t="shared" si="108"/>
        <v>45784</v>
      </c>
      <c r="F190" s="805">
        <f t="shared" si="109"/>
        <v>45786</v>
      </c>
      <c r="G190" s="805">
        <f t="shared" si="110"/>
        <v>45788</v>
      </c>
      <c r="H190" s="805">
        <f t="shared" si="111"/>
        <v>45799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hidden="1" customHeight="1" x14ac:dyDescent="0.2">
      <c r="A191" s="808"/>
      <c r="B191" s="958" t="s">
        <v>728</v>
      </c>
      <c r="C191" s="958" t="s">
        <v>741</v>
      </c>
      <c r="D191" s="958">
        <v>45779</v>
      </c>
      <c r="E191" s="805">
        <f t="shared" si="108"/>
        <v>45792</v>
      </c>
      <c r="F191" s="805">
        <f t="shared" si="109"/>
        <v>45794</v>
      </c>
      <c r="G191" s="805">
        <f t="shared" si="110"/>
        <v>45796</v>
      </c>
      <c r="H191" s="805">
        <f t="shared" si="111"/>
        <v>45807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hidden="1" customHeight="1" x14ac:dyDescent="0.2">
      <c r="A192" s="808"/>
      <c r="B192" s="958" t="s">
        <v>722</v>
      </c>
      <c r="C192" s="958" t="s">
        <v>742</v>
      </c>
      <c r="D192" s="958">
        <v>45784</v>
      </c>
      <c r="E192" s="805">
        <f t="shared" ref="E192" si="112">D192+13</f>
        <v>45797</v>
      </c>
      <c r="F192" s="805">
        <f t="shared" ref="F192" si="113">D192+15</f>
        <v>45799</v>
      </c>
      <c r="G192" s="805">
        <f t="shared" ref="G192" si="114">D192+17</f>
        <v>45801</v>
      </c>
      <c r="H192" s="805">
        <f t="shared" ref="H192" si="115">D192+28</f>
        <v>45812</v>
      </c>
      <c r="J192" s="761">
        <f t="shared" si="98"/>
        <v>45784</v>
      </c>
      <c r="K192" s="619">
        <f t="shared" ref="K192:K197" si="116">WEEKNUM(J192)</f>
        <v>19</v>
      </c>
    </row>
    <row r="193" spans="1:12" s="193" customFormat="1" ht="20.100000000000001" hidden="1" customHeight="1" x14ac:dyDescent="0.2">
      <c r="A193" s="808"/>
      <c r="B193" s="958" t="s">
        <v>618</v>
      </c>
      <c r="C193" s="958" t="s">
        <v>743</v>
      </c>
      <c r="D193" s="958">
        <v>45795</v>
      </c>
      <c r="E193" s="805">
        <f t="shared" ref="E193:E198" si="117">D193+13</f>
        <v>45808</v>
      </c>
      <c r="F193" s="805">
        <f t="shared" ref="F193:F198" si="118">D193+15</f>
        <v>45810</v>
      </c>
      <c r="G193" s="805">
        <f t="shared" ref="G193:G198" si="119">D193+17</f>
        <v>45812</v>
      </c>
      <c r="H193" s="805">
        <f t="shared" ref="H193:H198" si="120">D193+28</f>
        <v>45823</v>
      </c>
      <c r="J193" s="761">
        <f t="shared" si="98"/>
        <v>45791</v>
      </c>
      <c r="K193" s="619">
        <f t="shared" si="116"/>
        <v>20</v>
      </c>
    </row>
    <row r="194" spans="1:12" s="193" customFormat="1" ht="20.100000000000001" customHeight="1" x14ac:dyDescent="0.2">
      <c r="A194" s="808"/>
      <c r="B194" s="958" t="s">
        <v>716</v>
      </c>
      <c r="C194" s="958" t="s">
        <v>744</v>
      </c>
      <c r="D194" s="958">
        <v>45802</v>
      </c>
      <c r="E194" s="805">
        <f t="shared" si="117"/>
        <v>45815</v>
      </c>
      <c r="F194" s="805">
        <f>D194+15</f>
        <v>45817</v>
      </c>
      <c r="G194" s="805">
        <f t="shared" si="119"/>
        <v>45819</v>
      </c>
      <c r="H194" s="805">
        <f t="shared" si="120"/>
        <v>45830</v>
      </c>
      <c r="J194" s="761">
        <f t="shared" si="98"/>
        <v>45798</v>
      </c>
      <c r="K194" s="619">
        <f t="shared" si="116"/>
        <v>21</v>
      </c>
    </row>
    <row r="195" spans="1:12" s="193" customFormat="1" ht="20.100000000000001" customHeight="1" x14ac:dyDescent="0.2">
      <c r="A195" s="808"/>
      <c r="B195" s="958" t="s">
        <v>700</v>
      </c>
      <c r="C195" s="958" t="s">
        <v>745</v>
      </c>
      <c r="D195" s="958">
        <v>45807</v>
      </c>
      <c r="E195" s="805">
        <f t="shared" si="117"/>
        <v>45820</v>
      </c>
      <c r="F195" s="805">
        <f t="shared" si="118"/>
        <v>45822</v>
      </c>
      <c r="G195" s="805">
        <f t="shared" si="119"/>
        <v>45824</v>
      </c>
      <c r="H195" s="805">
        <f t="shared" si="120"/>
        <v>45835</v>
      </c>
      <c r="J195" s="761">
        <f t="shared" si="98"/>
        <v>45805</v>
      </c>
      <c r="K195" s="619">
        <f t="shared" si="116"/>
        <v>22</v>
      </c>
    </row>
    <row r="196" spans="1:12" s="193" customFormat="1" ht="20.100000000000001" customHeight="1" x14ac:dyDescent="0.2">
      <c r="A196" s="808"/>
      <c r="B196" s="958" t="s">
        <v>706</v>
      </c>
      <c r="C196" s="958" t="s">
        <v>746</v>
      </c>
      <c r="D196" s="958">
        <v>45811</v>
      </c>
      <c r="E196" s="805">
        <f t="shared" si="117"/>
        <v>45824</v>
      </c>
      <c r="F196" s="805">
        <f t="shared" si="118"/>
        <v>45826</v>
      </c>
      <c r="G196" s="805">
        <f t="shared" si="119"/>
        <v>45828</v>
      </c>
      <c r="H196" s="805">
        <f t="shared" si="120"/>
        <v>45839</v>
      </c>
      <c r="J196" s="761">
        <f t="shared" si="98"/>
        <v>45812</v>
      </c>
      <c r="K196" s="619">
        <f t="shared" si="116"/>
        <v>23</v>
      </c>
    </row>
    <row r="197" spans="1:12" s="193" customFormat="1" ht="20.100000000000001" customHeight="1" x14ac:dyDescent="0.2">
      <c r="A197" s="808"/>
      <c r="B197" s="958" t="s">
        <v>728</v>
      </c>
      <c r="C197" s="958" t="s">
        <v>747</v>
      </c>
      <c r="D197" s="958">
        <v>45818</v>
      </c>
      <c r="E197" s="805">
        <f t="shared" si="117"/>
        <v>45831</v>
      </c>
      <c r="F197" s="805">
        <f t="shared" si="118"/>
        <v>45833</v>
      </c>
      <c r="G197" s="805">
        <f t="shared" si="119"/>
        <v>45835</v>
      </c>
      <c r="H197" s="805">
        <f t="shared" si="120"/>
        <v>45846</v>
      </c>
      <c r="J197" s="761">
        <f t="shared" si="98"/>
        <v>45819</v>
      </c>
      <c r="K197" s="619">
        <f t="shared" si="116"/>
        <v>24</v>
      </c>
    </row>
    <row r="198" spans="1:12" s="193" customFormat="1" ht="20.100000000000001" customHeight="1" x14ac:dyDescent="0.2">
      <c r="A198" s="808"/>
      <c r="B198" s="958" t="s">
        <v>722</v>
      </c>
      <c r="C198" s="958" t="s">
        <v>748</v>
      </c>
      <c r="D198" s="958">
        <v>45825</v>
      </c>
      <c r="E198" s="805">
        <f t="shared" si="117"/>
        <v>45838</v>
      </c>
      <c r="F198" s="805">
        <f t="shared" si="118"/>
        <v>45840</v>
      </c>
      <c r="G198" s="805">
        <f t="shared" si="119"/>
        <v>45842</v>
      </c>
      <c r="H198" s="805">
        <f t="shared" si="120"/>
        <v>45853</v>
      </c>
      <c r="J198" s="761">
        <f t="shared" si="98"/>
        <v>45826</v>
      </c>
      <c r="K198" s="619">
        <f t="shared" ref="K198:K203" si="121">WEEKNUM(J198)</f>
        <v>25</v>
      </c>
    </row>
    <row r="199" spans="1:12" s="193" customFormat="1" ht="20.100000000000001" customHeight="1" x14ac:dyDescent="0.2">
      <c r="A199" s="808"/>
      <c r="B199" s="958" t="s">
        <v>618</v>
      </c>
      <c r="C199" s="958" t="s">
        <v>749</v>
      </c>
      <c r="D199" s="958">
        <v>45832</v>
      </c>
      <c r="E199" s="805">
        <f t="shared" ref="E199:E204" si="122">D199+13</f>
        <v>45845</v>
      </c>
      <c r="F199" s="805">
        <f t="shared" ref="F199:F204" si="123">D199+15</f>
        <v>45847</v>
      </c>
      <c r="G199" s="805">
        <f t="shared" ref="G199:G204" si="124">D199+17</f>
        <v>45849</v>
      </c>
      <c r="H199" s="805">
        <f t="shared" ref="H199:H204" si="125">D199+28</f>
        <v>45860</v>
      </c>
      <c r="J199" s="761">
        <f t="shared" si="98"/>
        <v>45833</v>
      </c>
      <c r="K199" s="619">
        <f t="shared" si="121"/>
        <v>26</v>
      </c>
    </row>
    <row r="200" spans="1:12" s="193" customFormat="1" ht="20.100000000000001" customHeight="1" x14ac:dyDescent="0.2">
      <c r="A200" s="808"/>
      <c r="B200" s="958" t="s">
        <v>716</v>
      </c>
      <c r="C200" s="958" t="s">
        <v>4714</v>
      </c>
      <c r="D200" s="958">
        <v>45839</v>
      </c>
      <c r="E200" s="805">
        <f t="shared" si="122"/>
        <v>45852</v>
      </c>
      <c r="F200" s="805">
        <f t="shared" si="123"/>
        <v>45854</v>
      </c>
      <c r="G200" s="805">
        <f t="shared" si="124"/>
        <v>45856</v>
      </c>
      <c r="H200" s="805">
        <f t="shared" si="125"/>
        <v>45867</v>
      </c>
      <c r="J200" s="761">
        <f t="shared" si="98"/>
        <v>45840</v>
      </c>
      <c r="K200" s="619">
        <f t="shared" si="121"/>
        <v>27</v>
      </c>
    </row>
    <row r="201" spans="1:12" s="193" customFormat="1" ht="20.100000000000001" customHeight="1" x14ac:dyDescent="0.2">
      <c r="A201" s="808"/>
      <c r="B201" s="958" t="s">
        <v>700</v>
      </c>
      <c r="C201" s="958" t="s">
        <v>4715</v>
      </c>
      <c r="D201" s="958">
        <v>45846</v>
      </c>
      <c r="E201" s="805">
        <f t="shared" si="122"/>
        <v>45859</v>
      </c>
      <c r="F201" s="805">
        <f t="shared" si="123"/>
        <v>45861</v>
      </c>
      <c r="G201" s="805">
        <f t="shared" si="124"/>
        <v>45863</v>
      </c>
      <c r="H201" s="805">
        <f t="shared" si="125"/>
        <v>45874</v>
      </c>
      <c r="J201" s="761">
        <f t="shared" si="98"/>
        <v>45847</v>
      </c>
      <c r="K201" s="619">
        <f t="shared" si="121"/>
        <v>28</v>
      </c>
    </row>
    <row r="202" spans="1:12" s="193" customFormat="1" ht="20.100000000000001" customHeight="1" x14ac:dyDescent="0.2">
      <c r="A202" s="808"/>
      <c r="B202" s="958" t="s">
        <v>706</v>
      </c>
      <c r="C202" s="958" t="s">
        <v>4716</v>
      </c>
      <c r="D202" s="958">
        <v>45853</v>
      </c>
      <c r="E202" s="805">
        <f t="shared" si="122"/>
        <v>45866</v>
      </c>
      <c r="F202" s="805">
        <f t="shared" si="123"/>
        <v>45868</v>
      </c>
      <c r="G202" s="805">
        <f t="shared" si="124"/>
        <v>45870</v>
      </c>
      <c r="H202" s="805">
        <f t="shared" si="125"/>
        <v>45881</v>
      </c>
      <c r="J202" s="761">
        <f t="shared" si="98"/>
        <v>45854</v>
      </c>
      <c r="K202" s="619">
        <f t="shared" si="121"/>
        <v>29</v>
      </c>
    </row>
    <row r="203" spans="1:12" s="193" customFormat="1" ht="20.100000000000001" customHeight="1" x14ac:dyDescent="0.2">
      <c r="A203" s="808"/>
      <c r="B203" s="958" t="s">
        <v>728</v>
      </c>
      <c r="C203" s="958" t="s">
        <v>4717</v>
      </c>
      <c r="D203" s="958">
        <v>45860</v>
      </c>
      <c r="E203" s="805">
        <f t="shared" si="122"/>
        <v>45873</v>
      </c>
      <c r="F203" s="805">
        <f t="shared" si="123"/>
        <v>45875</v>
      </c>
      <c r="G203" s="805">
        <f t="shared" si="124"/>
        <v>45877</v>
      </c>
      <c r="H203" s="805">
        <f t="shared" si="125"/>
        <v>45888</v>
      </c>
      <c r="J203" s="761">
        <f t="shared" si="98"/>
        <v>45861</v>
      </c>
      <c r="K203" s="619">
        <f t="shared" si="121"/>
        <v>30</v>
      </c>
    </row>
    <row r="204" spans="1:12" s="193" customFormat="1" ht="20.100000000000001" customHeight="1" x14ac:dyDescent="0.2">
      <c r="A204" s="808"/>
      <c r="B204" s="958" t="s">
        <v>722</v>
      </c>
      <c r="C204" s="958" t="s">
        <v>4718</v>
      </c>
      <c r="D204" s="958">
        <v>45867</v>
      </c>
      <c r="E204" s="805">
        <f t="shared" si="122"/>
        <v>45880</v>
      </c>
      <c r="F204" s="805">
        <f t="shared" si="123"/>
        <v>45882</v>
      </c>
      <c r="G204" s="805">
        <f t="shared" si="124"/>
        <v>45884</v>
      </c>
      <c r="H204" s="805">
        <f t="shared" si="125"/>
        <v>45895</v>
      </c>
      <c r="J204" s="761">
        <f t="shared" ref="J204" si="126">J203+7</f>
        <v>45868</v>
      </c>
      <c r="K204" s="619">
        <f t="shared" ref="K204" si="127">WEEKNUM(J204)</f>
        <v>31</v>
      </c>
    </row>
    <row r="205" spans="1:12" s="18" customFormat="1" ht="20.100000000000001" customHeight="1" x14ac:dyDescent="0.2">
      <c r="A205" s="864"/>
      <c r="B205" s="147" t="s">
        <v>511</v>
      </c>
      <c r="C205" s="11"/>
      <c r="D205" s="11"/>
      <c r="E205" s="11"/>
      <c r="F205" s="11"/>
      <c r="G205" s="11"/>
      <c r="H205" s="11"/>
      <c r="I205" s="11"/>
      <c r="J205" s="11"/>
    </row>
    <row r="206" spans="1:12" s="18" customFormat="1" ht="20.100000000000001" customHeight="1" x14ac:dyDescent="0.2">
      <c r="A206" s="864"/>
      <c r="B206" s="147"/>
      <c r="C206" s="11"/>
      <c r="D206" s="11"/>
      <c r="E206" s="11"/>
      <c r="F206" s="11"/>
      <c r="G206" s="11"/>
      <c r="H206" s="11"/>
      <c r="I206" s="11"/>
      <c r="J206" s="11"/>
    </row>
    <row r="207" spans="1:12" s="147" customFormat="1" ht="18.75" customHeight="1" thickBot="1" x14ac:dyDescent="0.25">
      <c r="A207" s="866"/>
      <c r="B207" s="766"/>
      <c r="C207" s="754"/>
      <c r="D207" s="755"/>
      <c r="E207" s="767"/>
      <c r="F207" s="771"/>
      <c r="G207" s="427"/>
      <c r="H207" s="427"/>
      <c r="I207" s="755"/>
      <c r="J207" s="145"/>
      <c r="K207" s="145"/>
      <c r="L207" s="145"/>
    </row>
    <row r="208" spans="1:12" s="147" customFormat="1" ht="18.75" customHeight="1" x14ac:dyDescent="0.2">
      <c r="B208" s="774"/>
      <c r="C208" s="775"/>
      <c r="D208" s="776"/>
      <c r="E208" s="777"/>
      <c r="F208" s="778"/>
      <c r="G208" s="779"/>
      <c r="H208" s="780"/>
    </row>
    <row r="209" spans="1:15" s="147" customFormat="1" ht="18.75" customHeight="1" x14ac:dyDescent="0.2">
      <c r="B209" s="781" t="s">
        <v>512</v>
      </c>
      <c r="C209" s="145"/>
      <c r="D209" s="147" t="s">
        <v>513</v>
      </c>
      <c r="G209" s="147" t="s">
        <v>514</v>
      </c>
      <c r="H209" s="782"/>
    </row>
    <row r="210" spans="1:15" s="147" customFormat="1" ht="18.75" customHeight="1" x14ac:dyDescent="0.2">
      <c r="B210" s="783" t="s">
        <v>515</v>
      </c>
      <c r="C210" s="1103" t="s">
        <v>516</v>
      </c>
      <c r="D210" s="133" t="s">
        <v>517</v>
      </c>
      <c r="F210" s="1103" t="s">
        <v>518</v>
      </c>
      <c r="G210" s="145" t="s">
        <v>519</v>
      </c>
      <c r="H210" s="1104" t="s">
        <v>520</v>
      </c>
    </row>
    <row r="211" spans="1:15" s="147" customFormat="1" ht="18.75" customHeight="1" x14ac:dyDescent="0.2">
      <c r="B211" s="783" t="s">
        <v>521</v>
      </c>
      <c r="C211" s="1103" t="s">
        <v>522</v>
      </c>
      <c r="D211" s="133" t="s">
        <v>523</v>
      </c>
      <c r="E211" s="148" t="s">
        <v>524</v>
      </c>
      <c r="F211" s="1105" t="s">
        <v>525</v>
      </c>
      <c r="G211" s="145" t="s">
        <v>526</v>
      </c>
      <c r="H211" s="1104" t="s">
        <v>527</v>
      </c>
    </row>
    <row r="212" spans="1:15" s="147" customFormat="1" ht="18.75" customHeight="1" x14ac:dyDescent="0.2">
      <c r="B212" s="786" t="s">
        <v>528</v>
      </c>
      <c r="C212" s="1106" t="s">
        <v>529</v>
      </c>
      <c r="D212" s="133" t="s">
        <v>530</v>
      </c>
      <c r="E212" s="148" t="s">
        <v>531</v>
      </c>
      <c r="F212" s="1105" t="s">
        <v>532</v>
      </c>
      <c r="G212" s="591" t="s">
        <v>533</v>
      </c>
      <c r="H212" s="1107" t="s">
        <v>534</v>
      </c>
    </row>
    <row r="213" spans="1:15" s="147" customFormat="1" ht="18.75" customHeight="1" x14ac:dyDescent="0.2">
      <c r="B213" s="786" t="s">
        <v>535</v>
      </c>
      <c r="C213" s="1106" t="s">
        <v>536</v>
      </c>
      <c r="D213" s="133" t="s">
        <v>537</v>
      </c>
      <c r="E213" s="148" t="s">
        <v>538</v>
      </c>
      <c r="F213" s="1105" t="s">
        <v>539</v>
      </c>
      <c r="G213" s="591" t="s">
        <v>540</v>
      </c>
      <c r="H213" s="1107" t="s">
        <v>541</v>
      </c>
      <c r="N213" s="149"/>
      <c r="O213" s="149"/>
    </row>
    <row r="214" spans="1:15" s="147" customFormat="1" ht="18.75" customHeight="1" x14ac:dyDescent="0.2">
      <c r="B214" s="786" t="s">
        <v>750</v>
      </c>
      <c r="C214" s="1106" t="s">
        <v>543</v>
      </c>
      <c r="D214" s="133" t="s">
        <v>544</v>
      </c>
      <c r="E214" s="148" t="s">
        <v>545</v>
      </c>
      <c r="F214" s="1105" t="s">
        <v>546</v>
      </c>
      <c r="G214" s="591" t="s">
        <v>547</v>
      </c>
      <c r="H214" s="1107" t="s">
        <v>548</v>
      </c>
      <c r="N214" s="149"/>
      <c r="O214" s="149"/>
    </row>
    <row r="215" spans="1:15" s="147" customFormat="1" ht="18.75" customHeight="1" x14ac:dyDescent="0.2">
      <c r="B215" s="786" t="s">
        <v>549</v>
      </c>
      <c r="C215" s="1106" t="s">
        <v>550</v>
      </c>
      <c r="D215" s="133" t="s">
        <v>551</v>
      </c>
      <c r="E215" s="148" t="s">
        <v>552</v>
      </c>
      <c r="F215" s="1105" t="s">
        <v>553</v>
      </c>
      <c r="G215" s="591" t="s">
        <v>554</v>
      </c>
      <c r="H215" s="1107" t="s">
        <v>555</v>
      </c>
      <c r="N215" s="149"/>
      <c r="O215" s="149"/>
    </row>
    <row r="216" spans="1:15" s="147" customFormat="1" ht="18.75" customHeight="1" x14ac:dyDescent="0.2">
      <c r="B216" s="786" t="s">
        <v>556</v>
      </c>
      <c r="C216" s="1106" t="s">
        <v>557</v>
      </c>
      <c r="D216" s="133" t="s">
        <v>558</v>
      </c>
      <c r="E216" s="148" t="s">
        <v>559</v>
      </c>
      <c r="F216" s="1103" t="s">
        <v>560</v>
      </c>
      <c r="G216" s="591" t="s">
        <v>561</v>
      </c>
      <c r="H216" s="790" t="s">
        <v>562</v>
      </c>
      <c r="N216" s="149"/>
      <c r="O216" s="149"/>
    </row>
    <row r="217" spans="1:15" s="149" customFormat="1" ht="18.75" customHeight="1" x14ac:dyDescent="0.2">
      <c r="A217" s="1036"/>
      <c r="B217" s="786" t="s">
        <v>563</v>
      </c>
      <c r="C217" s="1106" t="s">
        <v>564</v>
      </c>
      <c r="D217" s="133"/>
      <c r="E217" s="145"/>
      <c r="F217" s="591"/>
      <c r="G217" s="147"/>
      <c r="H217" s="791"/>
      <c r="I217" s="145"/>
      <c r="J217" s="145"/>
      <c r="K217" s="145"/>
    </row>
    <row r="218" spans="1:15" s="149" customFormat="1" ht="18.75" customHeight="1" thickBot="1" x14ac:dyDescent="0.25">
      <c r="A218" s="1036"/>
      <c r="B218" s="792"/>
      <c r="C218" s="793"/>
      <c r="D218" s="793"/>
      <c r="E218" s="794"/>
      <c r="F218" s="794"/>
      <c r="G218" s="794"/>
      <c r="H218" s="795"/>
      <c r="I218" s="145"/>
      <c r="J218" s="145"/>
      <c r="K218" s="145"/>
    </row>
    <row r="219" spans="1:15" s="147" customFormat="1" ht="18.75" customHeight="1" x14ac:dyDescent="0.2">
      <c r="A219" s="866"/>
      <c r="B219" s="11"/>
      <c r="C219" s="11"/>
      <c r="D219" s="11"/>
      <c r="E219" s="145"/>
      <c r="F219" s="145"/>
      <c r="G219" s="145"/>
      <c r="H219" s="11"/>
      <c r="I219" s="145"/>
      <c r="J219" s="145"/>
      <c r="K219" s="145"/>
      <c r="L219" s="145"/>
    </row>
    <row r="220" spans="1:15" s="147" customFormat="1" ht="18.75" customHeight="1" x14ac:dyDescent="0.2">
      <c r="A220" s="866"/>
      <c r="B220" s="11"/>
      <c r="C220" s="11"/>
      <c r="D220" s="11"/>
      <c r="E220" s="11"/>
      <c r="F220" s="11"/>
      <c r="G220" s="11"/>
      <c r="H220" s="11"/>
      <c r="I220" s="11"/>
      <c r="J220" s="11"/>
      <c r="K220" s="331"/>
      <c r="L220" s="145"/>
    </row>
    <row r="221" spans="1:15" s="147" customFormat="1" ht="18.75" customHeight="1" x14ac:dyDescent="0.2">
      <c r="A221" s="866"/>
      <c r="B221" s="11"/>
      <c r="C221" s="11"/>
      <c r="D221" s="11"/>
      <c r="E221" s="11"/>
      <c r="F221" s="11"/>
      <c r="G221" s="11"/>
      <c r="H221" s="11"/>
      <c r="I221" s="11"/>
      <c r="J221" s="11"/>
      <c r="K221" s="331"/>
      <c r="L221" s="145"/>
    </row>
    <row r="222" spans="1:15" s="147" customFormat="1" ht="18.75" customHeight="1" x14ac:dyDescent="0.2">
      <c r="A222" s="866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5" s="147" customFormat="1" ht="18.75" customHeight="1" x14ac:dyDescent="0.2">
      <c r="A223" s="866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5" s="147" customFormat="1" ht="18.75" customHeight="1" x14ac:dyDescent="0.2">
      <c r="A224" s="866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6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6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6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6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6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6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6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6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6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6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6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6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6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6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6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6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6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6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6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6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6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6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6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6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6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6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6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6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6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6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6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6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6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6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6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6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6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6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6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6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6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6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6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6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6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6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6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6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6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6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6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6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6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6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6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6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6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6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6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6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6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6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6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6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6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6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6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6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6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6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6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6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6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6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6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6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6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6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6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6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6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145"/>
    </row>
    <row r="306" spans="1:12" s="147" customFormat="1" ht="18.75" customHeight="1" x14ac:dyDescent="0.2">
      <c r="A306" s="866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145"/>
    </row>
    <row r="307" spans="1:12" s="147" customFormat="1" ht="18.75" customHeight="1" x14ac:dyDescent="0.2">
      <c r="A307" s="866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145"/>
    </row>
    <row r="308" spans="1:12" s="147" customFormat="1" ht="18.75" customHeight="1" x14ac:dyDescent="0.2">
      <c r="A308" s="866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145"/>
    </row>
    <row r="309" spans="1:12" s="147" customFormat="1" ht="18.75" customHeight="1" x14ac:dyDescent="0.2">
      <c r="A309" s="866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145"/>
    </row>
    <row r="310" spans="1:12" s="147" customFormat="1" ht="18.75" customHeight="1" x14ac:dyDescent="0.2">
      <c r="A310" s="866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145"/>
    </row>
    <row r="311" spans="1:12" s="147" customFormat="1" ht="18.75" customHeight="1" x14ac:dyDescent="0.2">
      <c r="A311" s="866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145"/>
    </row>
    <row r="312" spans="1:12" s="147" customFormat="1" ht="18.75" customHeight="1" x14ac:dyDescent="0.2">
      <c r="A312" s="866"/>
      <c r="B312" s="766"/>
      <c r="C312" s="754"/>
      <c r="D312" s="755"/>
      <c r="E312" s="767"/>
      <c r="F312" s="438"/>
      <c r="G312" s="459"/>
      <c r="H312" s="459"/>
      <c r="I312" s="162"/>
      <c r="J312" s="145"/>
      <c r="K312" s="145"/>
      <c r="L312" s="145"/>
    </row>
    <row r="313" spans="1:12" s="147" customFormat="1" ht="18.75" customHeight="1" x14ac:dyDescent="0.2">
      <c r="A313" s="866"/>
      <c r="B313" s="766"/>
      <c r="C313" s="754"/>
      <c r="D313" s="755"/>
      <c r="E313" s="767"/>
      <c r="F313" s="438"/>
      <c r="G313" s="459"/>
      <c r="H313" s="459"/>
      <c r="I313" s="162"/>
      <c r="J313" s="145"/>
      <c r="K313" s="145"/>
      <c r="L313" s="145"/>
    </row>
    <row r="314" spans="1:12" s="147" customFormat="1" ht="18.75" customHeight="1" x14ac:dyDescent="0.2">
      <c r="A314" s="866"/>
      <c r="B314" s="766"/>
      <c r="C314" s="754"/>
      <c r="D314" s="755"/>
      <c r="E314" s="767"/>
      <c r="F314" s="438"/>
      <c r="G314" s="459"/>
      <c r="H314" s="459"/>
      <c r="I314" s="162"/>
      <c r="J314" s="145"/>
      <c r="K314" s="145"/>
      <c r="L314" s="145"/>
    </row>
    <row r="315" spans="1:12" s="147" customFormat="1" ht="18.75" customHeight="1" x14ac:dyDescent="0.2">
      <c r="A315" s="866"/>
      <c r="B315" s="766"/>
      <c r="C315" s="754"/>
      <c r="D315" s="755"/>
      <c r="E315" s="767"/>
      <c r="F315" s="438"/>
      <c r="G315" s="459"/>
      <c r="H315" s="459"/>
      <c r="I315" s="162"/>
      <c r="J315" s="145"/>
      <c r="K315" s="145"/>
      <c r="L315" s="331"/>
    </row>
    <row r="316" spans="1:12" s="147" customFormat="1" ht="18.75" customHeight="1" x14ac:dyDescent="0.2">
      <c r="A316" s="866"/>
      <c r="B316" s="766"/>
      <c r="C316" s="754"/>
      <c r="D316" s="755"/>
      <c r="E316" s="767"/>
      <c r="F316" s="438"/>
      <c r="G316" s="459"/>
      <c r="H316" s="459"/>
      <c r="I316" s="162"/>
      <c r="J316" s="145"/>
      <c r="K316" s="145"/>
      <c r="L316" s="331"/>
    </row>
    <row r="317" spans="1:12" s="147" customFormat="1" ht="18.75" customHeight="1" x14ac:dyDescent="0.2">
      <c r="A317" s="866"/>
      <c r="B317" s="766"/>
      <c r="C317" s="754"/>
      <c r="D317" s="755"/>
      <c r="E317" s="767"/>
      <c r="F317" s="438"/>
      <c r="G317" s="459"/>
      <c r="H317" s="459"/>
      <c r="I317" s="162"/>
      <c r="J317" s="145"/>
      <c r="K317" s="145"/>
      <c r="L317" s="331"/>
    </row>
    <row r="318" spans="1:12" s="147" customFormat="1" ht="18.75" customHeight="1" x14ac:dyDescent="0.2">
      <c r="A318" s="866"/>
      <c r="B318" s="766"/>
      <c r="C318" s="754"/>
      <c r="D318" s="755"/>
      <c r="E318" s="767"/>
      <c r="F318" s="438"/>
      <c r="G318" s="459"/>
      <c r="H318" s="459"/>
      <c r="I318" s="162"/>
      <c r="J318" s="145"/>
      <c r="K318" s="145"/>
      <c r="L318" s="331"/>
    </row>
    <row r="319" spans="1:12" s="147" customFormat="1" ht="18.75" customHeight="1" x14ac:dyDescent="0.2">
      <c r="A319" s="866"/>
      <c r="B319" s="766"/>
      <c r="C319" s="754"/>
      <c r="D319" s="755"/>
      <c r="E319" s="767"/>
      <c r="F319" s="438"/>
      <c r="G319" s="459"/>
      <c r="H319" s="459"/>
      <c r="I319" s="162"/>
      <c r="J319" s="145"/>
      <c r="K319" s="145"/>
      <c r="L319" s="331"/>
    </row>
    <row r="320" spans="1:12" s="147" customFormat="1" ht="18.75" customHeight="1" x14ac:dyDescent="0.2">
      <c r="A320" s="866"/>
      <c r="B320" s="766"/>
      <c r="C320" s="754"/>
      <c r="D320" s="755"/>
      <c r="E320" s="767"/>
      <c r="F320" s="438"/>
      <c r="G320" s="459"/>
      <c r="H320" s="459"/>
      <c r="I320" s="162"/>
      <c r="J320" s="145"/>
      <c r="K320" s="145"/>
      <c r="L320" s="331"/>
    </row>
    <row r="321" spans="1:12" s="147" customFormat="1" ht="18.75" customHeight="1" x14ac:dyDescent="0.2">
      <c r="A321" s="866"/>
      <c r="B321" s="766"/>
      <c r="C321" s="754"/>
      <c r="D321" s="755"/>
      <c r="E321" s="767"/>
      <c r="F321" s="438"/>
      <c r="G321" s="459"/>
      <c r="H321" s="459"/>
      <c r="I321" s="162"/>
      <c r="J321" s="145"/>
      <c r="K321" s="145"/>
      <c r="L321" s="331"/>
    </row>
    <row r="322" spans="1:12" s="147" customFormat="1" ht="18" customHeight="1" x14ac:dyDescent="0.2">
      <c r="A322" s="866"/>
      <c r="B322" s="759"/>
      <c r="C322" s="155"/>
      <c r="D322" s="162"/>
      <c r="E322" s="155"/>
      <c r="F322" s="155"/>
      <c r="H322" s="433"/>
      <c r="I322" s="162"/>
      <c r="J322" s="145"/>
      <c r="K322" s="145"/>
      <c r="L322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10" r:id="rId1" xr:uid="{78185C98-CE40-45B9-94EC-69C7D6D8F583}"/>
    <hyperlink ref="C210" r:id="rId2" xr:uid="{33CFA7CB-EEA5-483A-80EE-9B275246FDE1}"/>
    <hyperlink ref="H215" r:id="rId3" xr:uid="{BEBF9EEC-39C2-4554-8148-F6DBEA55340E}"/>
    <hyperlink ref="H214" r:id="rId4" xr:uid="{209EB6D8-1EAD-44F4-9F82-490CEFB9D72B}"/>
    <hyperlink ref="C213" r:id="rId5" xr:uid="{8DB48C81-7385-41A4-9869-6C5C6AC865F8}"/>
    <hyperlink ref="C211" r:id="rId6" xr:uid="{B6925AD6-3032-4EE8-A361-1113B94A700D}"/>
    <hyperlink ref="C217" r:id="rId7" xr:uid="{F6E1BB6B-DCC6-401C-8112-72776BC9ACBB}"/>
    <hyperlink ref="H213" r:id="rId8" xr:uid="{BEC5F07E-7F3C-4A91-A8B5-F6136C2C06A8}"/>
    <hyperlink ref="H216" r:id="rId9" xr:uid="{CF47D7BF-0BEF-4DB7-9BC5-3916AE6F9252}"/>
    <hyperlink ref="F210" r:id="rId10" xr:uid="{CD46A59B-D06C-4B06-AADD-45CDC79ABB4B}"/>
    <hyperlink ref="F215" r:id="rId11" xr:uid="{0A63FE8C-4BAE-4711-B490-D4B8C73D2EB2}"/>
    <hyperlink ref="F211" r:id="rId12" xr:uid="{860052C6-7C2A-4779-9F3D-E36454E88CAA}"/>
    <hyperlink ref="F212" r:id="rId13" xr:uid="{2DCB52C8-CDCC-45DC-9D38-6A9030457DEC}"/>
    <hyperlink ref="F213" r:id="rId14" xr:uid="{D4A99D4D-6845-4A4B-8987-B51CC034A940}"/>
    <hyperlink ref="F214" r:id="rId15" xr:uid="{7AF81332-71D0-4D51-AAD4-0C4A3287BEE5}"/>
    <hyperlink ref="H211" r:id="rId16" xr:uid="{7FF8BA96-9224-4F74-8995-1291E5E44678}"/>
    <hyperlink ref="H212" r:id="rId17" xr:uid="{AE9F37AB-1992-4880-A669-6E2024061EE3}"/>
    <hyperlink ref="F216" r:id="rId18" xr:uid="{58773456-8701-4CD6-AAAC-A11E6F336B16}"/>
    <hyperlink ref="C212" r:id="rId19" xr:uid="{8FDB1F5C-1D2B-496C-923F-661E9B3E8599}"/>
    <hyperlink ref="C214" r:id="rId20" xr:uid="{D1B18B5B-F250-45B1-AE57-F3F380924895}"/>
    <hyperlink ref="C215" r:id="rId21" xr:uid="{0BD6050E-464B-4673-9B2F-867469DE8CF3}"/>
    <hyperlink ref="C216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4348</v>
      </c>
      <c r="J2" s="265"/>
      <c r="K2" s="265"/>
      <c r="L2" s="265"/>
    </row>
    <row r="3" spans="2:12" ht="19.5" customHeight="1" x14ac:dyDescent="0.2">
      <c r="B3" s="268"/>
      <c r="C3" s="269" t="s">
        <v>4349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2718</v>
      </c>
      <c r="D5" s="302" t="s">
        <v>1535</v>
      </c>
      <c r="E5" s="274" t="s">
        <v>3162</v>
      </c>
      <c r="F5" s="272"/>
      <c r="G5" s="270" t="s">
        <v>4350</v>
      </c>
      <c r="H5" s="270" t="s">
        <v>4351</v>
      </c>
      <c r="J5" s="272"/>
      <c r="L5" s="284"/>
    </row>
    <row r="6" spans="2:12" x14ac:dyDescent="0.2">
      <c r="B6" s="276" t="s">
        <v>350</v>
      </c>
      <c r="C6" s="276" t="s">
        <v>351</v>
      </c>
      <c r="D6" s="303"/>
      <c r="E6" s="277" t="s">
        <v>213</v>
      </c>
      <c r="F6" s="272"/>
      <c r="G6" s="280"/>
      <c r="H6" s="280"/>
      <c r="J6" s="272"/>
      <c r="L6" s="284"/>
    </row>
    <row r="7" spans="2:12" x14ac:dyDescent="0.2">
      <c r="B7" s="281" t="s">
        <v>4352</v>
      </c>
      <c r="C7" s="282" t="s">
        <v>4353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3435</v>
      </c>
      <c r="C8" s="282" t="s">
        <v>4354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4355</v>
      </c>
      <c r="C9" s="282" t="s">
        <v>4356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3454</v>
      </c>
      <c r="C10" s="279" t="s">
        <v>4357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4358</v>
      </c>
      <c r="C11" s="279" t="s">
        <v>4359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3411</v>
      </c>
      <c r="C12" s="279" t="s">
        <v>4360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4285</v>
      </c>
      <c r="C13" s="279" t="s">
        <v>4361</v>
      </c>
      <c r="D13" s="392">
        <f t="shared" si="3"/>
        <v>43309</v>
      </c>
      <c r="E13" s="392" t="s">
        <v>384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511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512</v>
      </c>
      <c r="C16" s="266"/>
      <c r="D16" s="266"/>
      <c r="E16" s="286"/>
      <c r="F16" s="287" t="s">
        <v>1443</v>
      </c>
      <c r="G16" s="287"/>
      <c r="H16" s="266"/>
      <c r="I16" s="266"/>
      <c r="J16" s="287" t="s">
        <v>514</v>
      </c>
      <c r="K16" s="287"/>
      <c r="L16" s="287"/>
    </row>
    <row r="17" spans="2:12" s="288" customFormat="1" ht="17.25" customHeight="1" x14ac:dyDescent="0.2">
      <c r="B17" s="289" t="s">
        <v>515</v>
      </c>
      <c r="C17" s="266"/>
      <c r="D17" s="290" t="s">
        <v>516</v>
      </c>
      <c r="E17" s="291"/>
      <c r="F17" s="289" t="s">
        <v>517</v>
      </c>
      <c r="G17" s="266"/>
      <c r="H17" s="290" t="s">
        <v>518</v>
      </c>
      <c r="I17" s="266"/>
      <c r="J17" s="289" t="s">
        <v>519</v>
      </c>
      <c r="K17" s="266"/>
      <c r="L17" s="290" t="s">
        <v>520</v>
      </c>
    </row>
    <row r="18" spans="2:12" s="288" customFormat="1" ht="17.25" customHeight="1" x14ac:dyDescent="0.25">
      <c r="B18" s="292" t="s">
        <v>4185</v>
      </c>
      <c r="C18" s="293" t="s">
        <v>4186</v>
      </c>
      <c r="D18" s="294" t="s">
        <v>4187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526</v>
      </c>
      <c r="K18" s="293" t="s">
        <v>1444</v>
      </c>
      <c r="L18" s="294" t="s">
        <v>527</v>
      </c>
    </row>
    <row r="19" spans="2:12" s="288" customFormat="1" ht="17.25" customHeight="1" x14ac:dyDescent="0.25">
      <c r="B19" s="292" t="s">
        <v>4188</v>
      </c>
      <c r="C19" s="293" t="s">
        <v>4189</v>
      </c>
      <c r="D19" s="294" t="s">
        <v>4190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533</v>
      </c>
      <c r="K19" s="293" t="s">
        <v>1445</v>
      </c>
      <c r="L19" s="294" t="s">
        <v>534</v>
      </c>
    </row>
    <row r="20" spans="2:12" s="288" customFormat="1" ht="17.25" customHeight="1" x14ac:dyDescent="0.25">
      <c r="B20" s="292" t="s">
        <v>1446</v>
      </c>
      <c r="C20" s="293" t="s">
        <v>4191</v>
      </c>
      <c r="D20" s="294" t="s">
        <v>1447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1448</v>
      </c>
      <c r="K20" s="293" t="s">
        <v>1449</v>
      </c>
      <c r="L20" s="294" t="s">
        <v>1450</v>
      </c>
    </row>
    <row r="21" spans="2:12" s="288" customFormat="1" ht="17.25" customHeight="1" x14ac:dyDescent="0.25">
      <c r="B21" s="292" t="s">
        <v>4192</v>
      </c>
      <c r="C21" s="293" t="s">
        <v>4193</v>
      </c>
      <c r="D21" s="294" t="s">
        <v>4194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547</v>
      </c>
      <c r="K21" s="293" t="s">
        <v>1451</v>
      </c>
      <c r="L21" s="294" t="s">
        <v>548</v>
      </c>
    </row>
    <row r="22" spans="2:12" s="288" customFormat="1" ht="17.25" customHeight="1" x14ac:dyDescent="0.2">
      <c r="B22" s="292" t="s">
        <v>528</v>
      </c>
      <c r="C22" s="293" t="s">
        <v>4195</v>
      </c>
      <c r="D22" s="294" t="s">
        <v>529</v>
      </c>
      <c r="E22" s="289"/>
      <c r="F22" s="292"/>
      <c r="G22" s="293"/>
      <c r="H22" s="294"/>
      <c r="I22" s="266"/>
      <c r="J22" s="292" t="s">
        <v>554</v>
      </c>
      <c r="K22" s="293" t="s">
        <v>1452</v>
      </c>
      <c r="L22" s="294" t="s">
        <v>555</v>
      </c>
    </row>
    <row r="23" spans="2:12" s="288" customFormat="1" ht="17.25" customHeight="1" x14ac:dyDescent="0.2">
      <c r="B23" s="292" t="s">
        <v>4196</v>
      </c>
      <c r="C23" s="293" t="s">
        <v>4197</v>
      </c>
      <c r="D23" s="294" t="s">
        <v>4198</v>
      </c>
      <c r="E23" s="289"/>
      <c r="F23" s="292"/>
      <c r="G23" s="293"/>
      <c r="H23" s="294"/>
      <c r="I23" s="266"/>
      <c r="J23" s="292" t="s">
        <v>1455</v>
      </c>
      <c r="K23" s="293" t="s">
        <v>1456</v>
      </c>
      <c r="L23" s="294" t="s">
        <v>1457</v>
      </c>
    </row>
    <row r="24" spans="2:12" s="288" customFormat="1" ht="17.25" customHeight="1" x14ac:dyDescent="0.2">
      <c r="B24" s="292" t="s">
        <v>4199</v>
      </c>
      <c r="C24" s="293" t="s">
        <v>4200</v>
      </c>
      <c r="D24" s="294" t="s">
        <v>4201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4202</v>
      </c>
      <c r="C25" s="293" t="s">
        <v>4203</v>
      </c>
      <c r="D25" s="294" t="s">
        <v>4204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1460</v>
      </c>
      <c r="C27" s="266" t="s">
        <v>1461</v>
      </c>
      <c r="D27" s="297"/>
      <c r="E27" s="266"/>
      <c r="F27" s="266" t="s">
        <v>1462</v>
      </c>
      <c r="G27" s="298" t="s">
        <v>1463</v>
      </c>
      <c r="H27" s="266"/>
      <c r="I27" s="266"/>
      <c r="J27" s="266" t="s">
        <v>1462</v>
      </c>
      <c r="K27" s="266" t="s">
        <v>1464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4348</v>
      </c>
    </row>
    <row r="3" spans="2:7" ht="17.25" customHeight="1" x14ac:dyDescent="0.2">
      <c r="B3" s="165"/>
    </row>
    <row r="4" spans="2:7" ht="17.25" customHeight="1" x14ac:dyDescent="0.2">
      <c r="C4" s="313" t="s">
        <v>4362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1309</v>
      </c>
      <c r="D6" s="332" t="s">
        <v>1535</v>
      </c>
      <c r="E6" s="332" t="s">
        <v>328</v>
      </c>
      <c r="F6" s="163" t="s">
        <v>235</v>
      </c>
    </row>
    <row r="7" spans="2:7" ht="17.25" customHeight="1" x14ac:dyDescent="0.2">
      <c r="B7" s="152" t="s">
        <v>350</v>
      </c>
      <c r="C7" s="152" t="s">
        <v>351</v>
      </c>
      <c r="D7" s="332"/>
      <c r="E7" s="332" t="s">
        <v>184</v>
      </c>
      <c r="F7" s="332" t="s">
        <v>251</v>
      </c>
    </row>
    <row r="8" spans="2:7" ht="17.25" customHeight="1" x14ac:dyDescent="0.2">
      <c r="B8" s="172" t="s">
        <v>4363</v>
      </c>
      <c r="C8" s="175" t="s">
        <v>4364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4365</v>
      </c>
      <c r="C9" s="175" t="s">
        <v>4366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4367</v>
      </c>
      <c r="C10" s="173" t="s">
        <v>4368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1309</v>
      </c>
      <c r="D13" s="332" t="s">
        <v>1535</v>
      </c>
      <c r="E13" s="332" t="s">
        <v>209</v>
      </c>
      <c r="F13" s="332" t="s">
        <v>298</v>
      </c>
      <c r="G13" s="332" t="s">
        <v>4369</v>
      </c>
    </row>
    <row r="14" spans="2:7" ht="17.25" customHeight="1" x14ac:dyDescent="0.2">
      <c r="B14" s="152" t="s">
        <v>350</v>
      </c>
      <c r="C14" s="152" t="s">
        <v>351</v>
      </c>
      <c r="D14" s="332"/>
      <c r="E14" s="332" t="s">
        <v>184</v>
      </c>
      <c r="F14" s="332"/>
      <c r="G14" s="332"/>
    </row>
    <row r="15" spans="2:7" ht="17.25" customHeight="1" x14ac:dyDescent="0.2">
      <c r="B15" s="171" t="s">
        <v>4370</v>
      </c>
      <c r="C15" s="173" t="s">
        <v>4371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4372</v>
      </c>
      <c r="D16" s="320"/>
      <c r="E16" s="320"/>
      <c r="F16" s="320"/>
      <c r="G16" s="320"/>
    </row>
    <row r="20" spans="2:12" ht="17.25" customHeight="1" x14ac:dyDescent="0.2">
      <c r="B20" s="157" t="s">
        <v>511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512</v>
      </c>
      <c r="C22" s="193"/>
      <c r="D22" s="193"/>
      <c r="E22" s="194"/>
      <c r="F22" s="195" t="s">
        <v>1443</v>
      </c>
      <c r="G22" s="195"/>
      <c r="H22" s="193"/>
      <c r="I22" s="193"/>
      <c r="J22" s="195" t="s">
        <v>514</v>
      </c>
      <c r="K22" s="195"/>
      <c r="L22" s="195"/>
    </row>
    <row r="23" spans="2:12" s="159" customFormat="1" ht="17.25" customHeight="1" x14ac:dyDescent="0.2">
      <c r="B23" s="197" t="s">
        <v>515</v>
      </c>
      <c r="C23" s="193"/>
      <c r="D23" s="198" t="s">
        <v>516</v>
      </c>
      <c r="E23" s="199"/>
      <c r="F23" s="197" t="s">
        <v>517</v>
      </c>
      <c r="G23" s="193"/>
      <c r="H23" s="198" t="s">
        <v>518</v>
      </c>
      <c r="I23" s="193"/>
      <c r="J23" s="197" t="s">
        <v>519</v>
      </c>
      <c r="K23" s="193"/>
      <c r="L23" s="198" t="s">
        <v>520</v>
      </c>
    </row>
    <row r="24" spans="2:12" s="159" customFormat="1" ht="17.25" customHeight="1" x14ac:dyDescent="0.2">
      <c r="B24" s="201" t="s">
        <v>4185</v>
      </c>
      <c r="C24" s="202" t="s">
        <v>4186</v>
      </c>
      <c r="D24" s="203" t="s">
        <v>4187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526</v>
      </c>
      <c r="K24" s="202" t="s">
        <v>1444</v>
      </c>
      <c r="L24" s="203" t="s">
        <v>527</v>
      </c>
    </row>
    <row r="25" spans="2:12" s="159" customFormat="1" ht="17.25" customHeight="1" x14ac:dyDescent="0.2">
      <c r="B25" s="201" t="s">
        <v>4188</v>
      </c>
      <c r="C25" s="202" t="s">
        <v>4189</v>
      </c>
      <c r="D25" s="203" t="s">
        <v>4190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533</v>
      </c>
      <c r="K25" s="202" t="s">
        <v>1445</v>
      </c>
      <c r="L25" s="203" t="s">
        <v>534</v>
      </c>
    </row>
    <row r="26" spans="2:12" s="159" customFormat="1" ht="17.25" customHeight="1" x14ac:dyDescent="0.2">
      <c r="B26" s="201" t="s">
        <v>1446</v>
      </c>
      <c r="C26" s="202" t="s">
        <v>4191</v>
      </c>
      <c r="D26" s="203" t="s">
        <v>1447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1448</v>
      </c>
      <c r="K26" s="202" t="s">
        <v>1449</v>
      </c>
      <c r="L26" s="203" t="s">
        <v>1450</v>
      </c>
    </row>
    <row r="27" spans="2:12" s="159" customFormat="1" ht="17.25" customHeight="1" x14ac:dyDescent="0.2">
      <c r="B27" s="201" t="s">
        <v>4192</v>
      </c>
      <c r="C27" s="202" t="s">
        <v>4193</v>
      </c>
      <c r="D27" s="203" t="s">
        <v>4194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547</v>
      </c>
      <c r="K27" s="202" t="s">
        <v>1451</v>
      </c>
      <c r="L27" s="203" t="s">
        <v>548</v>
      </c>
    </row>
    <row r="28" spans="2:12" s="159" customFormat="1" ht="17.25" customHeight="1" x14ac:dyDescent="0.2">
      <c r="B28" s="201" t="s">
        <v>528</v>
      </c>
      <c r="C28" s="202" t="s">
        <v>4195</v>
      </c>
      <c r="D28" s="203" t="s">
        <v>529</v>
      </c>
      <c r="E28" s="197"/>
      <c r="F28" s="201"/>
      <c r="G28" s="202"/>
      <c r="H28" s="203"/>
      <c r="I28" s="193"/>
      <c r="J28" s="201" t="s">
        <v>554</v>
      </c>
      <c r="K28" s="202" t="s">
        <v>1452</v>
      </c>
      <c r="L28" s="203" t="s">
        <v>555</v>
      </c>
    </row>
    <row r="29" spans="2:12" s="159" customFormat="1" ht="17.25" customHeight="1" x14ac:dyDescent="0.2">
      <c r="B29" s="201" t="s">
        <v>4196</v>
      </c>
      <c r="C29" s="202" t="s">
        <v>4197</v>
      </c>
      <c r="D29" s="203" t="s">
        <v>4198</v>
      </c>
      <c r="E29" s="197"/>
      <c r="F29" s="201"/>
      <c r="G29" s="202"/>
      <c r="H29" s="203"/>
      <c r="I29" s="193"/>
      <c r="J29" s="201" t="s">
        <v>1455</v>
      </c>
      <c r="K29" s="202" t="s">
        <v>1456</v>
      </c>
      <c r="L29" s="203" t="s">
        <v>1457</v>
      </c>
    </row>
    <row r="30" spans="2:12" s="159" customFormat="1" ht="17.25" customHeight="1" x14ac:dyDescent="0.2">
      <c r="B30" s="201" t="s">
        <v>4199</v>
      </c>
      <c r="C30" s="202" t="s">
        <v>4200</v>
      </c>
      <c r="D30" s="203" t="s">
        <v>4201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4202</v>
      </c>
      <c r="C31" s="202" t="s">
        <v>4203</v>
      </c>
      <c r="D31" s="203" t="s">
        <v>4204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1460</v>
      </c>
      <c r="C33" s="193" t="s">
        <v>1461</v>
      </c>
      <c r="D33" s="205"/>
      <c r="E33" s="193"/>
      <c r="F33" s="193" t="s">
        <v>1462</v>
      </c>
      <c r="G33" s="206" t="s">
        <v>1463</v>
      </c>
      <c r="H33" s="196"/>
      <c r="I33" s="193"/>
      <c r="J33" s="193" t="s">
        <v>1462</v>
      </c>
      <c r="K33" s="193" t="s">
        <v>1464</v>
      </c>
    </row>
    <row r="54" spans="2:5" ht="17.25" customHeight="1" x14ac:dyDescent="0.2">
      <c r="B54" s="207"/>
      <c r="C54" s="179" t="s">
        <v>1309</v>
      </c>
      <c r="D54" s="332" t="s">
        <v>1535</v>
      </c>
      <c r="E54" s="163" t="s">
        <v>235</v>
      </c>
    </row>
    <row r="55" spans="2:5" ht="17.25" customHeight="1" x14ac:dyDescent="0.2">
      <c r="B55" s="152" t="s">
        <v>350</v>
      </c>
      <c r="C55" s="152" t="s">
        <v>351</v>
      </c>
      <c r="D55" s="332"/>
      <c r="E55" s="332" t="s">
        <v>251</v>
      </c>
    </row>
    <row r="56" spans="2:5" ht="17.25" customHeight="1" x14ac:dyDescent="0.2">
      <c r="B56" s="171" t="s">
        <v>4373</v>
      </c>
      <c r="C56" s="173" t="s">
        <v>4374</v>
      </c>
      <c r="D56" s="320">
        <v>43087</v>
      </c>
      <c r="E56" s="261">
        <v>43096</v>
      </c>
    </row>
    <row r="57" spans="2:5" ht="17.25" customHeight="1" x14ac:dyDescent="0.2">
      <c r="B57" s="172" t="s">
        <v>4375</v>
      </c>
      <c r="C57" s="175" t="s">
        <v>4376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4348</v>
      </c>
    </row>
    <row r="3" spans="2:8" ht="17.25" customHeight="1" x14ac:dyDescent="0.2">
      <c r="B3" s="165"/>
    </row>
    <row r="4" spans="2:8" ht="17.25" customHeight="1" x14ac:dyDescent="0.2">
      <c r="C4" s="195" t="s">
        <v>4377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2718</v>
      </c>
      <c r="D6" s="332" t="s">
        <v>1535</v>
      </c>
      <c r="E6" s="332" t="s">
        <v>298</v>
      </c>
      <c r="F6" s="163" t="s">
        <v>336</v>
      </c>
      <c r="G6" s="163" t="s">
        <v>4335</v>
      </c>
      <c r="H6" s="332" t="s">
        <v>241</v>
      </c>
    </row>
    <row r="7" spans="2:8" ht="20.25" customHeight="1" x14ac:dyDescent="0.2">
      <c r="B7" s="152" t="s">
        <v>350</v>
      </c>
      <c r="C7" s="152" t="s">
        <v>351</v>
      </c>
      <c r="D7" s="332"/>
      <c r="E7" s="332" t="s">
        <v>259</v>
      </c>
      <c r="F7" s="332" t="s">
        <v>217</v>
      </c>
      <c r="G7" s="332" t="s">
        <v>184</v>
      </c>
      <c r="H7" s="332" t="s">
        <v>160</v>
      </c>
    </row>
    <row r="8" spans="2:8" ht="17.25" customHeight="1" x14ac:dyDescent="0.2">
      <c r="B8" s="153" t="s">
        <v>3218</v>
      </c>
      <c r="C8" s="299" t="s">
        <v>4378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4379</v>
      </c>
      <c r="C9" s="306" t="s">
        <v>4359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4380</v>
      </c>
      <c r="C10" s="306" t="s">
        <v>4381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4382</v>
      </c>
      <c r="C11" s="306" t="s">
        <v>4383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4384</v>
      </c>
      <c r="C12" s="308" t="s">
        <v>4385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4386</v>
      </c>
      <c r="C13" s="308" t="s">
        <v>4364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4387</v>
      </c>
      <c r="C14" s="308" t="s">
        <v>4366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4388</v>
      </c>
      <c r="C15" s="308" t="s">
        <v>4368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4389</v>
      </c>
      <c r="C16" s="308" t="s">
        <v>4372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511</v>
      </c>
      <c r="C17" s="155"/>
      <c r="D17" s="155"/>
      <c r="E17" s="155"/>
      <c r="F17" s="155"/>
      <c r="G17" s="180" t="s">
        <v>3063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512</v>
      </c>
      <c r="C19" s="193"/>
      <c r="D19" s="193"/>
      <c r="E19" s="194"/>
      <c r="F19" s="195" t="s">
        <v>1443</v>
      </c>
      <c r="G19" s="195"/>
      <c r="H19" s="193"/>
      <c r="I19" s="193"/>
      <c r="J19" s="195" t="s">
        <v>514</v>
      </c>
      <c r="K19" s="195"/>
      <c r="L19" s="195"/>
    </row>
    <row r="20" spans="2:12" s="159" customFormat="1" ht="17.25" customHeight="1" x14ac:dyDescent="0.2">
      <c r="B20" s="197" t="s">
        <v>515</v>
      </c>
      <c r="C20" s="193"/>
      <c r="D20" s="198" t="s">
        <v>516</v>
      </c>
      <c r="E20" s="199"/>
      <c r="F20" s="197" t="s">
        <v>517</v>
      </c>
      <c r="G20" s="193"/>
      <c r="H20" s="198" t="s">
        <v>518</v>
      </c>
      <c r="I20" s="193"/>
      <c r="J20" s="197" t="s">
        <v>519</v>
      </c>
      <c r="K20" s="193"/>
      <c r="L20" s="198" t="s">
        <v>520</v>
      </c>
    </row>
    <row r="21" spans="2:12" s="159" customFormat="1" ht="17.25" customHeight="1" x14ac:dyDescent="0.2">
      <c r="B21" s="201" t="s">
        <v>4185</v>
      </c>
      <c r="C21" s="202" t="s">
        <v>4186</v>
      </c>
      <c r="D21" s="203" t="s">
        <v>4187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526</v>
      </c>
      <c r="K21" s="202" t="s">
        <v>1444</v>
      </c>
      <c r="L21" s="203" t="s">
        <v>527</v>
      </c>
    </row>
    <row r="22" spans="2:12" s="159" customFormat="1" ht="17.25" customHeight="1" x14ac:dyDescent="0.2">
      <c r="B22" s="201" t="s">
        <v>4188</v>
      </c>
      <c r="C22" s="202" t="s">
        <v>4189</v>
      </c>
      <c r="D22" s="203" t="s">
        <v>4190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533</v>
      </c>
      <c r="K22" s="202" t="s">
        <v>1445</v>
      </c>
      <c r="L22" s="203" t="s">
        <v>534</v>
      </c>
    </row>
    <row r="23" spans="2:12" s="159" customFormat="1" ht="17.25" customHeight="1" x14ac:dyDescent="0.2">
      <c r="B23" s="201" t="s">
        <v>1446</v>
      </c>
      <c r="C23" s="202" t="s">
        <v>4191</v>
      </c>
      <c r="D23" s="203" t="s">
        <v>1447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1448</v>
      </c>
      <c r="K23" s="202" t="s">
        <v>1449</v>
      </c>
      <c r="L23" s="203" t="s">
        <v>1450</v>
      </c>
    </row>
    <row r="24" spans="2:12" s="159" customFormat="1" ht="17.25" customHeight="1" x14ac:dyDescent="0.2">
      <c r="B24" s="201" t="s">
        <v>4192</v>
      </c>
      <c r="C24" s="202" t="s">
        <v>4193</v>
      </c>
      <c r="D24" s="203" t="s">
        <v>4194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547</v>
      </c>
      <c r="K24" s="202" t="s">
        <v>1451</v>
      </c>
      <c r="L24" s="203" t="s">
        <v>548</v>
      </c>
    </row>
    <row r="25" spans="2:12" s="159" customFormat="1" ht="17.25" customHeight="1" x14ac:dyDescent="0.2">
      <c r="B25" s="201" t="s">
        <v>528</v>
      </c>
      <c r="C25" s="202" t="s">
        <v>4195</v>
      </c>
      <c r="D25" s="203" t="s">
        <v>529</v>
      </c>
      <c r="E25" s="197"/>
      <c r="F25" s="201"/>
      <c r="G25" s="202"/>
      <c r="H25" s="203"/>
      <c r="I25" s="193"/>
      <c r="J25" s="201" t="s">
        <v>554</v>
      </c>
      <c r="K25" s="202" t="s">
        <v>1452</v>
      </c>
      <c r="L25" s="203" t="s">
        <v>555</v>
      </c>
    </row>
    <row r="26" spans="2:12" s="159" customFormat="1" ht="17.25" customHeight="1" x14ac:dyDescent="0.2">
      <c r="B26" s="201" t="s">
        <v>4196</v>
      </c>
      <c r="C26" s="202" t="s">
        <v>4197</v>
      </c>
      <c r="D26" s="203" t="s">
        <v>4198</v>
      </c>
      <c r="E26" s="197"/>
      <c r="F26" s="201"/>
      <c r="G26" s="202"/>
      <c r="H26" s="203"/>
      <c r="I26" s="193"/>
      <c r="J26" s="201" t="s">
        <v>1455</v>
      </c>
      <c r="K26" s="202" t="s">
        <v>1456</v>
      </c>
      <c r="L26" s="203" t="s">
        <v>1457</v>
      </c>
    </row>
    <row r="27" spans="2:12" s="159" customFormat="1" ht="17.25" customHeight="1" x14ac:dyDescent="0.2">
      <c r="B27" s="201" t="s">
        <v>4199</v>
      </c>
      <c r="C27" s="202" t="s">
        <v>4200</v>
      </c>
      <c r="D27" s="203" t="s">
        <v>4201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4202</v>
      </c>
      <c r="C28" s="202" t="s">
        <v>4203</v>
      </c>
      <c r="D28" s="203" t="s">
        <v>4204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1460</v>
      </c>
      <c r="C30" s="193" t="s">
        <v>1461</v>
      </c>
      <c r="D30" s="205"/>
      <c r="E30" s="193"/>
      <c r="F30" s="193" t="s">
        <v>1462</v>
      </c>
      <c r="G30" s="206" t="s">
        <v>1463</v>
      </c>
      <c r="H30" s="196"/>
      <c r="I30" s="193"/>
      <c r="J30" s="193" t="s">
        <v>1462</v>
      </c>
      <c r="K30" s="193" t="s">
        <v>1464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143481C8-2018-49CE-8B0A-3A9949F2F883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1307</v>
      </c>
    </row>
    <row r="3" spans="2:12" ht="18" customHeight="1" x14ac:dyDescent="0.2">
      <c r="B3" s="165"/>
    </row>
    <row r="4" spans="2:12" ht="18" customHeight="1" x14ac:dyDescent="0.2">
      <c r="C4" s="313" t="s">
        <v>4390</v>
      </c>
      <c r="H4" s="147"/>
      <c r="I4" s="147"/>
    </row>
    <row r="5" spans="2:12" ht="42" customHeight="1" x14ac:dyDescent="0.2">
      <c r="F5" s="397" t="s">
        <v>4391</v>
      </c>
      <c r="I5" s="146"/>
    </row>
    <row r="6" spans="2:12" s="145" customFormat="1" ht="31.5" customHeight="1" x14ac:dyDescent="0.2">
      <c r="B6" s="389" t="s">
        <v>2717</v>
      </c>
      <c r="C6" s="158"/>
      <c r="D6" s="208" t="s">
        <v>1535</v>
      </c>
      <c r="E6" s="332" t="s">
        <v>143</v>
      </c>
      <c r="F6" s="163" t="s">
        <v>257</v>
      </c>
      <c r="G6" s="163" t="s">
        <v>336</v>
      </c>
      <c r="H6" s="174"/>
      <c r="I6" s="174"/>
      <c r="J6" s="174"/>
    </row>
    <row r="7" spans="2:12" s="145" customFormat="1" ht="18" customHeight="1" x14ac:dyDescent="0.2">
      <c r="B7" s="158"/>
      <c r="C7" s="169" t="s">
        <v>2718</v>
      </c>
      <c r="D7" s="209"/>
      <c r="E7" s="332" t="s">
        <v>245</v>
      </c>
      <c r="F7" s="332" t="s">
        <v>251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4392</v>
      </c>
      <c r="C8" s="358" t="s">
        <v>4393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4394</v>
      </c>
    </row>
    <row r="9" spans="2:12" s="145" customFormat="1" ht="18" customHeight="1" x14ac:dyDescent="0.2">
      <c r="B9" s="171" t="s">
        <v>4395</v>
      </c>
      <c r="C9" s="173" t="s">
        <v>4396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4397</v>
      </c>
      <c r="C10" s="173" t="s">
        <v>4398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4149</v>
      </c>
      <c r="C11" s="173" t="s">
        <v>4399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4400</v>
      </c>
      <c r="C12" s="173" t="s">
        <v>4401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511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512</v>
      </c>
      <c r="C15" s="193"/>
      <c r="D15" s="193"/>
      <c r="E15" s="194"/>
      <c r="F15" s="195" t="s">
        <v>1443</v>
      </c>
      <c r="G15" s="195"/>
      <c r="H15" s="193"/>
      <c r="I15" s="193"/>
      <c r="J15" s="195" t="s">
        <v>514</v>
      </c>
      <c r="K15" s="195"/>
      <c r="L15" s="195"/>
    </row>
    <row r="16" spans="2:12" s="159" customFormat="1" ht="18" customHeight="1" x14ac:dyDescent="0.2">
      <c r="B16" s="197" t="s">
        <v>515</v>
      </c>
      <c r="C16" s="193"/>
      <c r="D16" s="198" t="s">
        <v>516</v>
      </c>
      <c r="E16" s="199"/>
      <c r="F16" s="197" t="s">
        <v>517</v>
      </c>
      <c r="G16" s="193"/>
      <c r="H16" s="198" t="s">
        <v>518</v>
      </c>
      <c r="I16" s="193"/>
      <c r="J16" s="197" t="s">
        <v>519</v>
      </c>
      <c r="K16" s="193"/>
      <c r="L16" s="198" t="s">
        <v>520</v>
      </c>
    </row>
    <row r="17" spans="2:12" s="159" customFormat="1" ht="18" customHeight="1" x14ac:dyDescent="0.2">
      <c r="B17" s="201" t="s">
        <v>4185</v>
      </c>
      <c r="C17" s="202" t="s">
        <v>4186</v>
      </c>
      <c r="D17" s="203" t="s">
        <v>4187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526</v>
      </c>
      <c r="K17" s="202" t="s">
        <v>1444</v>
      </c>
      <c r="L17" s="203" t="s">
        <v>527</v>
      </c>
    </row>
    <row r="18" spans="2:12" s="159" customFormat="1" ht="18" customHeight="1" x14ac:dyDescent="0.2">
      <c r="B18" s="201" t="s">
        <v>4188</v>
      </c>
      <c r="C18" s="202" t="s">
        <v>4189</v>
      </c>
      <c r="D18" s="203" t="s">
        <v>4190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533</v>
      </c>
      <c r="K18" s="202" t="s">
        <v>1445</v>
      </c>
      <c r="L18" s="203" t="s">
        <v>534</v>
      </c>
    </row>
    <row r="19" spans="2:12" s="159" customFormat="1" ht="18" customHeight="1" x14ac:dyDescent="0.2">
      <c r="B19" s="201" t="s">
        <v>1446</v>
      </c>
      <c r="C19" s="202" t="s">
        <v>4191</v>
      </c>
      <c r="D19" s="203" t="s">
        <v>1447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1448</v>
      </c>
      <c r="K19" s="202" t="s">
        <v>1449</v>
      </c>
      <c r="L19" s="203" t="s">
        <v>1450</v>
      </c>
    </row>
    <row r="20" spans="2:12" s="159" customFormat="1" ht="18" customHeight="1" x14ac:dyDescent="0.2">
      <c r="B20" s="201" t="s">
        <v>4192</v>
      </c>
      <c r="C20" s="202" t="s">
        <v>4193</v>
      </c>
      <c r="D20" s="203" t="s">
        <v>4194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547</v>
      </c>
      <c r="K20" s="202" t="s">
        <v>1451</v>
      </c>
      <c r="L20" s="203" t="s">
        <v>548</v>
      </c>
    </row>
    <row r="21" spans="2:12" s="159" customFormat="1" ht="18" customHeight="1" x14ac:dyDescent="0.2">
      <c r="B21" s="201" t="s">
        <v>528</v>
      </c>
      <c r="C21" s="202" t="s">
        <v>4195</v>
      </c>
      <c r="D21" s="203" t="s">
        <v>529</v>
      </c>
      <c r="E21" s="197"/>
      <c r="F21" s="201"/>
      <c r="G21" s="202"/>
      <c r="H21" s="203"/>
      <c r="I21" s="193"/>
      <c r="J21" s="201" t="s">
        <v>554</v>
      </c>
      <c r="K21" s="202" t="s">
        <v>1452</v>
      </c>
      <c r="L21" s="203" t="s">
        <v>555</v>
      </c>
    </row>
    <row r="22" spans="2:12" s="159" customFormat="1" ht="18" customHeight="1" x14ac:dyDescent="0.2">
      <c r="B22" s="201" t="s">
        <v>4196</v>
      </c>
      <c r="C22" s="202" t="s">
        <v>4197</v>
      </c>
      <c r="D22" s="203" t="s">
        <v>4198</v>
      </c>
      <c r="E22" s="197"/>
      <c r="F22" s="201"/>
      <c r="G22" s="202"/>
      <c r="H22" s="203"/>
      <c r="I22" s="193"/>
      <c r="J22" s="201" t="s">
        <v>1455</v>
      </c>
      <c r="K22" s="202" t="s">
        <v>1456</v>
      </c>
      <c r="L22" s="203" t="s">
        <v>1457</v>
      </c>
    </row>
    <row r="23" spans="2:12" s="159" customFormat="1" ht="18" customHeight="1" x14ac:dyDescent="0.2">
      <c r="B23" s="201" t="s">
        <v>4199</v>
      </c>
      <c r="C23" s="202" t="s">
        <v>4200</v>
      </c>
      <c r="D23" s="203" t="s">
        <v>4201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4202</v>
      </c>
      <c r="C24" s="202" t="s">
        <v>4203</v>
      </c>
      <c r="D24" s="203" t="s">
        <v>4204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1460</v>
      </c>
      <c r="C26" s="193" t="s">
        <v>1461</v>
      </c>
      <c r="D26" s="205"/>
      <c r="E26" s="193"/>
      <c r="F26" s="193" t="s">
        <v>1462</v>
      </c>
      <c r="G26" s="206" t="s">
        <v>1463</v>
      </c>
      <c r="H26" s="196"/>
      <c r="I26" s="193"/>
      <c r="J26" s="193" t="s">
        <v>1462</v>
      </c>
      <c r="K26" s="193" t="s">
        <v>1464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1307</v>
      </c>
      <c r="J2" s="114"/>
      <c r="K2" s="114"/>
      <c r="L2" s="114"/>
      <c r="M2" s="114"/>
    </row>
    <row r="3" spans="1:13" x14ac:dyDescent="0.25">
      <c r="A3" s="1201" t="s">
        <v>4402</v>
      </c>
      <c r="B3" s="1201"/>
      <c r="C3" s="1201"/>
      <c r="D3" s="1201"/>
      <c r="E3" s="1201"/>
      <c r="F3" s="1201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2718</v>
      </c>
      <c r="D5" s="1202" t="s">
        <v>241</v>
      </c>
      <c r="E5" s="140" t="s">
        <v>4403</v>
      </c>
      <c r="F5" s="134" t="s">
        <v>318</v>
      </c>
      <c r="G5" s="134" t="s">
        <v>342</v>
      </c>
      <c r="H5" s="134" t="s">
        <v>1595</v>
      </c>
      <c r="I5" s="398" t="s">
        <v>241</v>
      </c>
      <c r="J5" s="141" t="s">
        <v>265</v>
      </c>
      <c r="K5" s="141" t="s">
        <v>4404</v>
      </c>
      <c r="L5" s="134" t="s">
        <v>339</v>
      </c>
      <c r="M5" s="134" t="s">
        <v>252</v>
      </c>
    </row>
    <row r="6" spans="1:13" x14ac:dyDescent="0.25">
      <c r="A6" s="116"/>
      <c r="B6" s="135" t="s">
        <v>350</v>
      </c>
      <c r="C6" s="135" t="s">
        <v>351</v>
      </c>
      <c r="D6" s="1202"/>
      <c r="E6" s="142" t="s">
        <v>144</v>
      </c>
      <c r="F6" s="134" t="s">
        <v>259</v>
      </c>
      <c r="G6" s="134" t="s">
        <v>217</v>
      </c>
      <c r="H6" s="134" t="s">
        <v>213</v>
      </c>
      <c r="I6" s="398"/>
      <c r="J6" s="134" t="s">
        <v>245</v>
      </c>
      <c r="K6" s="134" t="s">
        <v>144</v>
      </c>
      <c r="L6" s="134" t="s">
        <v>259</v>
      </c>
      <c r="M6" s="134" t="s">
        <v>217</v>
      </c>
    </row>
    <row r="7" spans="1:13" x14ac:dyDescent="0.25">
      <c r="B7" s="143" t="s">
        <v>1437</v>
      </c>
      <c r="C7" s="126" t="s">
        <v>4405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4406</v>
      </c>
      <c r="C8" s="126" t="s">
        <v>4407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4408</v>
      </c>
      <c r="C9" s="126" t="s">
        <v>4409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1437</v>
      </c>
      <c r="C10" s="126" t="s">
        <v>4410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4406</v>
      </c>
      <c r="C11" s="126" t="s">
        <v>4411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4408</v>
      </c>
      <c r="C12" s="126" t="s">
        <v>4412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4413</v>
      </c>
      <c r="B13" s="143" t="s">
        <v>4408</v>
      </c>
      <c r="C13" s="126" t="s">
        <v>4414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4415</v>
      </c>
      <c r="C14" s="126" t="s">
        <v>4416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4417</v>
      </c>
      <c r="B15" s="143" t="s">
        <v>1437</v>
      </c>
      <c r="C15" s="126" t="s">
        <v>4418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4413</v>
      </c>
      <c r="B16" s="143" t="s">
        <v>4408</v>
      </c>
      <c r="C16" s="126" t="s">
        <v>4419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4415</v>
      </c>
      <c r="C17" s="126" t="s">
        <v>4420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1437</v>
      </c>
      <c r="C18" s="126" t="s">
        <v>4421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4408</v>
      </c>
      <c r="C19" s="126" t="s">
        <v>4422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4415</v>
      </c>
      <c r="C20" s="126" t="s">
        <v>4423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1437</v>
      </c>
      <c r="C21" s="126" t="s">
        <v>4424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4408</v>
      </c>
      <c r="C22" s="126" t="s">
        <v>4425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511</v>
      </c>
      <c r="J23" s="120"/>
      <c r="K23" s="118"/>
      <c r="L23" s="118"/>
      <c r="M23" s="118"/>
    </row>
    <row r="24" spans="1:13" ht="15.75" x14ac:dyDescent="0.25">
      <c r="A24" s="116"/>
      <c r="B24" s="117" t="s">
        <v>4426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512</v>
      </c>
      <c r="C27" s="193"/>
      <c r="D27" s="193"/>
      <c r="E27" s="194"/>
      <c r="F27" s="195" t="s">
        <v>1443</v>
      </c>
      <c r="G27" s="195"/>
      <c r="H27" s="193"/>
      <c r="I27" s="193"/>
      <c r="J27" s="195" t="s">
        <v>514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515</v>
      </c>
      <c r="C28" s="193"/>
      <c r="D28" s="198" t="s">
        <v>516</v>
      </c>
      <c r="E28" s="199"/>
      <c r="F28" s="197" t="s">
        <v>517</v>
      </c>
      <c r="G28" s="193"/>
      <c r="H28" s="198" t="s">
        <v>518</v>
      </c>
      <c r="I28" s="193"/>
      <c r="J28" s="197" t="s">
        <v>519</v>
      </c>
      <c r="K28" s="193"/>
      <c r="L28" s="198" t="s">
        <v>520</v>
      </c>
      <c r="M28" s="193"/>
    </row>
    <row r="29" spans="1:13" s="12" customFormat="1" ht="15.75" customHeight="1" x14ac:dyDescent="0.2">
      <c r="A29" s="200"/>
      <c r="B29" s="201" t="s">
        <v>4185</v>
      </c>
      <c r="C29" s="202" t="s">
        <v>4186</v>
      </c>
      <c r="D29" s="203" t="s">
        <v>4187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526</v>
      </c>
      <c r="K29" s="202" t="s">
        <v>1444</v>
      </c>
      <c r="L29" s="203" t="s">
        <v>527</v>
      </c>
      <c r="M29" s="193"/>
    </row>
    <row r="30" spans="1:13" s="14" customFormat="1" ht="15.75" customHeight="1" x14ac:dyDescent="0.2">
      <c r="A30" s="191"/>
      <c r="B30" s="201" t="s">
        <v>4188</v>
      </c>
      <c r="C30" s="202" t="s">
        <v>4189</v>
      </c>
      <c r="D30" s="203" t="s">
        <v>4190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533</v>
      </c>
      <c r="K30" s="202" t="s">
        <v>1445</v>
      </c>
      <c r="L30" s="203" t="s">
        <v>534</v>
      </c>
      <c r="M30" s="193"/>
    </row>
    <row r="31" spans="1:13" s="14" customFormat="1" ht="15.75" customHeight="1" x14ac:dyDescent="0.2">
      <c r="A31" s="191"/>
      <c r="B31" s="201" t="s">
        <v>1446</v>
      </c>
      <c r="C31" s="202" t="s">
        <v>4191</v>
      </c>
      <c r="D31" s="203" t="s">
        <v>1447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1448</v>
      </c>
      <c r="K31" s="202" t="s">
        <v>1449</v>
      </c>
      <c r="L31" s="203" t="s">
        <v>1450</v>
      </c>
      <c r="M31" s="193"/>
    </row>
    <row r="32" spans="1:13" s="14" customFormat="1" ht="15.75" customHeight="1" x14ac:dyDescent="0.2">
      <c r="A32" s="191"/>
      <c r="B32" s="201" t="s">
        <v>4192</v>
      </c>
      <c r="C32" s="202" t="s">
        <v>4193</v>
      </c>
      <c r="D32" s="203" t="s">
        <v>4194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547</v>
      </c>
      <c r="K32" s="202" t="s">
        <v>1451</v>
      </c>
      <c r="L32" s="203" t="s">
        <v>548</v>
      </c>
      <c r="M32" s="193"/>
    </row>
    <row r="33" spans="2:12" s="14" customFormat="1" ht="15.75" customHeight="1" x14ac:dyDescent="0.2">
      <c r="B33" s="201" t="s">
        <v>528</v>
      </c>
      <c r="C33" s="202" t="s">
        <v>4195</v>
      </c>
      <c r="D33" s="203" t="s">
        <v>529</v>
      </c>
      <c r="E33" s="197"/>
      <c r="F33" s="201"/>
      <c r="G33" s="202"/>
      <c r="H33" s="203"/>
      <c r="I33" s="193"/>
      <c r="J33" s="201" t="s">
        <v>554</v>
      </c>
      <c r="K33" s="202" t="s">
        <v>1452</v>
      </c>
      <c r="L33" s="203" t="s">
        <v>555</v>
      </c>
    </row>
    <row r="34" spans="2:12" s="14" customFormat="1" ht="15.75" customHeight="1" x14ac:dyDescent="0.2">
      <c r="B34" s="201" t="s">
        <v>4196</v>
      </c>
      <c r="C34" s="202" t="s">
        <v>4197</v>
      </c>
      <c r="D34" s="203" t="s">
        <v>4198</v>
      </c>
      <c r="E34" s="197"/>
      <c r="F34" s="201"/>
      <c r="G34" s="202"/>
      <c r="H34" s="203"/>
      <c r="I34" s="193"/>
      <c r="J34" s="201" t="s">
        <v>1455</v>
      </c>
      <c r="K34" s="202" t="s">
        <v>1456</v>
      </c>
      <c r="L34" s="203" t="s">
        <v>1457</v>
      </c>
    </row>
    <row r="35" spans="2:12" s="14" customFormat="1" ht="15.75" customHeight="1" x14ac:dyDescent="0.2">
      <c r="B35" s="201" t="s">
        <v>4199</v>
      </c>
      <c r="C35" s="202" t="s">
        <v>4200</v>
      </c>
      <c r="D35" s="203" t="s">
        <v>4201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4202</v>
      </c>
      <c r="C36" s="202" t="s">
        <v>4203</v>
      </c>
      <c r="D36" s="203" t="s">
        <v>4204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1460</v>
      </c>
      <c r="C38" s="193" t="s">
        <v>1461</v>
      </c>
      <c r="D38" s="205"/>
      <c r="E38" s="193"/>
      <c r="F38" s="193" t="s">
        <v>1462</v>
      </c>
      <c r="G38" s="206" t="s">
        <v>1463</v>
      </c>
      <c r="H38" s="196"/>
      <c r="I38" s="193"/>
      <c r="J38" s="193" t="s">
        <v>1462</v>
      </c>
      <c r="K38" s="193" t="s">
        <v>1464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3825</v>
      </c>
    </row>
    <row r="3" spans="2:8" ht="17.25" customHeight="1" x14ac:dyDescent="0.2">
      <c r="B3" s="165"/>
    </row>
    <row r="4" spans="2:8" ht="17.25" customHeight="1" x14ac:dyDescent="0.2">
      <c r="C4" s="313" t="s">
        <v>4427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4428</v>
      </c>
      <c r="D6" s="332" t="s">
        <v>1535</v>
      </c>
      <c r="E6" s="163" t="s">
        <v>298</v>
      </c>
      <c r="F6" s="163" t="s">
        <v>336</v>
      </c>
      <c r="G6" s="163" t="s">
        <v>241</v>
      </c>
      <c r="H6" s="163" t="s">
        <v>222</v>
      </c>
    </row>
    <row r="7" spans="2:8" ht="19.5" customHeight="1" x14ac:dyDescent="0.2">
      <c r="B7" s="152" t="s">
        <v>350</v>
      </c>
      <c r="C7" s="152" t="s">
        <v>351</v>
      </c>
      <c r="D7" s="406"/>
      <c r="E7" s="406" t="s">
        <v>184</v>
      </c>
      <c r="F7" s="406" t="s">
        <v>213</v>
      </c>
      <c r="G7" s="406" t="s">
        <v>175</v>
      </c>
      <c r="H7" s="406" t="s">
        <v>249</v>
      </c>
    </row>
    <row r="8" spans="2:8" ht="17.25" customHeight="1" x14ac:dyDescent="0.2">
      <c r="B8" s="183" t="s">
        <v>4429</v>
      </c>
      <c r="C8" s="189" t="s">
        <v>4430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4431</v>
      </c>
      <c r="C9" s="189" t="s">
        <v>4432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1425</v>
      </c>
      <c r="D11" s="332" t="s">
        <v>1535</v>
      </c>
      <c r="E11" s="163" t="s">
        <v>336</v>
      </c>
      <c r="F11" s="163" t="s">
        <v>241</v>
      </c>
      <c r="G11" s="163" t="s">
        <v>222</v>
      </c>
      <c r="H11" s="148"/>
    </row>
    <row r="12" spans="2:8" ht="19.5" customHeight="1" x14ac:dyDescent="0.2">
      <c r="B12" s="152" t="s">
        <v>350</v>
      </c>
      <c r="C12" s="152" t="s">
        <v>351</v>
      </c>
      <c r="D12" s="406"/>
      <c r="E12" s="406" t="s">
        <v>184</v>
      </c>
      <c r="F12" s="406" t="s">
        <v>160</v>
      </c>
      <c r="G12" s="406" t="s">
        <v>202</v>
      </c>
      <c r="H12" s="148"/>
    </row>
    <row r="13" spans="2:8" ht="17.25" customHeight="1" x14ac:dyDescent="0.2">
      <c r="B13" s="183" t="s">
        <v>4433</v>
      </c>
      <c r="C13" s="189" t="s">
        <v>4434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4435</v>
      </c>
      <c r="C14" s="189" t="s">
        <v>4436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4437</v>
      </c>
      <c r="C15" s="188" t="s">
        <v>4438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4439</v>
      </c>
      <c r="C16" s="188" t="s">
        <v>4440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4441</v>
      </c>
      <c r="C17" s="188" t="s">
        <v>4442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4443</v>
      </c>
      <c r="C18" s="188" t="s">
        <v>4444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4445</v>
      </c>
      <c r="C19" s="188" t="s">
        <v>4446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3356</v>
      </c>
      <c r="C20" s="189" t="s">
        <v>4447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4448</v>
      </c>
      <c r="C21" s="189" t="s">
        <v>4449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4450</v>
      </c>
      <c r="C22" s="189" t="s">
        <v>4451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4452</v>
      </c>
      <c r="C23" s="189" t="s">
        <v>4453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511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4454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512</v>
      </c>
      <c r="C27" s="193"/>
      <c r="D27" s="193"/>
      <c r="E27" s="194"/>
      <c r="F27" s="195" t="s">
        <v>1443</v>
      </c>
      <c r="G27" s="195"/>
      <c r="H27" s="193"/>
      <c r="I27" s="193"/>
      <c r="J27" s="195" t="s">
        <v>514</v>
      </c>
      <c r="K27" s="195"/>
      <c r="L27" s="195"/>
    </row>
    <row r="28" spans="2:12" s="159" customFormat="1" ht="17.25" customHeight="1" x14ac:dyDescent="0.2">
      <c r="B28" s="197" t="s">
        <v>515</v>
      </c>
      <c r="C28" s="193"/>
      <c r="D28" s="198" t="s">
        <v>516</v>
      </c>
      <c r="E28" s="199"/>
      <c r="F28" s="197" t="s">
        <v>517</v>
      </c>
      <c r="G28" s="193"/>
      <c r="H28" s="198" t="s">
        <v>518</v>
      </c>
      <c r="I28" s="193"/>
      <c r="J28" s="197" t="s">
        <v>519</v>
      </c>
      <c r="K28" s="193"/>
      <c r="L28" s="198" t="s">
        <v>520</v>
      </c>
    </row>
    <row r="29" spans="2:12" s="159" customFormat="1" ht="17.25" customHeight="1" x14ac:dyDescent="0.2">
      <c r="B29" s="201" t="s">
        <v>4185</v>
      </c>
      <c r="C29" s="202" t="s">
        <v>4186</v>
      </c>
      <c r="D29" s="203" t="s">
        <v>4187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526</v>
      </c>
      <c r="K29" s="202" t="s">
        <v>1444</v>
      </c>
      <c r="L29" s="203" t="s">
        <v>527</v>
      </c>
    </row>
    <row r="30" spans="2:12" s="159" customFormat="1" ht="17.25" customHeight="1" x14ac:dyDescent="0.2">
      <c r="B30" s="201" t="s">
        <v>4188</v>
      </c>
      <c r="C30" s="202" t="s">
        <v>4189</v>
      </c>
      <c r="D30" s="203" t="s">
        <v>4190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533</v>
      </c>
      <c r="K30" s="202" t="s">
        <v>1445</v>
      </c>
      <c r="L30" s="203" t="s">
        <v>534</v>
      </c>
    </row>
    <row r="31" spans="2:12" s="159" customFormat="1" ht="17.25" customHeight="1" x14ac:dyDescent="0.2">
      <c r="B31" s="201" t="s">
        <v>1446</v>
      </c>
      <c r="C31" s="202" t="s">
        <v>4191</v>
      </c>
      <c r="D31" s="203" t="s">
        <v>1447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1448</v>
      </c>
      <c r="K31" s="202" t="s">
        <v>1449</v>
      </c>
      <c r="L31" s="203" t="s">
        <v>1450</v>
      </c>
    </row>
    <row r="32" spans="2:12" s="159" customFormat="1" ht="17.25" customHeight="1" x14ac:dyDescent="0.2">
      <c r="B32" s="201" t="s">
        <v>4192</v>
      </c>
      <c r="C32" s="202" t="s">
        <v>4193</v>
      </c>
      <c r="D32" s="203" t="s">
        <v>4194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547</v>
      </c>
      <c r="K32" s="202" t="s">
        <v>1451</v>
      </c>
      <c r="L32" s="203" t="s">
        <v>548</v>
      </c>
    </row>
    <row r="33" spans="2:12" s="159" customFormat="1" ht="17.25" customHeight="1" x14ac:dyDescent="0.2">
      <c r="B33" s="201" t="s">
        <v>528</v>
      </c>
      <c r="C33" s="202" t="s">
        <v>4195</v>
      </c>
      <c r="D33" s="203" t="s">
        <v>529</v>
      </c>
      <c r="E33" s="197"/>
      <c r="F33" s="201"/>
      <c r="G33" s="202"/>
      <c r="H33" s="203"/>
      <c r="I33" s="193"/>
      <c r="J33" s="201" t="s">
        <v>554</v>
      </c>
      <c r="K33" s="202" t="s">
        <v>1452</v>
      </c>
      <c r="L33" s="203" t="s">
        <v>555</v>
      </c>
    </row>
    <row r="34" spans="2:12" s="159" customFormat="1" ht="17.25" customHeight="1" x14ac:dyDescent="0.2">
      <c r="B34" s="201" t="s">
        <v>4196</v>
      </c>
      <c r="C34" s="202" t="s">
        <v>4197</v>
      </c>
      <c r="D34" s="203" t="s">
        <v>4198</v>
      </c>
      <c r="E34" s="197"/>
      <c r="F34" s="201"/>
      <c r="G34" s="202"/>
      <c r="H34" s="203"/>
      <c r="I34" s="193"/>
      <c r="J34" s="201" t="s">
        <v>1455</v>
      </c>
      <c r="K34" s="202" t="s">
        <v>1456</v>
      </c>
      <c r="L34" s="203" t="s">
        <v>1457</v>
      </c>
    </row>
    <row r="35" spans="2:12" s="159" customFormat="1" ht="17.25" customHeight="1" x14ac:dyDescent="0.2">
      <c r="B35" s="201" t="s">
        <v>4199</v>
      </c>
      <c r="C35" s="202" t="s">
        <v>4200</v>
      </c>
      <c r="D35" s="203" t="s">
        <v>4201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4202</v>
      </c>
      <c r="C36" s="202" t="s">
        <v>4203</v>
      </c>
      <c r="D36" s="203" t="s">
        <v>4204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1460</v>
      </c>
      <c r="C38" s="193" t="s">
        <v>1461</v>
      </c>
      <c r="D38" s="205"/>
      <c r="E38" s="193"/>
      <c r="F38" s="193" t="s">
        <v>1462</v>
      </c>
      <c r="G38" s="206" t="s">
        <v>1463</v>
      </c>
      <c r="H38" s="196"/>
      <c r="I38" s="193"/>
      <c r="J38" s="193" t="s">
        <v>1462</v>
      </c>
      <c r="K38" s="193" t="s">
        <v>1464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3825</v>
      </c>
    </row>
    <row r="3" spans="2:7" ht="17.25" customHeight="1" x14ac:dyDescent="0.2">
      <c r="B3" s="165"/>
    </row>
    <row r="4" spans="2:7" ht="17.25" customHeight="1" x14ac:dyDescent="0.2">
      <c r="C4" s="313" t="s">
        <v>4455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2" t="s">
        <v>1535</v>
      </c>
      <c r="E6" s="163" t="s">
        <v>281</v>
      </c>
      <c r="F6" s="163" t="s">
        <v>4456</v>
      </c>
      <c r="G6" s="163" t="s">
        <v>241</v>
      </c>
    </row>
    <row r="7" spans="2:7" ht="17.25" customHeight="1" x14ac:dyDescent="0.2">
      <c r="B7" s="152" t="s">
        <v>350</v>
      </c>
      <c r="C7" s="152" t="s">
        <v>351</v>
      </c>
      <c r="D7" s="1192"/>
      <c r="E7" s="332" t="s">
        <v>184</v>
      </c>
      <c r="F7" s="332" t="s">
        <v>160</v>
      </c>
      <c r="G7" s="332" t="s">
        <v>202</v>
      </c>
    </row>
    <row r="8" spans="2:7" ht="17.25" customHeight="1" x14ac:dyDescent="0.2">
      <c r="B8" s="171" t="s">
        <v>4457</v>
      </c>
      <c r="C8" s="189" t="s">
        <v>4458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4459</v>
      </c>
      <c r="C9" s="189" t="s">
        <v>4460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4461</v>
      </c>
      <c r="C10" s="189" t="s">
        <v>4462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4463</v>
      </c>
      <c r="C11" s="189" t="s">
        <v>4464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4465</v>
      </c>
      <c r="C12" s="189" t="s">
        <v>4466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4467</v>
      </c>
      <c r="C13" s="189" t="s">
        <v>4468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511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512</v>
      </c>
      <c r="C17" s="193"/>
      <c r="D17" s="193"/>
      <c r="E17" s="194"/>
      <c r="F17" s="195" t="s">
        <v>1443</v>
      </c>
      <c r="G17" s="195"/>
      <c r="H17" s="193"/>
      <c r="I17" s="197"/>
      <c r="J17" s="195" t="s">
        <v>514</v>
      </c>
      <c r="K17" s="195"/>
      <c r="L17" s="195"/>
    </row>
    <row r="18" spans="2:12" s="159" customFormat="1" ht="17.25" customHeight="1" x14ac:dyDescent="0.2">
      <c r="B18" s="197" t="s">
        <v>515</v>
      </c>
      <c r="C18" s="193"/>
      <c r="D18" s="198" t="s">
        <v>516</v>
      </c>
      <c r="E18" s="199"/>
      <c r="F18" s="197" t="s">
        <v>517</v>
      </c>
      <c r="G18" s="193"/>
      <c r="H18" s="198" t="s">
        <v>518</v>
      </c>
      <c r="I18" s="197"/>
      <c r="J18" s="197" t="s">
        <v>519</v>
      </c>
      <c r="K18" s="193"/>
      <c r="L18" s="198" t="s">
        <v>520</v>
      </c>
    </row>
    <row r="19" spans="2:12" s="159" customFormat="1" ht="17.25" customHeight="1" x14ac:dyDescent="0.2">
      <c r="B19" s="201" t="s">
        <v>4185</v>
      </c>
      <c r="C19" s="202" t="s">
        <v>4186</v>
      </c>
      <c r="D19" s="203" t="s">
        <v>4187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526</v>
      </c>
      <c r="K19" s="202" t="s">
        <v>1444</v>
      </c>
      <c r="L19" s="203" t="s">
        <v>527</v>
      </c>
    </row>
    <row r="20" spans="2:12" s="159" customFormat="1" ht="17.25" customHeight="1" x14ac:dyDescent="0.2">
      <c r="B20" s="201" t="s">
        <v>4188</v>
      </c>
      <c r="C20" s="202" t="s">
        <v>4189</v>
      </c>
      <c r="D20" s="203" t="s">
        <v>4190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533</v>
      </c>
      <c r="K20" s="202" t="s">
        <v>1445</v>
      </c>
      <c r="L20" s="203" t="s">
        <v>534</v>
      </c>
    </row>
    <row r="21" spans="2:12" s="159" customFormat="1" ht="17.25" customHeight="1" x14ac:dyDescent="0.2">
      <c r="B21" s="201" t="s">
        <v>1446</v>
      </c>
      <c r="C21" s="202" t="s">
        <v>4191</v>
      </c>
      <c r="D21" s="203" t="s">
        <v>1447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1448</v>
      </c>
      <c r="K21" s="202" t="s">
        <v>1449</v>
      </c>
      <c r="L21" s="203" t="s">
        <v>1450</v>
      </c>
    </row>
    <row r="22" spans="2:12" s="159" customFormat="1" ht="17.25" customHeight="1" x14ac:dyDescent="0.2">
      <c r="B22" s="201" t="s">
        <v>4192</v>
      </c>
      <c r="C22" s="202" t="s">
        <v>4193</v>
      </c>
      <c r="D22" s="203" t="s">
        <v>4194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547</v>
      </c>
      <c r="K22" s="202" t="s">
        <v>1451</v>
      </c>
      <c r="L22" s="203" t="s">
        <v>548</v>
      </c>
    </row>
    <row r="23" spans="2:12" s="159" customFormat="1" ht="17.25" customHeight="1" x14ac:dyDescent="0.2">
      <c r="B23" s="201" t="s">
        <v>528</v>
      </c>
      <c r="C23" s="202" t="s">
        <v>4195</v>
      </c>
      <c r="D23" s="203" t="s">
        <v>529</v>
      </c>
      <c r="E23" s="197"/>
      <c r="F23" s="201"/>
      <c r="G23" s="202"/>
      <c r="H23" s="203"/>
      <c r="I23" s="197"/>
      <c r="J23" s="201" t="s">
        <v>554</v>
      </c>
      <c r="K23" s="202" t="s">
        <v>1452</v>
      </c>
      <c r="L23" s="203" t="s">
        <v>555</v>
      </c>
    </row>
    <row r="24" spans="2:12" s="159" customFormat="1" ht="17.25" customHeight="1" x14ac:dyDescent="0.2">
      <c r="B24" s="201" t="s">
        <v>4196</v>
      </c>
      <c r="C24" s="202" t="s">
        <v>4197</v>
      </c>
      <c r="D24" s="203" t="s">
        <v>4198</v>
      </c>
      <c r="E24" s="197"/>
      <c r="F24" s="201"/>
      <c r="G24" s="202"/>
      <c r="H24" s="203"/>
      <c r="I24" s="197"/>
      <c r="J24" s="201" t="s">
        <v>1455</v>
      </c>
      <c r="K24" s="202" t="s">
        <v>1456</v>
      </c>
      <c r="L24" s="203" t="s">
        <v>1457</v>
      </c>
    </row>
    <row r="25" spans="2:12" s="159" customFormat="1" ht="17.25" customHeight="1" x14ac:dyDescent="0.2">
      <c r="B25" s="201" t="s">
        <v>4199</v>
      </c>
      <c r="C25" s="202" t="s">
        <v>4200</v>
      </c>
      <c r="D25" s="203" t="s">
        <v>4201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4202</v>
      </c>
      <c r="C26" s="202" t="s">
        <v>4203</v>
      </c>
      <c r="D26" s="203" t="s">
        <v>4204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1460</v>
      </c>
      <c r="C28" s="193" t="s">
        <v>1461</v>
      </c>
      <c r="D28" s="205"/>
      <c r="E28" s="193"/>
      <c r="F28" s="193" t="s">
        <v>1462</v>
      </c>
      <c r="G28" s="206" t="s">
        <v>1463</v>
      </c>
      <c r="H28" s="196"/>
      <c r="I28" s="197"/>
      <c r="J28" s="193" t="s">
        <v>1462</v>
      </c>
      <c r="K28" s="193" t="s">
        <v>1464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3694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5" t="s">
        <v>4469</v>
      </c>
      <c r="B4" s="1195"/>
      <c r="C4" s="1195"/>
      <c r="D4" s="1195"/>
      <c r="E4" s="1195"/>
      <c r="F4" s="1195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3698</v>
      </c>
      <c r="C6" s="169" t="s">
        <v>4212</v>
      </c>
      <c r="D6" s="1192" t="s">
        <v>1535</v>
      </c>
      <c r="E6" s="163" t="s">
        <v>281</v>
      </c>
      <c r="F6" s="163" t="s">
        <v>314</v>
      </c>
      <c r="G6" s="163" t="s">
        <v>3834</v>
      </c>
      <c r="H6" s="318" t="s">
        <v>4470</v>
      </c>
      <c r="I6" s="318" t="s">
        <v>241</v>
      </c>
      <c r="J6" s="318" t="s">
        <v>222</v>
      </c>
      <c r="K6" s="318" t="s">
        <v>257</v>
      </c>
      <c r="L6" s="318" t="s">
        <v>298</v>
      </c>
      <c r="M6" s="146"/>
      <c r="N6" s="339" t="s">
        <v>3836</v>
      </c>
    </row>
    <row r="7" spans="1:14" ht="17.25" customHeight="1" x14ac:dyDescent="0.2">
      <c r="A7" s="344"/>
      <c r="B7" s="152" t="s">
        <v>350</v>
      </c>
      <c r="C7" s="152" t="s">
        <v>351</v>
      </c>
      <c r="D7" s="1192"/>
      <c r="E7" s="332" t="s">
        <v>184</v>
      </c>
      <c r="F7" s="332" t="s">
        <v>251</v>
      </c>
      <c r="G7" s="332" t="s">
        <v>175</v>
      </c>
      <c r="H7" s="319" t="s">
        <v>176</v>
      </c>
      <c r="I7" s="319" t="s">
        <v>171</v>
      </c>
      <c r="J7" s="319" t="s">
        <v>197</v>
      </c>
      <c r="K7" s="319" t="s">
        <v>284</v>
      </c>
      <c r="L7" s="319" t="s">
        <v>254</v>
      </c>
      <c r="M7" s="145"/>
      <c r="N7" s="146"/>
    </row>
    <row r="8" spans="1:14" ht="17.25" hidden="1" customHeight="1" x14ac:dyDescent="0.2">
      <c r="B8" s="357" t="s">
        <v>4471</v>
      </c>
      <c r="C8" s="358" t="s">
        <v>4472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408</v>
      </c>
      <c r="C9" s="453" t="s">
        <v>4473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408</v>
      </c>
      <c r="C10" s="449" t="s">
        <v>4474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4475</v>
      </c>
      <c r="C11" s="358" t="s">
        <v>4476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3992</v>
      </c>
      <c r="C12" s="358" t="s">
        <v>4477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4022</v>
      </c>
      <c r="C13" s="358" t="s">
        <v>4478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4479</v>
      </c>
      <c r="C15" s="358" t="s">
        <v>4480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4020</v>
      </c>
      <c r="C16" s="358" t="s">
        <v>4481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408</v>
      </c>
      <c r="C17" s="358" t="s">
        <v>4482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4024</v>
      </c>
      <c r="C18" s="358" t="s">
        <v>4483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4026</v>
      </c>
      <c r="C19" s="358" t="s">
        <v>4484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408</v>
      </c>
      <c r="C20" s="358" t="s">
        <v>4485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4486</v>
      </c>
      <c r="C21" s="358" t="s">
        <v>4487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4292</v>
      </c>
      <c r="C22" s="358" t="s">
        <v>4293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4296</v>
      </c>
      <c r="C23" s="358" t="s">
        <v>4297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4039</v>
      </c>
      <c r="C24" s="358" t="s">
        <v>4488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4489</v>
      </c>
      <c r="C25" s="358" t="s">
        <v>4490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408</v>
      </c>
      <c r="C26" s="358" t="s">
        <v>4491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408</v>
      </c>
      <c r="C27" s="358" t="s">
        <v>4492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408</v>
      </c>
      <c r="C28" s="358" t="s">
        <v>4493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408</v>
      </c>
      <c r="C29" s="358" t="s">
        <v>4494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4495</v>
      </c>
      <c r="C30" s="358" t="s">
        <v>4496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4497</v>
      </c>
      <c r="C31" s="358" t="s">
        <v>4498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511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512</v>
      </c>
      <c r="C37" s="193"/>
      <c r="D37" s="193"/>
      <c r="E37" s="194"/>
      <c r="F37" s="195" t="s">
        <v>1443</v>
      </c>
      <c r="G37" s="195"/>
      <c r="H37" s="193"/>
      <c r="I37" s="193"/>
      <c r="J37" s="195" t="s">
        <v>514</v>
      </c>
      <c r="K37" s="195"/>
      <c r="L37" s="195"/>
    </row>
    <row r="38" spans="2:12" s="159" customFormat="1" ht="17.25" customHeight="1" x14ac:dyDescent="0.2">
      <c r="B38" s="197" t="s">
        <v>515</v>
      </c>
      <c r="C38" s="193"/>
      <c r="D38" s="198" t="s">
        <v>516</v>
      </c>
      <c r="E38" s="199"/>
      <c r="F38" s="197" t="s">
        <v>517</v>
      </c>
      <c r="G38" s="193"/>
      <c r="H38" s="198" t="s">
        <v>518</v>
      </c>
      <c r="I38" s="193"/>
      <c r="J38" s="197" t="s">
        <v>519</v>
      </c>
      <c r="K38" s="193"/>
      <c r="L38" s="198" t="s">
        <v>520</v>
      </c>
    </row>
    <row r="39" spans="2:12" s="159" customFormat="1" ht="17.25" customHeight="1" x14ac:dyDescent="0.2">
      <c r="B39" s="417" t="s">
        <v>521</v>
      </c>
      <c r="C39" s="202"/>
      <c r="D39" s="573" t="s">
        <v>522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526</v>
      </c>
      <c r="K39" s="202" t="s">
        <v>1444</v>
      </c>
      <c r="L39" s="203" t="s">
        <v>527</v>
      </c>
    </row>
    <row r="40" spans="2:12" s="159" customFormat="1" ht="17.25" customHeight="1" x14ac:dyDescent="0.2">
      <c r="B40" s="417" t="s">
        <v>535</v>
      </c>
      <c r="C40" s="202"/>
      <c r="D40" s="573" t="s">
        <v>536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533</v>
      </c>
      <c r="K40" s="202" t="s">
        <v>1445</v>
      </c>
      <c r="L40" s="203" t="s">
        <v>534</v>
      </c>
    </row>
    <row r="41" spans="2:12" s="159" customFormat="1" ht="17.25" customHeight="1" x14ac:dyDescent="0.2">
      <c r="B41" s="201" t="s">
        <v>1446</v>
      </c>
      <c r="C41" s="202"/>
      <c r="D41" s="203" t="s">
        <v>1447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1448</v>
      </c>
      <c r="K41" s="202" t="s">
        <v>1449</v>
      </c>
      <c r="L41" s="203" t="s">
        <v>1450</v>
      </c>
    </row>
    <row r="42" spans="2:12" s="159" customFormat="1" ht="17.25" customHeight="1" x14ac:dyDescent="0.2">
      <c r="B42" s="201" t="s">
        <v>528</v>
      </c>
      <c r="C42" s="202"/>
      <c r="D42" s="203" t="s">
        <v>529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547</v>
      </c>
      <c r="K42" s="202" t="s">
        <v>1451</v>
      </c>
      <c r="L42" s="203" t="s">
        <v>548</v>
      </c>
    </row>
    <row r="43" spans="2:12" s="159" customFormat="1" ht="17.25" customHeight="1" x14ac:dyDescent="0.2">
      <c r="B43" s="417" t="s">
        <v>750</v>
      </c>
      <c r="C43" s="202"/>
      <c r="D43" s="573" t="s">
        <v>543</v>
      </c>
      <c r="E43" s="197"/>
      <c r="F43" s="201"/>
      <c r="G43" s="202"/>
      <c r="H43" s="203"/>
      <c r="I43" s="193"/>
      <c r="J43" s="201" t="s">
        <v>554</v>
      </c>
      <c r="K43" s="202" t="s">
        <v>1452</v>
      </c>
      <c r="L43" s="203" t="s">
        <v>555</v>
      </c>
    </row>
    <row r="44" spans="2:12" s="159" customFormat="1" ht="17.25" customHeight="1" x14ac:dyDescent="0.2">
      <c r="B44" s="417" t="s">
        <v>1453</v>
      </c>
      <c r="C44" s="202"/>
      <c r="D44" s="573" t="s">
        <v>1454</v>
      </c>
      <c r="E44" s="197"/>
      <c r="F44" s="201"/>
      <c r="G44" s="202"/>
      <c r="H44" s="203"/>
      <c r="I44" s="193"/>
      <c r="J44" s="201" t="s">
        <v>1455</v>
      </c>
      <c r="K44" s="202" t="s">
        <v>1456</v>
      </c>
      <c r="L44" s="203" t="s">
        <v>1457</v>
      </c>
    </row>
    <row r="45" spans="2:12" s="159" customFormat="1" ht="17.25" customHeight="1" x14ac:dyDescent="0.2">
      <c r="B45" s="417" t="s">
        <v>1458</v>
      </c>
      <c r="C45" s="202"/>
      <c r="D45" s="573" t="s">
        <v>1459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1460</v>
      </c>
      <c r="C48" s="193" t="s">
        <v>1461</v>
      </c>
      <c r="D48" s="205"/>
      <c r="E48" s="193"/>
      <c r="F48" s="193" t="s">
        <v>1462</v>
      </c>
      <c r="G48" s="206" t="s">
        <v>1463</v>
      </c>
      <c r="H48" s="196"/>
      <c r="I48" s="193"/>
      <c r="J48" s="193" t="s">
        <v>1462</v>
      </c>
      <c r="K48" s="193" t="s">
        <v>1464</v>
      </c>
      <c r="L48" s="196"/>
    </row>
    <row r="62" spans="2:5" ht="17.25" customHeight="1" x14ac:dyDescent="0.2">
      <c r="B62" s="147" t="s">
        <v>4499</v>
      </c>
    </row>
    <row r="64" spans="2:5" ht="17.25" customHeight="1" x14ac:dyDescent="0.2">
      <c r="B64" s="169"/>
      <c r="C64" s="169" t="s">
        <v>4212</v>
      </c>
      <c r="D64" s="332" t="s">
        <v>1535</v>
      </c>
      <c r="E64" s="163" t="s">
        <v>314</v>
      </c>
    </row>
    <row r="65" spans="2:5" ht="17.25" customHeight="1" x14ac:dyDescent="0.2">
      <c r="B65" s="152" t="s">
        <v>350</v>
      </c>
      <c r="C65" s="152" t="s">
        <v>351</v>
      </c>
      <c r="D65" s="332"/>
      <c r="E65" s="332" t="s">
        <v>213</v>
      </c>
    </row>
    <row r="66" spans="2:5" ht="17.25" customHeight="1" x14ac:dyDescent="0.2">
      <c r="B66" s="171" t="s">
        <v>4026</v>
      </c>
      <c r="C66" s="173" t="s">
        <v>4500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688</v>
      </c>
      <c r="C67" s="173" t="s">
        <v>4501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4502</v>
      </c>
      <c r="C68" s="173" t="s">
        <v>4503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4020</v>
      </c>
      <c r="C69" s="173" t="s">
        <v>4504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4505</v>
      </c>
      <c r="C70" s="173" t="s">
        <v>4506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408</v>
      </c>
      <c r="C71" s="173" t="s">
        <v>4503</v>
      </c>
      <c r="D71" s="154">
        <f t="shared" si="52"/>
        <v>43565</v>
      </c>
      <c r="E71" s="154"/>
    </row>
    <row r="72" spans="2:5" ht="17.25" customHeight="1" x14ac:dyDescent="0.2">
      <c r="B72" s="171" t="s">
        <v>4507</v>
      </c>
      <c r="C72" s="173" t="s">
        <v>4503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4508</v>
      </c>
      <c r="C73" s="173" t="s">
        <v>4503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3694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5" t="s">
        <v>36</v>
      </c>
      <c r="B4" s="1195"/>
      <c r="C4" s="1195"/>
      <c r="D4" s="1195"/>
      <c r="E4" s="1195"/>
      <c r="F4" s="1195"/>
      <c r="G4" s="1195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1535</v>
      </c>
      <c r="E6" s="370" t="s">
        <v>307</v>
      </c>
      <c r="F6" s="1199" t="s">
        <v>1537</v>
      </c>
      <c r="G6" s="1196" t="s">
        <v>351</v>
      </c>
      <c r="H6" s="370" t="s">
        <v>307</v>
      </c>
      <c r="I6" s="370" t="s">
        <v>257</v>
      </c>
      <c r="J6" s="480"/>
      <c r="K6" s="146"/>
      <c r="L6" s="146"/>
    </row>
    <row r="7" spans="1:12" ht="17.25" customHeight="1" x14ac:dyDescent="0.2">
      <c r="A7" s="344"/>
      <c r="B7" s="4" t="s">
        <v>350</v>
      </c>
      <c r="C7" s="4" t="s">
        <v>351</v>
      </c>
      <c r="D7" s="398" t="s">
        <v>1315</v>
      </c>
      <c r="E7" s="4" t="s">
        <v>1315</v>
      </c>
      <c r="F7" s="1200"/>
      <c r="G7" s="1197"/>
      <c r="H7" s="398" t="s">
        <v>1315</v>
      </c>
      <c r="I7" s="398" t="s">
        <v>1315</v>
      </c>
      <c r="J7" s="372"/>
      <c r="K7" s="145"/>
      <c r="L7" s="146"/>
    </row>
    <row r="8" spans="1:12" ht="17.25" hidden="1" customHeight="1" x14ac:dyDescent="0.2">
      <c r="B8" s="6" t="s">
        <v>2665</v>
      </c>
      <c r="C8" s="6" t="s">
        <v>2670</v>
      </c>
      <c r="D8" s="6">
        <v>44546</v>
      </c>
      <c r="E8" s="6">
        <f>D8+1</f>
        <v>44547</v>
      </c>
      <c r="F8" s="379" t="s">
        <v>4509</v>
      </c>
      <c r="G8" s="379" t="s">
        <v>3720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2665</v>
      </c>
      <c r="C9" s="479" t="s">
        <v>2672</v>
      </c>
      <c r="D9" s="479">
        <v>44559</v>
      </c>
      <c r="E9" s="510">
        <f>D9+1</f>
        <v>44560</v>
      </c>
      <c r="F9" s="511" t="s">
        <v>4510</v>
      </c>
      <c r="G9" s="511" t="s">
        <v>3722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2669</v>
      </c>
      <c r="C10" s="479" t="s">
        <v>2673</v>
      </c>
      <c r="D10" s="479">
        <v>44563</v>
      </c>
      <c r="E10" s="510">
        <f>D10+1</f>
        <v>44564</v>
      </c>
      <c r="F10" s="511" t="s">
        <v>4510</v>
      </c>
      <c r="G10" s="511" t="s">
        <v>3722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2665</v>
      </c>
      <c r="C11" s="479" t="s">
        <v>2674</v>
      </c>
      <c r="D11" s="479">
        <v>44205</v>
      </c>
      <c r="E11" s="510">
        <f>D11+1</f>
        <v>44206</v>
      </c>
      <c r="F11" s="514" t="s">
        <v>4510</v>
      </c>
      <c r="G11" s="514" t="s">
        <v>3722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511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512</v>
      </c>
      <c r="C16" s="11"/>
      <c r="D16" s="11"/>
      <c r="E16" s="15"/>
      <c r="F16" s="2" t="s">
        <v>1443</v>
      </c>
      <c r="G16" s="2"/>
      <c r="H16" s="11"/>
      <c r="I16" s="11"/>
      <c r="J16" s="2" t="s">
        <v>514</v>
      </c>
      <c r="K16" s="2"/>
      <c r="L16" s="2"/>
    </row>
    <row r="17" spans="2:12" s="159" customFormat="1" ht="17.25" customHeight="1" x14ac:dyDescent="0.2">
      <c r="B17" s="197" t="s">
        <v>515</v>
      </c>
      <c r="C17" s="193"/>
      <c r="D17" s="198" t="s">
        <v>516</v>
      </c>
      <c r="E17" s="15"/>
      <c r="F17" s="11" t="s">
        <v>517</v>
      </c>
      <c r="G17" s="11"/>
      <c r="H17" s="198" t="s">
        <v>518</v>
      </c>
      <c r="I17" s="11"/>
      <c r="J17" s="197" t="s">
        <v>519</v>
      </c>
      <c r="K17" s="193"/>
      <c r="L17" s="198" t="s">
        <v>520</v>
      </c>
    </row>
    <row r="18" spans="2:12" s="159" customFormat="1" ht="17.25" customHeight="1" x14ac:dyDescent="0.2">
      <c r="B18" s="417" t="s">
        <v>521</v>
      </c>
      <c r="C18" s="202"/>
      <c r="D18" s="573" t="s">
        <v>522</v>
      </c>
      <c r="E18" s="11"/>
      <c r="F18" s="110" t="e">
        <f>#REF!</f>
        <v>#REF!</v>
      </c>
      <c r="G18" s="16" t="s">
        <v>4240</v>
      </c>
      <c r="H18" s="110" t="e">
        <f>#REF!</f>
        <v>#REF!</v>
      </c>
      <c r="I18" s="11"/>
      <c r="J18" s="201" t="s">
        <v>526</v>
      </c>
      <c r="K18" s="202" t="s">
        <v>1444</v>
      </c>
      <c r="L18" s="203" t="s">
        <v>527</v>
      </c>
    </row>
    <row r="19" spans="2:12" s="159" customFormat="1" ht="17.25" customHeight="1" x14ac:dyDescent="0.2">
      <c r="B19" s="417" t="s">
        <v>535</v>
      </c>
      <c r="C19" s="202"/>
      <c r="D19" s="573" t="s">
        <v>536</v>
      </c>
      <c r="E19" s="11"/>
      <c r="F19" s="110" t="e">
        <f>#REF!</f>
        <v>#REF!</v>
      </c>
      <c r="G19" s="16" t="s">
        <v>4241</v>
      </c>
      <c r="H19" s="110" t="e">
        <f>#REF!</f>
        <v>#REF!</v>
      </c>
      <c r="I19" s="11"/>
      <c r="J19" s="201" t="s">
        <v>533</v>
      </c>
      <c r="K19" s="202" t="s">
        <v>1445</v>
      </c>
      <c r="L19" s="203" t="s">
        <v>534</v>
      </c>
    </row>
    <row r="20" spans="2:12" s="159" customFormat="1" ht="17.25" customHeight="1" x14ac:dyDescent="0.2">
      <c r="B20" s="201" t="s">
        <v>1446</v>
      </c>
      <c r="C20" s="202"/>
      <c r="D20" s="203" t="s">
        <v>1447</v>
      </c>
      <c r="E20" s="11"/>
      <c r="F20" s="110" t="e">
        <f>#REF!</f>
        <v>#REF!</v>
      </c>
      <c r="G20" s="16" t="s">
        <v>4242</v>
      </c>
      <c r="H20" s="110" t="e">
        <f>#REF!</f>
        <v>#REF!</v>
      </c>
      <c r="I20" s="11"/>
      <c r="J20" s="201" t="s">
        <v>1448</v>
      </c>
      <c r="K20" s="202" t="s">
        <v>1449</v>
      </c>
      <c r="L20" s="203" t="s">
        <v>1450</v>
      </c>
    </row>
    <row r="21" spans="2:12" s="159" customFormat="1" ht="17.25" customHeight="1" x14ac:dyDescent="0.2">
      <c r="B21" s="201" t="s">
        <v>528</v>
      </c>
      <c r="C21" s="202"/>
      <c r="D21" s="203" t="s">
        <v>529</v>
      </c>
      <c r="E21" s="11"/>
      <c r="F21" s="110" t="e">
        <f>#REF!</f>
        <v>#REF!</v>
      </c>
      <c r="G21" s="16" t="s">
        <v>4243</v>
      </c>
      <c r="H21" s="110" t="e">
        <f>#REF!</f>
        <v>#REF!</v>
      </c>
      <c r="I21" s="11"/>
      <c r="J21" s="201" t="s">
        <v>547</v>
      </c>
      <c r="K21" s="202" t="s">
        <v>1451</v>
      </c>
      <c r="L21" s="203" t="s">
        <v>548</v>
      </c>
    </row>
    <row r="22" spans="2:12" s="159" customFormat="1" ht="17.25" customHeight="1" x14ac:dyDescent="0.2">
      <c r="B22" s="417" t="s">
        <v>750</v>
      </c>
      <c r="C22" s="202"/>
      <c r="D22" s="573" t="s">
        <v>543</v>
      </c>
      <c r="E22" s="11"/>
      <c r="F22" s="14"/>
      <c r="G22" s="16"/>
      <c r="H22" s="14"/>
      <c r="I22" s="11"/>
      <c r="J22" s="201" t="s">
        <v>554</v>
      </c>
      <c r="K22" s="202" t="s">
        <v>1452</v>
      </c>
      <c r="L22" s="203" t="s">
        <v>555</v>
      </c>
    </row>
    <row r="23" spans="2:12" s="159" customFormat="1" ht="17.25" customHeight="1" x14ac:dyDescent="0.2">
      <c r="B23" s="417" t="s">
        <v>1453</v>
      </c>
      <c r="C23" s="202"/>
      <c r="D23" s="573" t="s">
        <v>1454</v>
      </c>
      <c r="E23" s="11"/>
      <c r="F23" s="11"/>
      <c r="G23" s="16"/>
      <c r="H23" s="13"/>
      <c r="I23" s="11"/>
      <c r="J23" s="201" t="s">
        <v>1455</v>
      </c>
      <c r="K23" s="202" t="s">
        <v>1456</v>
      </c>
      <c r="L23" s="203" t="s">
        <v>1457</v>
      </c>
    </row>
    <row r="24" spans="2:12" s="159" customFormat="1" ht="17.25" customHeight="1" x14ac:dyDescent="0.2">
      <c r="B24" s="417" t="s">
        <v>1458</v>
      </c>
      <c r="C24" s="202"/>
      <c r="D24" s="573" t="s">
        <v>1459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1460</v>
      </c>
      <c r="C27" s="11" t="s">
        <v>1461</v>
      </c>
      <c r="D27" s="13"/>
      <c r="E27" s="11"/>
      <c r="F27" s="11" t="s">
        <v>1462</v>
      </c>
      <c r="G27" s="16" t="s">
        <v>1463</v>
      </c>
      <c r="H27" s="14"/>
      <c r="I27" s="11"/>
      <c r="J27" s="11" t="s">
        <v>1462</v>
      </c>
      <c r="K27" s="11" t="s">
        <v>1464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4511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4512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4513</v>
      </c>
    </row>
    <row r="11" spans="1:1" ht="15" x14ac:dyDescent="0.2">
      <c r="A11" s="509" t="s">
        <v>4514</v>
      </c>
    </row>
    <row r="12" spans="1:1" ht="15" x14ac:dyDescent="0.2">
      <c r="A12" s="615" t="s">
        <v>4515</v>
      </c>
    </row>
    <row r="13" spans="1:1" ht="15" x14ac:dyDescent="0.2">
      <c r="A13" s="508"/>
    </row>
    <row r="14" spans="1:1" ht="15" x14ac:dyDescent="0.2">
      <c r="A14" s="616" t="s">
        <v>4516</v>
      </c>
    </row>
    <row r="15" spans="1:1" ht="15" x14ac:dyDescent="0.2">
      <c r="A15" s="615" t="s">
        <v>4517</v>
      </c>
    </row>
    <row r="16" spans="1:1" x14ac:dyDescent="0.2">
      <c r="A16" s="418" t="s">
        <v>4518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29"/>
  <sheetViews>
    <sheetView showGridLines="0" tabSelected="1" topLeftCell="A241" zoomScale="160" zoomScaleNormal="160" zoomScaleSheetLayoutView="85" workbookViewId="0">
      <selection activeCell="E309" sqref="E309"/>
    </sheetView>
  </sheetViews>
  <sheetFormatPr defaultColWidth="9.140625" defaultRowHeight="18" customHeight="1" x14ac:dyDescent="0.2"/>
  <cols>
    <col min="1" max="1" width="25.7109375" style="864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4"/>
    </row>
    <row r="2" spans="1:11" s="122" customFormat="1" ht="18" customHeight="1" thickBot="1" x14ac:dyDescent="0.25">
      <c r="A2" s="864"/>
      <c r="B2" s="1143" t="s">
        <v>116</v>
      </c>
      <c r="C2" s="1143"/>
      <c r="D2" s="1143"/>
      <c r="E2" s="1143"/>
      <c r="F2" s="1143"/>
      <c r="H2" s="959" t="s">
        <v>345</v>
      </c>
    </row>
    <row r="3" spans="1:11" s="122" customFormat="1" ht="18" customHeight="1" thickBot="1" x14ac:dyDescent="0.25">
      <c r="A3" s="864"/>
      <c r="B3" s="123"/>
      <c r="H3" s="749"/>
    </row>
    <row r="4" spans="1:11" s="145" customFormat="1" ht="30" customHeight="1" thickBot="1" x14ac:dyDescent="0.25">
      <c r="A4" s="148"/>
      <c r="B4" s="1129" t="s">
        <v>120</v>
      </c>
      <c r="C4" s="1130"/>
      <c r="D4" s="1130"/>
      <c r="E4" s="1130"/>
      <c r="F4" s="1131"/>
      <c r="G4" s="441"/>
    </row>
    <row r="5" spans="1:11" s="145" customFormat="1" ht="18" customHeight="1" x14ac:dyDescent="0.2">
      <c r="A5" s="864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8"/>
      <c r="C6" s="618"/>
      <c r="D6" s="1136" t="s">
        <v>348</v>
      </c>
      <c r="E6" s="944" t="s">
        <v>751</v>
      </c>
      <c r="F6" s="195"/>
      <c r="G6" s="884"/>
      <c r="J6" s="145"/>
      <c r="K6" s="145"/>
    </row>
    <row r="7" spans="1:11" s="147" customFormat="1" ht="18" hidden="1" customHeight="1" x14ac:dyDescent="0.2">
      <c r="A7" s="808"/>
      <c r="B7" s="947" t="s">
        <v>350</v>
      </c>
      <c r="C7" s="947" t="s">
        <v>351</v>
      </c>
      <c r="D7" s="1137"/>
      <c r="E7" s="943" t="s">
        <v>217</v>
      </c>
      <c r="F7" s="195"/>
      <c r="G7" s="946" t="s">
        <v>352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752</v>
      </c>
      <c r="B8" s="621" t="s">
        <v>753</v>
      </c>
      <c r="C8" s="761" t="s">
        <v>754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755</v>
      </c>
      <c r="B9" s="745" t="s">
        <v>756</v>
      </c>
      <c r="C9" s="761" t="s">
        <v>757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758</v>
      </c>
      <c r="B10" s="798" t="s">
        <v>759</v>
      </c>
      <c r="C10" s="761" t="s">
        <v>760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761</v>
      </c>
      <c r="B11" s="745" t="s">
        <v>753</v>
      </c>
      <c r="C11" s="761" t="s">
        <v>762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763</v>
      </c>
      <c r="B12" s="621" t="s">
        <v>756</v>
      </c>
      <c r="C12" s="761" t="s">
        <v>764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765</v>
      </c>
      <c r="B13" s="798" t="s">
        <v>759</v>
      </c>
      <c r="C13" s="761" t="s">
        <v>766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767</v>
      </c>
      <c r="B14" s="745" t="s">
        <v>753</v>
      </c>
      <c r="C14" s="761" t="s">
        <v>768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769</v>
      </c>
      <c r="B15" s="621" t="s">
        <v>756</v>
      </c>
      <c r="C15" s="761" t="s">
        <v>770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763</v>
      </c>
      <c r="B16" s="798" t="s">
        <v>759</v>
      </c>
      <c r="C16" s="761" t="s">
        <v>771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765</v>
      </c>
      <c r="B17" s="745" t="s">
        <v>753</v>
      </c>
      <c r="C17" s="761" t="s">
        <v>772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763</v>
      </c>
      <c r="B18" s="621" t="s">
        <v>756</v>
      </c>
      <c r="C18" s="761" t="s">
        <v>773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774</v>
      </c>
      <c r="B19" s="798" t="s">
        <v>759</v>
      </c>
      <c r="C19" s="761" t="s">
        <v>775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765</v>
      </c>
      <c r="B20" s="745" t="s">
        <v>753</v>
      </c>
      <c r="C20" s="761" t="s">
        <v>776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756</v>
      </c>
      <c r="C21" s="761" t="s">
        <v>777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759</v>
      </c>
      <c r="C22" s="761" t="s">
        <v>778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753</v>
      </c>
      <c r="C23" s="761" t="s">
        <v>779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756</v>
      </c>
      <c r="C24" s="761" t="s">
        <v>780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759</v>
      </c>
      <c r="C25" s="761" t="s">
        <v>781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753</v>
      </c>
      <c r="C26" s="761" t="s">
        <v>782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756</v>
      </c>
      <c r="C27" s="761" t="s">
        <v>783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759</v>
      </c>
      <c r="C28" s="761" t="s">
        <v>784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753</v>
      </c>
      <c r="C29" s="761" t="s">
        <v>785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756</v>
      </c>
      <c r="C30" s="761" t="s">
        <v>786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759</v>
      </c>
      <c r="C31" s="761" t="s">
        <v>787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753</v>
      </c>
      <c r="C32" s="761" t="s">
        <v>788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765</v>
      </c>
      <c r="B33" s="883" t="s">
        <v>384</v>
      </c>
      <c r="C33" s="958" t="s">
        <v>789</v>
      </c>
      <c r="D33" s="942">
        <v>45383</v>
      </c>
      <c r="E33" s="942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58" t="s">
        <v>759</v>
      </c>
      <c r="C34" s="958" t="s">
        <v>790</v>
      </c>
      <c r="D34" s="958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58" t="s">
        <v>753</v>
      </c>
      <c r="C35" s="958" t="s">
        <v>791</v>
      </c>
      <c r="D35" s="958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58" t="s">
        <v>756</v>
      </c>
      <c r="C36" s="958" t="s">
        <v>792</v>
      </c>
      <c r="D36" s="958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58" t="s">
        <v>759</v>
      </c>
      <c r="C37" s="958" t="s">
        <v>793</v>
      </c>
      <c r="D37" s="958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58" t="s">
        <v>753</v>
      </c>
      <c r="C38" s="958" t="s">
        <v>794</v>
      </c>
      <c r="D38" s="958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58" t="s">
        <v>756</v>
      </c>
      <c r="C39" s="958" t="s">
        <v>795</v>
      </c>
      <c r="D39" s="958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58" t="s">
        <v>759</v>
      </c>
      <c r="C40" s="958" t="s">
        <v>796</v>
      </c>
      <c r="D40" s="958">
        <v>45431</v>
      </c>
      <c r="E40" s="883" t="s">
        <v>384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58" t="s">
        <v>753</v>
      </c>
      <c r="C41" s="958" t="s">
        <v>797</v>
      </c>
      <c r="D41" s="958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58" t="s">
        <v>756</v>
      </c>
      <c r="C42" s="958" t="s">
        <v>798</v>
      </c>
      <c r="D42" s="958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58" t="s">
        <v>759</v>
      </c>
      <c r="C43" s="958" t="s">
        <v>799</v>
      </c>
      <c r="D43" s="958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58" t="s">
        <v>753</v>
      </c>
      <c r="C44" s="958" t="s">
        <v>800</v>
      </c>
      <c r="D44" s="958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58" t="s">
        <v>756</v>
      </c>
      <c r="C45" s="958" t="s">
        <v>801</v>
      </c>
      <c r="D45" s="958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58" t="s">
        <v>759</v>
      </c>
      <c r="C46" s="958" t="s">
        <v>802</v>
      </c>
      <c r="D46" s="958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58" t="s">
        <v>753</v>
      </c>
      <c r="C47" s="958" t="s">
        <v>803</v>
      </c>
      <c r="D47" s="958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58" t="s">
        <v>756</v>
      </c>
      <c r="C48" s="958" t="s">
        <v>804</v>
      </c>
      <c r="D48" s="958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58" t="s">
        <v>759</v>
      </c>
      <c r="C49" s="958" t="s">
        <v>805</v>
      </c>
      <c r="D49" s="958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58" t="s">
        <v>753</v>
      </c>
      <c r="C50" s="958" t="s">
        <v>806</v>
      </c>
      <c r="D50" s="958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58" t="s">
        <v>756</v>
      </c>
      <c r="C51" s="958" t="s">
        <v>807</v>
      </c>
      <c r="D51" s="958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58" t="s">
        <v>759</v>
      </c>
      <c r="C52" s="958" t="s">
        <v>808</v>
      </c>
      <c r="D52" s="958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58" t="s">
        <v>753</v>
      </c>
      <c r="C53" s="958" t="s">
        <v>809</v>
      </c>
      <c r="D53" s="958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58" t="s">
        <v>756</v>
      </c>
      <c r="C54" s="958" t="s">
        <v>810</v>
      </c>
      <c r="D54" s="958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811</v>
      </c>
      <c r="B55" s="958" t="s">
        <v>753</v>
      </c>
      <c r="C55" s="958" t="s">
        <v>812</v>
      </c>
      <c r="D55" s="958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753</v>
      </c>
      <c r="B56" s="1029" t="s">
        <v>408</v>
      </c>
      <c r="C56" s="958" t="s">
        <v>813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58" t="s">
        <v>814</v>
      </c>
      <c r="C57" s="958" t="s">
        <v>815</v>
      </c>
      <c r="D57" s="958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816</v>
      </c>
      <c r="B58" s="958" t="s">
        <v>753</v>
      </c>
      <c r="C58" s="958" t="s">
        <v>817</v>
      </c>
      <c r="D58" s="958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58" t="s">
        <v>756</v>
      </c>
      <c r="C59" s="958" t="s">
        <v>818</v>
      </c>
      <c r="D59" s="958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58" t="s">
        <v>814</v>
      </c>
      <c r="C60" s="958" t="s">
        <v>819</v>
      </c>
      <c r="D60" s="958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753</v>
      </c>
      <c r="B61" s="958" t="s">
        <v>820</v>
      </c>
      <c r="C61" s="958" t="s">
        <v>821</v>
      </c>
      <c r="D61" s="958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822</v>
      </c>
      <c r="B62" s="958" t="s">
        <v>756</v>
      </c>
      <c r="C62" s="958" t="s">
        <v>823</v>
      </c>
      <c r="D62" s="958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58" t="s">
        <v>814</v>
      </c>
      <c r="C63" s="958" t="s">
        <v>824</v>
      </c>
      <c r="D63" s="958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753</v>
      </c>
      <c r="B64" s="958" t="s">
        <v>820</v>
      </c>
      <c r="C64" s="958" t="s">
        <v>825</v>
      </c>
      <c r="D64" s="958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826</v>
      </c>
      <c r="B65" s="958" t="s">
        <v>814</v>
      </c>
      <c r="C65" s="958" t="s">
        <v>827</v>
      </c>
      <c r="D65" s="958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58" t="s">
        <v>759</v>
      </c>
      <c r="C66" s="958" t="s">
        <v>828</v>
      </c>
      <c r="D66" s="958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829</v>
      </c>
      <c r="B67" s="958" t="s">
        <v>814</v>
      </c>
      <c r="C67" s="958" t="s">
        <v>830</v>
      </c>
      <c r="D67" s="958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756</v>
      </c>
      <c r="B68" s="958" t="s">
        <v>759</v>
      </c>
      <c r="C68" s="958" t="s">
        <v>831</v>
      </c>
      <c r="D68" s="958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58" t="s">
        <v>814</v>
      </c>
      <c r="C69" s="958" t="s">
        <v>832</v>
      </c>
      <c r="D69" s="958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833</v>
      </c>
      <c r="B70" s="958" t="s">
        <v>759</v>
      </c>
      <c r="C70" s="958" t="s">
        <v>834</v>
      </c>
      <c r="D70" s="958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814</v>
      </c>
      <c r="B71" s="1029" t="s">
        <v>408</v>
      </c>
      <c r="C71" s="958" t="s">
        <v>835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836</v>
      </c>
      <c r="B72" s="958" t="s">
        <v>759</v>
      </c>
      <c r="C72" s="958" t="s">
        <v>837</v>
      </c>
      <c r="D72" s="958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836</v>
      </c>
      <c r="B73" s="958" t="s">
        <v>753</v>
      </c>
      <c r="C73" s="958" t="s">
        <v>838</v>
      </c>
      <c r="D73" s="958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58" t="s">
        <v>759</v>
      </c>
      <c r="C74" s="958" t="s">
        <v>839</v>
      </c>
      <c r="D74" s="958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58" t="s">
        <v>753</v>
      </c>
      <c r="C75" s="958" t="s">
        <v>840</v>
      </c>
      <c r="D75" s="958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58" t="s">
        <v>759</v>
      </c>
      <c r="C76" s="958" t="s">
        <v>841</v>
      </c>
      <c r="D76" s="958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58" t="s">
        <v>753</v>
      </c>
      <c r="C77" s="958" t="s">
        <v>842</v>
      </c>
      <c r="D77" s="958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389</v>
      </c>
      <c r="B78" s="1029" t="s">
        <v>408</v>
      </c>
      <c r="C78" s="958" t="s">
        <v>843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753</v>
      </c>
      <c r="B79" s="958" t="s">
        <v>759</v>
      </c>
      <c r="C79" s="958" t="s">
        <v>844</v>
      </c>
      <c r="D79" s="958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58" t="s">
        <v>753</v>
      </c>
      <c r="C80" s="958" t="s">
        <v>845</v>
      </c>
      <c r="D80" s="958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29" t="s">
        <v>408</v>
      </c>
      <c r="C81" s="958" t="s">
        <v>846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847</v>
      </c>
      <c r="B82" s="958" t="s">
        <v>753</v>
      </c>
      <c r="C82" s="958" t="s">
        <v>848</v>
      </c>
      <c r="D82" s="958">
        <v>45720</v>
      </c>
      <c r="E82" s="761">
        <f t="shared" ref="E82:E85" si="6">D82+6</f>
        <v>45726</v>
      </c>
      <c r="F82" s="331"/>
      <c r="G82" s="761">
        <f t="shared" ref="G82:G85" si="7">G81+7</f>
        <v>45723</v>
      </c>
      <c r="I82" s="433"/>
    </row>
    <row r="83" spans="1:11" s="145" customFormat="1" ht="18" hidden="1" customHeight="1" x14ac:dyDescent="0.2">
      <c r="A83" s="808"/>
      <c r="B83" s="958" t="s">
        <v>759</v>
      </c>
      <c r="C83" s="958" t="s">
        <v>849</v>
      </c>
      <c r="D83" s="958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1" s="145" customFormat="1" ht="18" hidden="1" customHeight="1" x14ac:dyDescent="0.2">
      <c r="A84" s="808"/>
      <c r="B84" s="958" t="s">
        <v>753</v>
      </c>
      <c r="C84" s="958" t="s">
        <v>850</v>
      </c>
      <c r="D84" s="958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1" s="145" customFormat="1" ht="18" hidden="1" customHeight="1" x14ac:dyDescent="0.2">
      <c r="A85" s="808"/>
      <c r="B85" s="958" t="s">
        <v>759</v>
      </c>
      <c r="C85" s="958" t="s">
        <v>851</v>
      </c>
      <c r="D85" s="958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1" s="18" customFormat="1" ht="18" hidden="1" customHeight="1" x14ac:dyDescent="0.2">
      <c r="A86" s="864"/>
      <c r="B86" s="195" t="s">
        <v>852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4"/>
      <c r="B87" s="147" t="s">
        <v>511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8"/>
      <c r="B88" s="949"/>
      <c r="C88" s="767"/>
      <c r="D88" s="755"/>
      <c r="E88" s="767"/>
      <c r="F88" s="767"/>
      <c r="G88" s="331"/>
      <c r="H88" s="799"/>
      <c r="J88" s="433"/>
    </row>
    <row r="89" spans="1:11" s="145" customFormat="1" ht="18" hidden="1" customHeight="1" x14ac:dyDescent="0.2">
      <c r="A89" s="808"/>
      <c r="B89" s="949"/>
      <c r="C89" s="767"/>
      <c r="D89" s="755"/>
      <c r="E89" s="767"/>
      <c r="F89" s="767"/>
      <c r="G89" s="331"/>
      <c r="H89" s="799"/>
      <c r="J89" s="433"/>
    </row>
    <row r="90" spans="1:11" s="147" customFormat="1" ht="30" hidden="1" customHeight="1" x14ac:dyDescent="0.2">
      <c r="A90" s="808"/>
      <c r="B90" s="884"/>
      <c r="C90" s="618"/>
      <c r="D90" s="1136" t="s">
        <v>348</v>
      </c>
      <c r="E90" s="944" t="s">
        <v>163</v>
      </c>
      <c r="F90" s="195"/>
      <c r="G90" s="884"/>
      <c r="J90" s="145"/>
      <c r="K90" s="145"/>
    </row>
    <row r="91" spans="1:11" s="145" customFormat="1" ht="18" hidden="1" customHeight="1" x14ac:dyDescent="0.2">
      <c r="A91" s="808"/>
      <c r="B91" s="947" t="s">
        <v>350</v>
      </c>
      <c r="C91" s="947" t="s">
        <v>351</v>
      </c>
      <c r="D91" s="1137"/>
      <c r="E91" s="943" t="s">
        <v>245</v>
      </c>
      <c r="F91" s="331"/>
      <c r="G91" s="946" t="s">
        <v>352</v>
      </c>
      <c r="I91" s="433"/>
    </row>
    <row r="92" spans="1:11" ht="18" hidden="1" customHeight="1" x14ac:dyDescent="0.2">
      <c r="B92" s="621" t="s">
        <v>753</v>
      </c>
      <c r="C92" s="761" t="s">
        <v>754</v>
      </c>
      <c r="D92" s="621">
        <v>45204</v>
      </c>
      <c r="E92" s="761">
        <f>D92+6</f>
        <v>45210</v>
      </c>
      <c r="F92" s="331"/>
      <c r="G92" s="761">
        <v>45205</v>
      </c>
      <c r="J92" s="331"/>
    </row>
    <row r="93" spans="1:11" ht="18" hidden="1" customHeight="1" x14ac:dyDescent="0.2">
      <c r="B93" s="745" t="s">
        <v>756</v>
      </c>
      <c r="C93" s="761" t="s">
        <v>757</v>
      </c>
      <c r="D93" s="621">
        <v>45211</v>
      </c>
      <c r="E93" s="761">
        <f>D93+6</f>
        <v>45217</v>
      </c>
      <c r="F93" s="331"/>
      <c r="G93" s="761">
        <f t="shared" ref="G93:G95" si="8">G92+7</f>
        <v>45212</v>
      </c>
      <c r="J93" s="331"/>
    </row>
    <row r="94" spans="1:11" ht="18" hidden="1" customHeight="1" x14ac:dyDescent="0.2">
      <c r="B94" s="798" t="s">
        <v>759</v>
      </c>
      <c r="C94" s="761" t="s">
        <v>760</v>
      </c>
      <c r="D94" s="621">
        <v>45221</v>
      </c>
      <c r="E94" s="761">
        <f>D94+6</f>
        <v>45227</v>
      </c>
      <c r="F94" s="331"/>
      <c r="G94" s="761">
        <f t="shared" si="8"/>
        <v>45219</v>
      </c>
      <c r="J94" s="331"/>
    </row>
    <row r="95" spans="1:11" ht="18" hidden="1" customHeight="1" x14ac:dyDescent="0.2">
      <c r="B95" s="745" t="s">
        <v>753</v>
      </c>
      <c r="C95" s="761" t="s">
        <v>762</v>
      </c>
      <c r="D95" s="621">
        <v>45225</v>
      </c>
      <c r="E95" s="761">
        <f>D95+6</f>
        <v>45231</v>
      </c>
      <c r="F95" s="331"/>
      <c r="G95" s="761">
        <f t="shared" si="8"/>
        <v>45226</v>
      </c>
      <c r="J95" s="331"/>
    </row>
    <row r="96" spans="1:11" ht="18" hidden="1" customHeight="1" x14ac:dyDescent="0.2">
      <c r="B96" s="621" t="s">
        <v>753</v>
      </c>
      <c r="C96" s="761" t="s">
        <v>853</v>
      </c>
      <c r="D96" s="621">
        <v>45238</v>
      </c>
      <c r="E96" s="761">
        <f t="shared" ref="E96:E117" si="9">D96+3</f>
        <v>45241</v>
      </c>
      <c r="F96" s="331"/>
      <c r="G96" s="761">
        <f>D96+1</f>
        <v>45239</v>
      </c>
      <c r="J96" s="331"/>
    </row>
    <row r="97" spans="2:10" ht="18" hidden="1" customHeight="1" x14ac:dyDescent="0.2">
      <c r="B97" s="798" t="s">
        <v>756</v>
      </c>
      <c r="C97" s="761" t="s">
        <v>854</v>
      </c>
      <c r="D97" s="621">
        <f>D96+7</f>
        <v>45245</v>
      </c>
      <c r="E97" s="761">
        <f t="shared" si="9"/>
        <v>45248</v>
      </c>
      <c r="F97" s="331"/>
      <c r="G97" s="761">
        <f>G96+7</f>
        <v>45246</v>
      </c>
      <c r="J97" s="331"/>
    </row>
    <row r="98" spans="2:10" ht="18" hidden="1" customHeight="1" x14ac:dyDescent="0.2">
      <c r="B98" s="745" t="s">
        <v>759</v>
      </c>
      <c r="C98" s="761" t="s">
        <v>855</v>
      </c>
      <c r="D98" s="621">
        <f t="shared" ref="D98:D112" si="10">D97+7</f>
        <v>45252</v>
      </c>
      <c r="E98" s="761">
        <f t="shared" si="9"/>
        <v>45255</v>
      </c>
      <c r="F98" s="331"/>
      <c r="G98" s="761">
        <f t="shared" ref="G98:G161" si="11">G97+7</f>
        <v>45253</v>
      </c>
      <c r="J98" s="331"/>
    </row>
    <row r="99" spans="2:10" ht="18" hidden="1" customHeight="1" x14ac:dyDescent="0.2">
      <c r="B99" s="621" t="s">
        <v>753</v>
      </c>
      <c r="C99" s="761" t="s">
        <v>856</v>
      </c>
      <c r="D99" s="621">
        <f t="shared" si="10"/>
        <v>45259</v>
      </c>
      <c r="E99" s="761">
        <f t="shared" si="9"/>
        <v>45262</v>
      </c>
      <c r="F99" s="331"/>
      <c r="G99" s="761">
        <f t="shared" si="11"/>
        <v>45260</v>
      </c>
      <c r="J99" s="331"/>
    </row>
    <row r="100" spans="2:10" ht="18" hidden="1" customHeight="1" x14ac:dyDescent="0.2">
      <c r="B100" s="798" t="s">
        <v>756</v>
      </c>
      <c r="C100" s="761" t="s">
        <v>857</v>
      </c>
      <c r="D100" s="621">
        <f t="shared" si="10"/>
        <v>45266</v>
      </c>
      <c r="E100" s="761">
        <f t="shared" si="9"/>
        <v>45269</v>
      </c>
      <c r="F100" s="331"/>
      <c r="G100" s="761">
        <f t="shared" si="11"/>
        <v>45267</v>
      </c>
      <c r="J100" s="331"/>
    </row>
    <row r="101" spans="2:10" ht="18" hidden="1" customHeight="1" x14ac:dyDescent="0.2">
      <c r="B101" s="745" t="s">
        <v>759</v>
      </c>
      <c r="C101" s="761" t="s">
        <v>858</v>
      </c>
      <c r="D101" s="621">
        <f t="shared" si="10"/>
        <v>45273</v>
      </c>
      <c r="E101" s="761">
        <f t="shared" si="9"/>
        <v>45276</v>
      </c>
      <c r="F101" s="331"/>
      <c r="G101" s="761">
        <f t="shared" si="11"/>
        <v>45274</v>
      </c>
      <c r="J101" s="331"/>
    </row>
    <row r="102" spans="2:10" ht="18" hidden="1" customHeight="1" x14ac:dyDescent="0.2">
      <c r="B102" s="621" t="s">
        <v>753</v>
      </c>
      <c r="C102" s="761" t="s">
        <v>859</v>
      </c>
      <c r="D102" s="621">
        <f t="shared" si="10"/>
        <v>45280</v>
      </c>
      <c r="E102" s="761">
        <f t="shared" si="9"/>
        <v>45283</v>
      </c>
      <c r="F102" s="331"/>
      <c r="G102" s="761">
        <f t="shared" si="11"/>
        <v>45281</v>
      </c>
      <c r="J102" s="331"/>
    </row>
    <row r="103" spans="2:10" ht="18" hidden="1" customHeight="1" x14ac:dyDescent="0.2">
      <c r="B103" s="798" t="s">
        <v>756</v>
      </c>
      <c r="C103" s="761" t="s">
        <v>860</v>
      </c>
      <c r="D103" s="621">
        <f t="shared" si="10"/>
        <v>45287</v>
      </c>
      <c r="E103" s="761">
        <f t="shared" si="9"/>
        <v>45290</v>
      </c>
      <c r="F103" s="331"/>
      <c r="G103" s="761">
        <f t="shared" si="11"/>
        <v>45288</v>
      </c>
      <c r="J103" s="331"/>
    </row>
    <row r="104" spans="2:10" ht="18" hidden="1" customHeight="1" x14ac:dyDescent="0.2">
      <c r="B104" s="745" t="s">
        <v>759</v>
      </c>
      <c r="C104" s="761" t="s">
        <v>861</v>
      </c>
      <c r="D104" s="621">
        <f t="shared" si="10"/>
        <v>45294</v>
      </c>
      <c r="E104" s="761">
        <f t="shared" si="9"/>
        <v>45297</v>
      </c>
      <c r="F104" s="331"/>
      <c r="G104" s="761">
        <f t="shared" si="11"/>
        <v>45295</v>
      </c>
      <c r="J104" s="331"/>
    </row>
    <row r="105" spans="2:10" ht="18" hidden="1" customHeight="1" x14ac:dyDescent="0.2">
      <c r="B105" s="621" t="s">
        <v>753</v>
      </c>
      <c r="C105" s="761" t="s">
        <v>862</v>
      </c>
      <c r="D105" s="621">
        <f t="shared" si="10"/>
        <v>45301</v>
      </c>
      <c r="E105" s="761">
        <f t="shared" si="9"/>
        <v>45304</v>
      </c>
      <c r="F105" s="331"/>
      <c r="G105" s="761">
        <f t="shared" si="11"/>
        <v>45302</v>
      </c>
      <c r="J105" s="331"/>
    </row>
    <row r="106" spans="2:10" ht="18" hidden="1" customHeight="1" x14ac:dyDescent="0.2">
      <c r="B106" s="798" t="s">
        <v>756</v>
      </c>
      <c r="C106" s="761" t="s">
        <v>863</v>
      </c>
      <c r="D106" s="621">
        <f t="shared" si="10"/>
        <v>45308</v>
      </c>
      <c r="E106" s="761">
        <f t="shared" si="9"/>
        <v>45311</v>
      </c>
      <c r="F106" s="331"/>
      <c r="G106" s="761">
        <f t="shared" si="11"/>
        <v>45309</v>
      </c>
      <c r="J106" s="331"/>
    </row>
    <row r="107" spans="2:10" ht="18" hidden="1" customHeight="1" x14ac:dyDescent="0.2">
      <c r="B107" s="745" t="s">
        <v>759</v>
      </c>
      <c r="C107" s="761" t="s">
        <v>864</v>
      </c>
      <c r="D107" s="621">
        <f t="shared" si="10"/>
        <v>45315</v>
      </c>
      <c r="E107" s="761">
        <f t="shared" si="9"/>
        <v>45318</v>
      </c>
      <c r="F107" s="331"/>
      <c r="G107" s="761">
        <f t="shared" si="11"/>
        <v>45316</v>
      </c>
      <c r="J107" s="331"/>
    </row>
    <row r="108" spans="2:10" ht="18" hidden="1" customHeight="1" x14ac:dyDescent="0.2">
      <c r="B108" s="621" t="s">
        <v>753</v>
      </c>
      <c r="C108" s="761" t="s">
        <v>865</v>
      </c>
      <c r="D108" s="621">
        <f t="shared" si="10"/>
        <v>45322</v>
      </c>
      <c r="E108" s="761">
        <f t="shared" si="9"/>
        <v>45325</v>
      </c>
      <c r="F108" s="331"/>
      <c r="G108" s="761">
        <f t="shared" si="11"/>
        <v>45323</v>
      </c>
      <c r="J108" s="331"/>
    </row>
    <row r="109" spans="2:10" ht="18" hidden="1" customHeight="1" x14ac:dyDescent="0.2">
      <c r="B109" s="798" t="s">
        <v>756</v>
      </c>
      <c r="C109" s="761" t="s">
        <v>866</v>
      </c>
      <c r="D109" s="621">
        <f t="shared" si="10"/>
        <v>45329</v>
      </c>
      <c r="E109" s="761">
        <f t="shared" si="9"/>
        <v>45332</v>
      </c>
      <c r="F109" s="331"/>
      <c r="G109" s="761">
        <f t="shared" si="11"/>
        <v>45330</v>
      </c>
      <c r="J109" s="331"/>
    </row>
    <row r="110" spans="2:10" ht="18" hidden="1" customHeight="1" x14ac:dyDescent="0.2">
      <c r="B110" s="745" t="s">
        <v>759</v>
      </c>
      <c r="C110" s="761" t="s">
        <v>867</v>
      </c>
      <c r="D110" s="621">
        <f t="shared" si="10"/>
        <v>45336</v>
      </c>
      <c r="E110" s="761">
        <f t="shared" si="9"/>
        <v>45339</v>
      </c>
      <c r="F110" s="331"/>
      <c r="G110" s="761">
        <f t="shared" si="11"/>
        <v>45337</v>
      </c>
      <c r="J110" s="331"/>
    </row>
    <row r="111" spans="2:10" ht="18" hidden="1" customHeight="1" x14ac:dyDescent="0.2">
      <c r="B111" s="621" t="s">
        <v>753</v>
      </c>
      <c r="C111" s="761" t="s">
        <v>868</v>
      </c>
      <c r="D111" s="621">
        <f t="shared" si="10"/>
        <v>45343</v>
      </c>
      <c r="E111" s="761">
        <f t="shared" si="9"/>
        <v>45346</v>
      </c>
      <c r="F111" s="331"/>
      <c r="G111" s="761">
        <f t="shared" si="11"/>
        <v>45344</v>
      </c>
      <c r="J111" s="331"/>
    </row>
    <row r="112" spans="2:10" ht="18" hidden="1" customHeight="1" x14ac:dyDescent="0.2">
      <c r="B112" s="798" t="s">
        <v>756</v>
      </c>
      <c r="C112" s="761" t="s">
        <v>869</v>
      </c>
      <c r="D112" s="621">
        <f t="shared" si="10"/>
        <v>45350</v>
      </c>
      <c r="E112" s="761">
        <f t="shared" si="9"/>
        <v>45353</v>
      </c>
      <c r="F112" s="331"/>
      <c r="G112" s="761">
        <f t="shared" si="11"/>
        <v>45351</v>
      </c>
      <c r="J112" s="331"/>
    </row>
    <row r="113" spans="1:10" ht="18" hidden="1" customHeight="1" x14ac:dyDescent="0.2">
      <c r="B113" s="745" t="s">
        <v>759</v>
      </c>
      <c r="C113" s="761" t="s">
        <v>870</v>
      </c>
      <c r="D113" s="621">
        <v>45358</v>
      </c>
      <c r="E113" s="761">
        <f t="shared" si="9"/>
        <v>45361</v>
      </c>
      <c r="F113" s="331"/>
      <c r="G113" s="761">
        <v>45358</v>
      </c>
      <c r="J113" s="331"/>
    </row>
    <row r="114" spans="1:10" ht="18" hidden="1" customHeight="1" x14ac:dyDescent="0.2">
      <c r="B114" s="621" t="s">
        <v>753</v>
      </c>
      <c r="C114" s="761" t="s">
        <v>871</v>
      </c>
      <c r="D114" s="621">
        <v>45366</v>
      </c>
      <c r="E114" s="761">
        <f t="shared" si="9"/>
        <v>45369</v>
      </c>
      <c r="F114" s="331"/>
      <c r="G114" s="761">
        <f t="shared" si="11"/>
        <v>45365</v>
      </c>
      <c r="J114" s="331"/>
    </row>
    <row r="115" spans="1:10" ht="18" hidden="1" customHeight="1" x14ac:dyDescent="0.2">
      <c r="B115" s="798" t="s">
        <v>756</v>
      </c>
      <c r="C115" s="761" t="s">
        <v>872</v>
      </c>
      <c r="D115" s="621">
        <v>45375</v>
      </c>
      <c r="E115" s="761">
        <f t="shared" si="9"/>
        <v>45378</v>
      </c>
      <c r="F115" s="331"/>
      <c r="G115" s="761">
        <f t="shared" si="11"/>
        <v>45372</v>
      </c>
      <c r="J115" s="331"/>
    </row>
    <row r="116" spans="1:10" ht="18" hidden="1" customHeight="1" x14ac:dyDescent="0.2">
      <c r="B116" s="745" t="s">
        <v>759</v>
      </c>
      <c r="C116" s="761" t="s">
        <v>873</v>
      </c>
      <c r="D116" s="621">
        <v>45378</v>
      </c>
      <c r="E116" s="761">
        <f t="shared" si="9"/>
        <v>45381</v>
      </c>
      <c r="F116" s="331"/>
      <c r="G116" s="761">
        <f t="shared" si="11"/>
        <v>45379</v>
      </c>
      <c r="J116" s="331"/>
    </row>
    <row r="117" spans="1:10" ht="18" hidden="1" customHeight="1" x14ac:dyDescent="0.2">
      <c r="B117" s="958" t="s">
        <v>753</v>
      </c>
      <c r="C117" s="958" t="s">
        <v>874</v>
      </c>
      <c r="D117" s="958">
        <f t="shared" ref="D117:D118" si="12">D116+7</f>
        <v>45385</v>
      </c>
      <c r="E117" s="761">
        <f t="shared" si="9"/>
        <v>45388</v>
      </c>
      <c r="F117" s="331"/>
      <c r="G117" s="761">
        <f t="shared" si="11"/>
        <v>45386</v>
      </c>
      <c r="J117" s="331"/>
    </row>
    <row r="118" spans="1:10" ht="18" hidden="1" customHeight="1" x14ac:dyDescent="0.2">
      <c r="B118" s="883" t="s">
        <v>384</v>
      </c>
      <c r="C118" s="958" t="s">
        <v>875</v>
      </c>
      <c r="D118" s="803">
        <f t="shared" si="12"/>
        <v>45392</v>
      </c>
      <c r="E118" s="987"/>
      <c r="F118" s="331"/>
      <c r="G118" s="761">
        <f t="shared" si="11"/>
        <v>45393</v>
      </c>
      <c r="J118" s="331"/>
    </row>
    <row r="119" spans="1:10" ht="18" hidden="1" customHeight="1" x14ac:dyDescent="0.2">
      <c r="A119" s="864" t="s">
        <v>876</v>
      </c>
      <c r="B119" s="958" t="s">
        <v>759</v>
      </c>
      <c r="C119" s="958" t="s">
        <v>877</v>
      </c>
      <c r="D119" s="958">
        <v>45402</v>
      </c>
      <c r="E119" s="761">
        <f>D119+3</f>
        <v>45405</v>
      </c>
      <c r="F119" s="331"/>
      <c r="G119" s="761">
        <f t="shared" si="11"/>
        <v>45400</v>
      </c>
      <c r="J119" s="331"/>
    </row>
    <row r="120" spans="1:10" ht="18" hidden="1" customHeight="1" x14ac:dyDescent="0.2">
      <c r="B120" s="958" t="s">
        <v>753</v>
      </c>
      <c r="C120" s="958" t="s">
        <v>878</v>
      </c>
      <c r="D120" s="958">
        <v>45408</v>
      </c>
      <c r="E120" s="761">
        <f>D120+3</f>
        <v>45411</v>
      </c>
      <c r="F120" s="331"/>
      <c r="G120" s="761">
        <f t="shared" si="11"/>
        <v>45407</v>
      </c>
      <c r="J120" s="331"/>
    </row>
    <row r="121" spans="1:10" ht="18" hidden="1" customHeight="1" x14ac:dyDescent="0.2">
      <c r="A121" s="864" t="s">
        <v>879</v>
      </c>
      <c r="B121" s="958" t="s">
        <v>756</v>
      </c>
      <c r="C121" s="958" t="s">
        <v>880</v>
      </c>
      <c r="D121" s="958">
        <v>45418</v>
      </c>
      <c r="E121" s="761">
        <v>45420</v>
      </c>
      <c r="F121" s="331"/>
      <c r="G121" s="761">
        <f t="shared" si="11"/>
        <v>45414</v>
      </c>
      <c r="J121" s="331"/>
    </row>
    <row r="122" spans="1:10" ht="18" hidden="1" customHeight="1" x14ac:dyDescent="0.2">
      <c r="B122" s="958" t="s">
        <v>759</v>
      </c>
      <c r="C122" s="958" t="s">
        <v>881</v>
      </c>
      <c r="D122" s="958">
        <v>45423</v>
      </c>
      <c r="E122" s="761">
        <f>D122+3</f>
        <v>45426</v>
      </c>
      <c r="F122" s="331"/>
      <c r="G122" s="761">
        <f t="shared" si="11"/>
        <v>45421</v>
      </c>
      <c r="J122" s="331"/>
    </row>
    <row r="123" spans="1:10" ht="18" hidden="1" customHeight="1" x14ac:dyDescent="0.2">
      <c r="A123" s="864" t="s">
        <v>753</v>
      </c>
      <c r="B123" s="883" t="s">
        <v>384</v>
      </c>
      <c r="C123" s="958" t="s">
        <v>882</v>
      </c>
      <c r="D123" s="803">
        <v>45429</v>
      </c>
      <c r="E123" s="803">
        <f>D123+3</f>
        <v>45432</v>
      </c>
      <c r="F123" s="331"/>
      <c r="G123" s="761">
        <f t="shared" si="11"/>
        <v>45428</v>
      </c>
      <c r="J123" s="331"/>
    </row>
    <row r="124" spans="1:10" ht="18" hidden="1" customHeight="1" x14ac:dyDescent="0.2">
      <c r="B124" s="958" t="s">
        <v>756</v>
      </c>
      <c r="C124" s="958" t="s">
        <v>883</v>
      </c>
      <c r="D124" s="958">
        <v>45436</v>
      </c>
      <c r="E124" s="883" t="s">
        <v>384</v>
      </c>
      <c r="F124" s="331"/>
      <c r="G124" s="761">
        <f t="shared" si="11"/>
        <v>45435</v>
      </c>
      <c r="J124" s="331"/>
    </row>
    <row r="125" spans="1:10" ht="18" hidden="1" customHeight="1" x14ac:dyDescent="0.2">
      <c r="B125" s="958" t="s">
        <v>759</v>
      </c>
      <c r="C125" s="958" t="s">
        <v>884</v>
      </c>
      <c r="D125" s="958">
        <v>45444</v>
      </c>
      <c r="E125" s="883" t="s">
        <v>384</v>
      </c>
      <c r="F125" s="331"/>
      <c r="G125" s="761">
        <f t="shared" si="11"/>
        <v>45442</v>
      </c>
      <c r="J125" s="331"/>
    </row>
    <row r="126" spans="1:10" ht="18" hidden="1" customHeight="1" x14ac:dyDescent="0.2">
      <c r="B126" s="958" t="s">
        <v>753</v>
      </c>
      <c r="C126" s="958" t="s">
        <v>885</v>
      </c>
      <c r="D126" s="958">
        <v>45450</v>
      </c>
      <c r="E126" s="883" t="s">
        <v>384</v>
      </c>
      <c r="F126" s="331"/>
      <c r="G126" s="761">
        <f t="shared" si="11"/>
        <v>45449</v>
      </c>
      <c r="J126" s="331"/>
    </row>
    <row r="127" spans="1:10" ht="18" hidden="1" customHeight="1" x14ac:dyDescent="0.2">
      <c r="B127" s="958" t="s">
        <v>756</v>
      </c>
      <c r="C127" s="958" t="s">
        <v>886</v>
      </c>
      <c r="D127" s="958">
        <v>45455</v>
      </c>
      <c r="E127" s="883" t="s">
        <v>384</v>
      </c>
      <c r="F127" s="331"/>
      <c r="G127" s="761">
        <f t="shared" si="11"/>
        <v>45456</v>
      </c>
      <c r="J127" s="331"/>
    </row>
    <row r="128" spans="1:10" ht="18" hidden="1" customHeight="1" x14ac:dyDescent="0.2">
      <c r="B128" s="958" t="s">
        <v>759</v>
      </c>
      <c r="C128" s="958" t="s">
        <v>887</v>
      </c>
      <c r="D128" s="958">
        <v>45462</v>
      </c>
      <c r="E128" s="883" t="s">
        <v>384</v>
      </c>
      <c r="F128" s="331"/>
      <c r="G128" s="761">
        <f t="shared" si="11"/>
        <v>45463</v>
      </c>
      <c r="J128" s="331"/>
    </row>
    <row r="129" spans="1:10" ht="18" hidden="1" customHeight="1" x14ac:dyDescent="0.2">
      <c r="B129" s="958" t="s">
        <v>753</v>
      </c>
      <c r="C129" s="958" t="s">
        <v>888</v>
      </c>
      <c r="D129" s="958">
        <v>45471</v>
      </c>
      <c r="E129" s="883" t="s">
        <v>384</v>
      </c>
      <c r="F129" s="331"/>
      <c r="G129" s="761">
        <f t="shared" si="11"/>
        <v>45470</v>
      </c>
      <c r="J129" s="331"/>
    </row>
    <row r="130" spans="1:10" ht="18" hidden="1" customHeight="1" x14ac:dyDescent="0.2">
      <c r="B130" s="958" t="s">
        <v>756</v>
      </c>
      <c r="C130" s="958" t="s">
        <v>889</v>
      </c>
      <c r="D130" s="958">
        <v>45476</v>
      </c>
      <c r="E130" s="883" t="s">
        <v>384</v>
      </c>
      <c r="F130" s="331"/>
      <c r="G130" s="761">
        <f t="shared" si="11"/>
        <v>45477</v>
      </c>
      <c r="J130" s="331"/>
    </row>
    <row r="131" spans="1:10" ht="18" hidden="1" customHeight="1" x14ac:dyDescent="0.2">
      <c r="B131" s="958" t="s">
        <v>759</v>
      </c>
      <c r="C131" s="958" t="s">
        <v>890</v>
      </c>
      <c r="D131" s="958">
        <v>45483</v>
      </c>
      <c r="E131" s="883" t="s">
        <v>384</v>
      </c>
      <c r="F131" s="331"/>
      <c r="G131" s="761">
        <f t="shared" si="11"/>
        <v>45484</v>
      </c>
      <c r="J131" s="331"/>
    </row>
    <row r="132" spans="1:10" ht="18" hidden="1" customHeight="1" x14ac:dyDescent="0.2">
      <c r="B132" s="958" t="s">
        <v>753</v>
      </c>
      <c r="C132" s="958" t="s">
        <v>891</v>
      </c>
      <c r="D132" s="958">
        <v>45490</v>
      </c>
      <c r="E132" s="883" t="s">
        <v>384</v>
      </c>
      <c r="F132" s="331"/>
      <c r="G132" s="761">
        <f t="shared" si="11"/>
        <v>45491</v>
      </c>
      <c r="J132" s="331"/>
    </row>
    <row r="133" spans="1:10" ht="18" hidden="1" customHeight="1" x14ac:dyDescent="0.2">
      <c r="B133" s="958" t="s">
        <v>756</v>
      </c>
      <c r="C133" s="958" t="s">
        <v>892</v>
      </c>
      <c r="D133" s="958">
        <v>45497</v>
      </c>
      <c r="E133" s="883" t="s">
        <v>384</v>
      </c>
      <c r="F133" s="331"/>
      <c r="G133" s="761">
        <f t="shared" si="11"/>
        <v>45498</v>
      </c>
      <c r="J133" s="331"/>
    </row>
    <row r="134" spans="1:10" ht="18" hidden="1" customHeight="1" x14ac:dyDescent="0.2">
      <c r="B134" s="958" t="s">
        <v>759</v>
      </c>
      <c r="C134" s="958" t="s">
        <v>893</v>
      </c>
      <c r="D134" s="958">
        <v>45504</v>
      </c>
      <c r="E134" s="883" t="s">
        <v>384</v>
      </c>
      <c r="F134" s="331"/>
      <c r="G134" s="761">
        <f t="shared" si="11"/>
        <v>45505</v>
      </c>
      <c r="J134" s="331"/>
    </row>
    <row r="135" spans="1:10" ht="18" hidden="1" customHeight="1" x14ac:dyDescent="0.2">
      <c r="B135" s="958" t="s">
        <v>753</v>
      </c>
      <c r="C135" s="958" t="s">
        <v>894</v>
      </c>
      <c r="D135" s="958">
        <v>45514</v>
      </c>
      <c r="E135" s="761">
        <f>D135+3</f>
        <v>45517</v>
      </c>
      <c r="F135" s="331"/>
      <c r="G135" s="761">
        <f t="shared" si="11"/>
        <v>45512</v>
      </c>
      <c r="J135" s="331"/>
    </row>
    <row r="136" spans="1:10" ht="18" hidden="1" customHeight="1" x14ac:dyDescent="0.2">
      <c r="B136" s="958" t="s">
        <v>756</v>
      </c>
      <c r="C136" s="958" t="s">
        <v>895</v>
      </c>
      <c r="D136" s="958">
        <v>45519</v>
      </c>
      <c r="E136" s="883" t="s">
        <v>384</v>
      </c>
      <c r="F136" s="331"/>
      <c r="G136" s="761">
        <f t="shared" si="11"/>
        <v>45519</v>
      </c>
      <c r="J136" s="331"/>
    </row>
    <row r="137" spans="1:10" ht="18" hidden="1" customHeight="1" x14ac:dyDescent="0.2">
      <c r="B137" s="958" t="s">
        <v>759</v>
      </c>
      <c r="C137" s="958" t="s">
        <v>896</v>
      </c>
      <c r="D137" s="958">
        <v>45525</v>
      </c>
      <c r="E137" s="883" t="s">
        <v>384</v>
      </c>
      <c r="F137" s="331"/>
      <c r="G137" s="761">
        <f t="shared" si="11"/>
        <v>45526</v>
      </c>
      <c r="J137" s="331"/>
    </row>
    <row r="138" spans="1:10" ht="18" hidden="1" customHeight="1" x14ac:dyDescent="0.2">
      <c r="B138" s="958" t="s">
        <v>753</v>
      </c>
      <c r="C138" s="958" t="s">
        <v>897</v>
      </c>
      <c r="D138" s="958">
        <v>45534</v>
      </c>
      <c r="E138" s="883" t="s">
        <v>384</v>
      </c>
      <c r="F138" s="331"/>
      <c r="G138" s="761">
        <f t="shared" si="11"/>
        <v>45533</v>
      </c>
      <c r="J138" s="331"/>
    </row>
    <row r="139" spans="1:10" ht="18" hidden="1" customHeight="1" x14ac:dyDescent="0.2">
      <c r="B139" s="958" t="s">
        <v>756</v>
      </c>
      <c r="C139" s="958" t="s">
        <v>898</v>
      </c>
      <c r="D139" s="958">
        <v>45542</v>
      </c>
      <c r="E139" s="883" t="s">
        <v>384</v>
      </c>
      <c r="F139" s="331"/>
      <c r="G139" s="761">
        <f t="shared" si="11"/>
        <v>45540</v>
      </c>
      <c r="J139" s="331"/>
    </row>
    <row r="140" spans="1:10" ht="18" hidden="1" customHeight="1" x14ac:dyDescent="0.2">
      <c r="B140" s="958" t="s">
        <v>753</v>
      </c>
      <c r="C140" s="958" t="s">
        <v>899</v>
      </c>
      <c r="D140" s="958">
        <v>45546</v>
      </c>
      <c r="E140" s="761">
        <f>D140+3</f>
        <v>45549</v>
      </c>
      <c r="F140" s="331"/>
      <c r="G140" s="761">
        <f t="shared" si="11"/>
        <v>45547</v>
      </c>
      <c r="J140" s="331"/>
    </row>
    <row r="141" spans="1:10" ht="18" hidden="1" customHeight="1" x14ac:dyDescent="0.2">
      <c r="B141" s="1029" t="s">
        <v>408</v>
      </c>
      <c r="C141" s="958" t="s">
        <v>900</v>
      </c>
      <c r="D141" s="958">
        <v>45553</v>
      </c>
      <c r="E141" s="803">
        <f>D141+3</f>
        <v>45556</v>
      </c>
      <c r="F141" s="331"/>
      <c r="G141" s="761">
        <f t="shared" si="11"/>
        <v>45554</v>
      </c>
      <c r="J141" s="331"/>
    </row>
    <row r="142" spans="1:10" ht="18" hidden="1" customHeight="1" x14ac:dyDescent="0.2">
      <c r="B142" s="958" t="s">
        <v>814</v>
      </c>
      <c r="C142" s="958" t="s">
        <v>901</v>
      </c>
      <c r="D142" s="958">
        <v>45560</v>
      </c>
      <c r="E142" s="761">
        <f>D142+3</f>
        <v>45563</v>
      </c>
      <c r="F142" s="331"/>
      <c r="G142" s="761">
        <f t="shared" si="11"/>
        <v>45561</v>
      </c>
      <c r="J142" s="331"/>
    </row>
    <row r="143" spans="1:10" ht="18" hidden="1" customHeight="1" x14ac:dyDescent="0.2">
      <c r="A143" s="864" t="s">
        <v>753</v>
      </c>
      <c r="B143" s="958" t="s">
        <v>820</v>
      </c>
      <c r="C143" s="958" t="s">
        <v>902</v>
      </c>
      <c r="D143" s="958">
        <v>45569</v>
      </c>
      <c r="E143" s="761">
        <f>D143+3</f>
        <v>45572</v>
      </c>
      <c r="F143" s="331"/>
      <c r="G143" s="761">
        <f t="shared" si="11"/>
        <v>45568</v>
      </c>
      <c r="J143" s="331"/>
    </row>
    <row r="144" spans="1:10" ht="18" hidden="1" customHeight="1" x14ac:dyDescent="0.2">
      <c r="B144" s="958" t="s">
        <v>756</v>
      </c>
      <c r="C144" s="958" t="s">
        <v>903</v>
      </c>
      <c r="D144" s="958">
        <v>45574</v>
      </c>
      <c r="E144" s="761">
        <f>D144+3</f>
        <v>45577</v>
      </c>
      <c r="F144" s="331"/>
      <c r="G144" s="761">
        <f t="shared" si="11"/>
        <v>45575</v>
      </c>
      <c r="J144" s="331"/>
    </row>
    <row r="145" spans="1:10" ht="18" hidden="1" customHeight="1" x14ac:dyDescent="0.2">
      <c r="B145" s="958" t="s">
        <v>814</v>
      </c>
      <c r="C145" s="958" t="s">
        <v>904</v>
      </c>
      <c r="D145" s="958">
        <v>45581</v>
      </c>
      <c r="E145" s="883" t="s">
        <v>384</v>
      </c>
      <c r="F145" s="331"/>
      <c r="G145" s="761">
        <f t="shared" si="11"/>
        <v>45582</v>
      </c>
      <c r="J145" s="331"/>
    </row>
    <row r="146" spans="1:10" ht="18" hidden="1" customHeight="1" x14ac:dyDescent="0.2">
      <c r="A146" s="864" t="s">
        <v>753</v>
      </c>
      <c r="B146" s="958" t="s">
        <v>820</v>
      </c>
      <c r="C146" s="958" t="s">
        <v>905</v>
      </c>
      <c r="D146" s="958">
        <v>45589</v>
      </c>
      <c r="E146" s="761">
        <f t="shared" ref="E146:E163" si="13">D146+3</f>
        <v>45592</v>
      </c>
      <c r="F146" s="331"/>
      <c r="G146" s="761">
        <f t="shared" si="11"/>
        <v>45589</v>
      </c>
      <c r="J146" s="331"/>
    </row>
    <row r="147" spans="1:10" ht="18" hidden="1" customHeight="1" x14ac:dyDescent="0.2">
      <c r="B147" s="958" t="s">
        <v>756</v>
      </c>
      <c r="C147" s="958" t="s">
        <v>906</v>
      </c>
      <c r="D147" s="958">
        <v>45595</v>
      </c>
      <c r="E147" s="761">
        <f t="shared" si="13"/>
        <v>45598</v>
      </c>
      <c r="F147" s="331"/>
      <c r="G147" s="761">
        <f t="shared" si="11"/>
        <v>45596</v>
      </c>
      <c r="J147" s="331"/>
    </row>
    <row r="148" spans="1:10" ht="18" hidden="1" customHeight="1" x14ac:dyDescent="0.2">
      <c r="B148" s="1029" t="s">
        <v>408</v>
      </c>
      <c r="C148" s="958" t="s">
        <v>907</v>
      </c>
      <c r="D148" s="803">
        <v>45603</v>
      </c>
      <c r="E148" s="803">
        <f t="shared" si="13"/>
        <v>45606</v>
      </c>
      <c r="F148" s="331"/>
      <c r="G148" s="761">
        <f t="shared" si="11"/>
        <v>45603</v>
      </c>
      <c r="J148" s="331"/>
    </row>
    <row r="149" spans="1:10" ht="18" hidden="1" customHeight="1" x14ac:dyDescent="0.2">
      <c r="A149" s="864" t="s">
        <v>908</v>
      </c>
      <c r="B149" s="958" t="s">
        <v>389</v>
      </c>
      <c r="C149" s="958" t="s">
        <v>909</v>
      </c>
      <c r="D149" s="958">
        <v>45614</v>
      </c>
      <c r="E149" s="761">
        <f t="shared" si="13"/>
        <v>45617</v>
      </c>
      <c r="F149" s="331"/>
      <c r="G149" s="761">
        <f t="shared" si="11"/>
        <v>45610</v>
      </c>
      <c r="J149" s="331"/>
    </row>
    <row r="150" spans="1:10" ht="18" hidden="1" customHeight="1" x14ac:dyDescent="0.2">
      <c r="A150" s="864" t="s">
        <v>756</v>
      </c>
      <c r="B150" s="958" t="s">
        <v>389</v>
      </c>
      <c r="C150" s="958" t="s">
        <v>910</v>
      </c>
      <c r="D150" s="958">
        <v>45620</v>
      </c>
      <c r="E150" s="761">
        <f t="shared" si="13"/>
        <v>45623</v>
      </c>
      <c r="F150" s="331"/>
      <c r="G150" s="761">
        <f t="shared" si="11"/>
        <v>45617</v>
      </c>
      <c r="J150" s="331"/>
    </row>
    <row r="151" spans="1:10" ht="18" hidden="1" customHeight="1" x14ac:dyDescent="0.2">
      <c r="B151" s="958" t="s">
        <v>389</v>
      </c>
      <c r="C151" s="958" t="s">
        <v>911</v>
      </c>
      <c r="D151" s="958">
        <v>45627</v>
      </c>
      <c r="E151" s="761">
        <f t="shared" si="13"/>
        <v>45630</v>
      </c>
      <c r="F151" s="331"/>
      <c r="G151" s="761">
        <f t="shared" si="11"/>
        <v>45624</v>
      </c>
      <c r="J151" s="331"/>
    </row>
    <row r="152" spans="1:10" ht="18" hidden="1" customHeight="1" x14ac:dyDescent="0.2">
      <c r="B152" s="958" t="s">
        <v>389</v>
      </c>
      <c r="C152" s="958" t="s">
        <v>912</v>
      </c>
      <c r="D152" s="958">
        <v>45633</v>
      </c>
      <c r="E152" s="761">
        <f t="shared" si="13"/>
        <v>45636</v>
      </c>
      <c r="F152" s="331"/>
      <c r="G152" s="761">
        <f t="shared" si="11"/>
        <v>45631</v>
      </c>
      <c r="J152" s="331"/>
    </row>
    <row r="153" spans="1:10" ht="18" hidden="1" customHeight="1" x14ac:dyDescent="0.2">
      <c r="A153" s="864" t="s">
        <v>389</v>
      </c>
      <c r="B153" s="958" t="s">
        <v>389</v>
      </c>
      <c r="C153" s="958" t="s">
        <v>913</v>
      </c>
      <c r="D153" s="958">
        <v>45637</v>
      </c>
      <c r="E153" s="761">
        <f t="shared" si="13"/>
        <v>45640</v>
      </c>
      <c r="F153" s="331"/>
      <c r="G153" s="761">
        <f t="shared" si="11"/>
        <v>45638</v>
      </c>
      <c r="J153" s="331"/>
    </row>
    <row r="154" spans="1:10" ht="18" hidden="1" customHeight="1" x14ac:dyDescent="0.2">
      <c r="A154" s="864" t="s">
        <v>389</v>
      </c>
      <c r="B154" s="958" t="s">
        <v>389</v>
      </c>
      <c r="C154" s="958" t="s">
        <v>914</v>
      </c>
      <c r="D154" s="958">
        <v>45644</v>
      </c>
      <c r="E154" s="761">
        <f t="shared" si="13"/>
        <v>45647</v>
      </c>
      <c r="F154" s="331"/>
      <c r="G154" s="761">
        <f t="shared" si="11"/>
        <v>45645</v>
      </c>
      <c r="J154" s="331"/>
    </row>
    <row r="155" spans="1:10" ht="18" hidden="1" customHeight="1" x14ac:dyDescent="0.2">
      <c r="B155" s="958" t="s">
        <v>389</v>
      </c>
      <c r="C155" s="958" t="s">
        <v>915</v>
      </c>
      <c r="D155" s="958">
        <v>45650</v>
      </c>
      <c r="E155" s="761">
        <f t="shared" si="13"/>
        <v>45653</v>
      </c>
      <c r="F155" s="331"/>
      <c r="G155" s="761">
        <f t="shared" si="11"/>
        <v>45652</v>
      </c>
      <c r="J155" s="331"/>
    </row>
    <row r="156" spans="1:10" ht="18" hidden="1" customHeight="1" x14ac:dyDescent="0.2">
      <c r="B156" s="958" t="s">
        <v>389</v>
      </c>
      <c r="C156" s="958" t="s">
        <v>916</v>
      </c>
      <c r="D156" s="958">
        <v>45657</v>
      </c>
      <c r="E156" s="761">
        <f t="shared" si="13"/>
        <v>45660</v>
      </c>
      <c r="F156" s="331"/>
      <c r="G156" s="761">
        <f t="shared" si="11"/>
        <v>45659</v>
      </c>
      <c r="J156" s="331"/>
    </row>
    <row r="157" spans="1:10" ht="18" hidden="1" customHeight="1" x14ac:dyDescent="0.2">
      <c r="B157" s="958" t="s">
        <v>389</v>
      </c>
      <c r="C157" s="958" t="s">
        <v>917</v>
      </c>
      <c r="D157" s="958">
        <v>45664</v>
      </c>
      <c r="E157" s="761">
        <f t="shared" si="13"/>
        <v>45667</v>
      </c>
      <c r="F157" s="331"/>
      <c r="G157" s="761">
        <f t="shared" si="11"/>
        <v>45666</v>
      </c>
      <c r="J157" s="331"/>
    </row>
    <row r="158" spans="1:10" ht="18" hidden="1" customHeight="1" x14ac:dyDescent="0.2">
      <c r="B158" s="958" t="s">
        <v>389</v>
      </c>
      <c r="C158" s="958" t="s">
        <v>918</v>
      </c>
      <c r="D158" s="958">
        <v>45671</v>
      </c>
      <c r="E158" s="761">
        <f t="shared" si="13"/>
        <v>45674</v>
      </c>
      <c r="F158" s="331"/>
      <c r="G158" s="761">
        <f t="shared" si="11"/>
        <v>45673</v>
      </c>
      <c r="J158" s="331"/>
    </row>
    <row r="159" spans="1:10" ht="18" hidden="1" customHeight="1" x14ac:dyDescent="0.2">
      <c r="B159" s="958" t="s">
        <v>389</v>
      </c>
      <c r="C159" s="958" t="s">
        <v>919</v>
      </c>
      <c r="D159" s="958">
        <v>45313</v>
      </c>
      <c r="E159" s="761">
        <f t="shared" si="13"/>
        <v>45316</v>
      </c>
      <c r="F159" s="331"/>
      <c r="G159" s="761">
        <f t="shared" si="11"/>
        <v>45680</v>
      </c>
      <c r="J159" s="331"/>
    </row>
    <row r="160" spans="1:10" ht="18" hidden="1" customHeight="1" x14ac:dyDescent="0.2">
      <c r="B160" s="958" t="s">
        <v>389</v>
      </c>
      <c r="C160" s="958" t="s">
        <v>920</v>
      </c>
      <c r="D160" s="958">
        <v>45320</v>
      </c>
      <c r="E160" s="761">
        <f t="shared" si="13"/>
        <v>45323</v>
      </c>
      <c r="F160" s="331"/>
      <c r="G160" s="761">
        <f t="shared" si="11"/>
        <v>45687</v>
      </c>
      <c r="J160" s="331"/>
    </row>
    <row r="161" spans="1:13" ht="18" hidden="1" customHeight="1" x14ac:dyDescent="0.2">
      <c r="B161" s="958" t="s">
        <v>389</v>
      </c>
      <c r="C161" s="958" t="s">
        <v>921</v>
      </c>
      <c r="D161" s="958">
        <v>45327</v>
      </c>
      <c r="E161" s="761">
        <f t="shared" si="13"/>
        <v>45330</v>
      </c>
      <c r="F161" s="331"/>
      <c r="G161" s="761">
        <f t="shared" si="11"/>
        <v>45694</v>
      </c>
      <c r="J161" s="331"/>
    </row>
    <row r="162" spans="1:13" ht="18" hidden="1" customHeight="1" x14ac:dyDescent="0.2">
      <c r="B162" s="958" t="s">
        <v>922</v>
      </c>
      <c r="C162" s="958" t="s">
        <v>923</v>
      </c>
      <c r="D162" s="958">
        <v>45700</v>
      </c>
      <c r="E162" s="761">
        <f t="shared" si="13"/>
        <v>45703</v>
      </c>
      <c r="F162" s="331"/>
      <c r="G162" s="761">
        <f t="shared" ref="G162:G173" si="14">G161+7</f>
        <v>45701</v>
      </c>
      <c r="J162" s="331"/>
    </row>
    <row r="163" spans="1:13" ht="18" hidden="1" customHeight="1" x14ac:dyDescent="0.2">
      <c r="B163" s="958" t="s">
        <v>924</v>
      </c>
      <c r="C163" s="958" t="s">
        <v>925</v>
      </c>
      <c r="D163" s="958">
        <v>45706</v>
      </c>
      <c r="E163" s="761">
        <f t="shared" si="13"/>
        <v>45709</v>
      </c>
      <c r="F163" s="331"/>
      <c r="G163" s="761">
        <f t="shared" si="14"/>
        <v>45708</v>
      </c>
      <c r="J163" s="331"/>
    </row>
    <row r="164" spans="1:13" ht="18" hidden="1" customHeight="1" x14ac:dyDescent="0.2">
      <c r="B164" s="958" t="s">
        <v>924</v>
      </c>
      <c r="C164" s="958" t="s">
        <v>926</v>
      </c>
      <c r="D164" s="958">
        <v>45715</v>
      </c>
      <c r="E164" s="761">
        <f t="shared" ref="E164:E166" si="15">D164+3</f>
        <v>45718</v>
      </c>
      <c r="F164" s="331"/>
      <c r="G164" s="761">
        <v>45714</v>
      </c>
      <c r="J164" s="331"/>
    </row>
    <row r="165" spans="1:13" ht="18" hidden="1" customHeight="1" x14ac:dyDescent="0.2">
      <c r="B165" s="958" t="s">
        <v>753</v>
      </c>
      <c r="C165" s="958" t="s">
        <v>927</v>
      </c>
      <c r="D165" s="958">
        <v>45720</v>
      </c>
      <c r="E165" s="761">
        <f t="shared" si="15"/>
        <v>45723</v>
      </c>
      <c r="F165" s="331"/>
      <c r="G165" s="761">
        <f t="shared" si="14"/>
        <v>45721</v>
      </c>
      <c r="J165" s="331"/>
    </row>
    <row r="166" spans="1:13" ht="18" hidden="1" customHeight="1" x14ac:dyDescent="0.2">
      <c r="B166" s="958" t="s">
        <v>759</v>
      </c>
      <c r="C166" s="958" t="s">
        <v>928</v>
      </c>
      <c r="D166" s="958">
        <v>45727</v>
      </c>
      <c r="E166" s="761">
        <f t="shared" si="15"/>
        <v>45730</v>
      </c>
      <c r="F166" s="331"/>
      <c r="G166" s="761">
        <f t="shared" si="14"/>
        <v>45728</v>
      </c>
      <c r="J166" s="331"/>
    </row>
    <row r="167" spans="1:13" ht="18" hidden="1" customHeight="1" x14ac:dyDescent="0.2">
      <c r="B167" s="958" t="s">
        <v>924</v>
      </c>
      <c r="C167" s="958" t="s">
        <v>929</v>
      </c>
      <c r="D167" s="958">
        <v>45734</v>
      </c>
      <c r="E167" s="761">
        <f t="shared" ref="E167:E169" si="16">D167+3</f>
        <v>45737</v>
      </c>
      <c r="F167" s="331"/>
      <c r="G167" s="761">
        <f t="shared" si="14"/>
        <v>45735</v>
      </c>
      <c r="J167" s="331"/>
    </row>
    <row r="168" spans="1:13" ht="18" hidden="1" customHeight="1" x14ac:dyDescent="0.2">
      <c r="B168" s="958" t="s">
        <v>753</v>
      </c>
      <c r="C168" s="958" t="s">
        <v>930</v>
      </c>
      <c r="D168" s="958">
        <v>45741</v>
      </c>
      <c r="E168" s="761">
        <f t="shared" si="16"/>
        <v>45744</v>
      </c>
      <c r="F168" s="331"/>
      <c r="G168" s="761">
        <f t="shared" si="14"/>
        <v>45742</v>
      </c>
      <c r="J168" s="331"/>
    </row>
    <row r="169" spans="1:13" ht="18" hidden="1" customHeight="1" x14ac:dyDescent="0.2">
      <c r="B169" s="958" t="s">
        <v>759</v>
      </c>
      <c r="C169" s="958" t="s">
        <v>931</v>
      </c>
      <c r="D169" s="958">
        <v>45748</v>
      </c>
      <c r="E169" s="761">
        <f t="shared" si="16"/>
        <v>45751</v>
      </c>
      <c r="F169" s="331"/>
      <c r="G169" s="761">
        <f t="shared" si="14"/>
        <v>45749</v>
      </c>
      <c r="J169" s="331"/>
    </row>
    <row r="170" spans="1:13" ht="18" hidden="1" customHeight="1" x14ac:dyDescent="0.2">
      <c r="B170" s="958" t="s">
        <v>924</v>
      </c>
      <c r="C170" s="958" t="s">
        <v>932</v>
      </c>
      <c r="D170" s="958">
        <v>45755</v>
      </c>
      <c r="E170" s="761">
        <f t="shared" ref="E170:E172" si="17">D170+3</f>
        <v>45758</v>
      </c>
      <c r="F170" s="331"/>
      <c r="G170" s="761">
        <f t="shared" si="14"/>
        <v>45756</v>
      </c>
      <c r="J170" s="331"/>
    </row>
    <row r="171" spans="1:13" ht="18" hidden="1" customHeight="1" x14ac:dyDescent="0.2">
      <c r="B171" s="958" t="s">
        <v>753</v>
      </c>
      <c r="C171" s="958" t="s">
        <v>933</v>
      </c>
      <c r="D171" s="958">
        <v>45762</v>
      </c>
      <c r="E171" s="761">
        <f t="shared" si="17"/>
        <v>45765</v>
      </c>
      <c r="F171" s="331"/>
      <c r="G171" s="761">
        <f t="shared" si="14"/>
        <v>45763</v>
      </c>
      <c r="J171" s="331"/>
    </row>
    <row r="172" spans="1:13" ht="18" hidden="1" customHeight="1" x14ac:dyDescent="0.2">
      <c r="B172" s="958" t="s">
        <v>759</v>
      </c>
      <c r="C172" s="958" t="s">
        <v>934</v>
      </c>
      <c r="D172" s="958">
        <v>45769</v>
      </c>
      <c r="E172" s="761">
        <f t="shared" si="17"/>
        <v>45772</v>
      </c>
      <c r="F172" s="331"/>
      <c r="G172" s="761">
        <f t="shared" si="14"/>
        <v>45770</v>
      </c>
      <c r="J172" s="331"/>
    </row>
    <row r="173" spans="1:13" ht="18" hidden="1" customHeight="1" x14ac:dyDescent="0.2">
      <c r="B173" s="958" t="s">
        <v>924</v>
      </c>
      <c r="C173" s="958" t="s">
        <v>935</v>
      </c>
      <c r="D173" s="958">
        <v>45776</v>
      </c>
      <c r="E173" s="761">
        <f t="shared" ref="E173" si="18">D173+3</f>
        <v>45779</v>
      </c>
      <c r="F173" s="331"/>
      <c r="G173" s="761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36"/>
      <c r="B175" s="1133" t="s">
        <v>346</v>
      </c>
      <c r="C175" s="1133"/>
      <c r="D175" s="1133"/>
      <c r="E175" s="1133"/>
      <c r="F175" s="1041"/>
      <c r="G175" s="1041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36"/>
      <c r="B176" s="1038"/>
      <c r="C176" s="1038"/>
      <c r="D176" s="1038"/>
      <c r="E176" s="1038"/>
      <c r="F176" s="1038"/>
      <c r="G176" s="1038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8"/>
      <c r="C177" s="618"/>
      <c r="D177" s="1136" t="s">
        <v>348</v>
      </c>
      <c r="E177" s="944" t="s">
        <v>751</v>
      </c>
      <c r="F177" s="195"/>
      <c r="G177" s="884"/>
      <c r="J177" s="145"/>
      <c r="K177" s="145"/>
    </row>
    <row r="178" spans="1:11" s="147" customFormat="1" ht="18" customHeight="1" x14ac:dyDescent="0.2">
      <c r="A178" s="808"/>
      <c r="B178" s="947" t="s">
        <v>350</v>
      </c>
      <c r="C178" s="947" t="s">
        <v>351</v>
      </c>
      <c r="D178" s="1137"/>
      <c r="E178" s="943" t="s">
        <v>217</v>
      </c>
      <c r="F178" s="195"/>
      <c r="G178" s="946" t="s">
        <v>352</v>
      </c>
      <c r="H178" s="145"/>
      <c r="I178" s="145"/>
      <c r="J178" s="145"/>
      <c r="K178" s="145"/>
    </row>
    <row r="179" spans="1:11" s="145" customFormat="1" ht="18" hidden="1" customHeight="1" x14ac:dyDescent="0.2">
      <c r="A179" s="808" t="s">
        <v>765</v>
      </c>
      <c r="B179" s="883" t="s">
        <v>384</v>
      </c>
      <c r="C179" s="958" t="s">
        <v>789</v>
      </c>
      <c r="D179" s="942">
        <v>45383</v>
      </c>
      <c r="E179" s="942">
        <f t="shared" ref="E179:E180" si="19">D179+6</f>
        <v>45389</v>
      </c>
      <c r="F179" s="331"/>
      <c r="G179" s="761" t="e">
        <f>#REF!+7</f>
        <v>#REF!</v>
      </c>
      <c r="I179" s="433"/>
    </row>
    <row r="180" spans="1:11" s="145" customFormat="1" ht="18" hidden="1" customHeight="1" x14ac:dyDescent="0.2">
      <c r="A180" s="808"/>
      <c r="B180" s="958" t="s">
        <v>759</v>
      </c>
      <c r="C180" s="958" t="s">
        <v>790</v>
      </c>
      <c r="D180" s="958">
        <v>45385</v>
      </c>
      <c r="E180" s="761">
        <f t="shared" si="19"/>
        <v>45391</v>
      </c>
      <c r="F180" s="331"/>
      <c r="G180" s="761">
        <v>45387</v>
      </c>
      <c r="I180" s="433"/>
    </row>
    <row r="181" spans="1:11" s="145" customFormat="1" ht="18" hidden="1" customHeight="1" x14ac:dyDescent="0.2">
      <c r="A181" s="808"/>
      <c r="B181" s="958" t="s">
        <v>753</v>
      </c>
      <c r="C181" s="958" t="s">
        <v>791</v>
      </c>
      <c r="D181" s="958">
        <v>45396</v>
      </c>
      <c r="E181" s="761">
        <v>45401</v>
      </c>
      <c r="F181" s="331"/>
      <c r="G181" s="761">
        <f t="shared" ref="G181:G225" si="20">G180+7</f>
        <v>45394</v>
      </c>
      <c r="I181" s="433"/>
    </row>
    <row r="182" spans="1:11" s="145" customFormat="1" ht="18" hidden="1" customHeight="1" x14ac:dyDescent="0.2">
      <c r="A182" s="808"/>
      <c r="B182" s="958" t="s">
        <v>756</v>
      </c>
      <c r="C182" s="958" t="s">
        <v>792</v>
      </c>
      <c r="D182" s="958">
        <v>45401</v>
      </c>
      <c r="E182" s="761">
        <f>D182+6</f>
        <v>45407</v>
      </c>
      <c r="F182" s="331"/>
      <c r="G182" s="761">
        <f t="shared" si="20"/>
        <v>45401</v>
      </c>
      <c r="I182" s="433"/>
    </row>
    <row r="183" spans="1:11" s="145" customFormat="1" ht="18" hidden="1" customHeight="1" x14ac:dyDescent="0.2">
      <c r="A183" s="808"/>
      <c r="B183" s="958" t="s">
        <v>759</v>
      </c>
      <c r="C183" s="958" t="s">
        <v>793</v>
      </c>
      <c r="D183" s="958">
        <v>45410</v>
      </c>
      <c r="E183" s="761">
        <f>D183+7</f>
        <v>45417</v>
      </c>
      <c r="F183" s="331"/>
      <c r="G183" s="761">
        <f t="shared" si="20"/>
        <v>45408</v>
      </c>
      <c r="I183" s="433"/>
    </row>
    <row r="184" spans="1:11" s="145" customFormat="1" ht="18" hidden="1" customHeight="1" x14ac:dyDescent="0.2">
      <c r="A184" s="808"/>
      <c r="B184" s="958" t="s">
        <v>753</v>
      </c>
      <c r="C184" s="958" t="s">
        <v>794</v>
      </c>
      <c r="D184" s="958">
        <v>45416</v>
      </c>
      <c r="E184" s="761">
        <f>D184+7</f>
        <v>45423</v>
      </c>
      <c r="F184" s="331"/>
      <c r="G184" s="761">
        <f t="shared" si="20"/>
        <v>45415</v>
      </c>
      <c r="I184" s="433"/>
    </row>
    <row r="185" spans="1:11" s="145" customFormat="1" ht="18" hidden="1" customHeight="1" x14ac:dyDescent="0.2">
      <c r="A185" s="808"/>
      <c r="B185" s="958" t="s">
        <v>756</v>
      </c>
      <c r="C185" s="958" t="s">
        <v>795</v>
      </c>
      <c r="D185" s="958">
        <v>45422</v>
      </c>
      <c r="E185" s="761">
        <f>D185+7</f>
        <v>45429</v>
      </c>
      <c r="F185" s="331"/>
      <c r="G185" s="761">
        <f t="shared" si="20"/>
        <v>45422</v>
      </c>
      <c r="I185" s="433"/>
    </row>
    <row r="186" spans="1:11" s="145" customFormat="1" ht="18" hidden="1" customHeight="1" x14ac:dyDescent="0.2">
      <c r="A186" s="808"/>
      <c r="B186" s="958" t="s">
        <v>759</v>
      </c>
      <c r="C186" s="958" t="s">
        <v>796</v>
      </c>
      <c r="D186" s="958">
        <v>45431</v>
      </c>
      <c r="E186" s="883" t="s">
        <v>384</v>
      </c>
      <c r="F186" s="331"/>
      <c r="G186" s="761">
        <f t="shared" si="20"/>
        <v>45429</v>
      </c>
      <c r="I186" s="433"/>
    </row>
    <row r="187" spans="1:11" s="145" customFormat="1" ht="18" hidden="1" customHeight="1" x14ac:dyDescent="0.2">
      <c r="A187" s="808"/>
      <c r="B187" s="958" t="s">
        <v>753</v>
      </c>
      <c r="C187" s="958" t="s">
        <v>797</v>
      </c>
      <c r="D187" s="958">
        <v>45435</v>
      </c>
      <c r="E187" s="761">
        <f t="shared" ref="E187:E216" si="21">D187+7</f>
        <v>45442</v>
      </c>
      <c r="F187" s="331"/>
      <c r="G187" s="761">
        <f t="shared" si="20"/>
        <v>45436</v>
      </c>
      <c r="I187" s="433"/>
    </row>
    <row r="188" spans="1:11" s="145" customFormat="1" ht="18" hidden="1" customHeight="1" x14ac:dyDescent="0.2">
      <c r="A188" s="808"/>
      <c r="B188" s="958" t="s">
        <v>756</v>
      </c>
      <c r="C188" s="958" t="s">
        <v>798</v>
      </c>
      <c r="D188" s="958">
        <v>45441</v>
      </c>
      <c r="E188" s="761">
        <f t="shared" si="21"/>
        <v>45448</v>
      </c>
      <c r="F188" s="331"/>
      <c r="G188" s="761">
        <f t="shared" si="20"/>
        <v>45443</v>
      </c>
      <c r="I188" s="433"/>
    </row>
    <row r="189" spans="1:11" s="145" customFormat="1" ht="18" hidden="1" customHeight="1" x14ac:dyDescent="0.2">
      <c r="A189" s="808"/>
      <c r="B189" s="958" t="s">
        <v>759</v>
      </c>
      <c r="C189" s="958" t="s">
        <v>799</v>
      </c>
      <c r="D189" s="958">
        <v>45446</v>
      </c>
      <c r="E189" s="761">
        <f t="shared" si="21"/>
        <v>45453</v>
      </c>
      <c r="F189" s="331"/>
      <c r="G189" s="761">
        <f t="shared" si="20"/>
        <v>45450</v>
      </c>
      <c r="I189" s="433"/>
    </row>
    <row r="190" spans="1:11" s="145" customFormat="1" ht="18" hidden="1" customHeight="1" x14ac:dyDescent="0.2">
      <c r="A190" s="808"/>
      <c r="B190" s="958" t="s">
        <v>753</v>
      </c>
      <c r="C190" s="958" t="s">
        <v>800</v>
      </c>
      <c r="D190" s="958">
        <v>45462</v>
      </c>
      <c r="E190" s="761">
        <f t="shared" si="21"/>
        <v>45469</v>
      </c>
      <c r="F190" s="331"/>
      <c r="G190" s="761">
        <f t="shared" si="20"/>
        <v>45457</v>
      </c>
      <c r="I190" s="433"/>
    </row>
    <row r="191" spans="1:11" s="145" customFormat="1" ht="18" hidden="1" customHeight="1" x14ac:dyDescent="0.2">
      <c r="A191" s="808"/>
      <c r="B191" s="958" t="s">
        <v>756</v>
      </c>
      <c r="C191" s="958" t="s">
        <v>801</v>
      </c>
      <c r="D191" s="958">
        <v>45464</v>
      </c>
      <c r="E191" s="761">
        <f t="shared" si="21"/>
        <v>45471</v>
      </c>
      <c r="F191" s="331"/>
      <c r="G191" s="761">
        <f t="shared" si="20"/>
        <v>45464</v>
      </c>
      <c r="I191" s="433"/>
    </row>
    <row r="192" spans="1:11" s="145" customFormat="1" ht="18" hidden="1" customHeight="1" x14ac:dyDescent="0.2">
      <c r="A192" s="808"/>
      <c r="B192" s="958" t="s">
        <v>759</v>
      </c>
      <c r="C192" s="958" t="s">
        <v>802</v>
      </c>
      <c r="D192" s="958">
        <v>45474</v>
      </c>
      <c r="E192" s="761">
        <f t="shared" si="21"/>
        <v>45481</v>
      </c>
      <c r="F192" s="331"/>
      <c r="G192" s="761">
        <f t="shared" si="20"/>
        <v>45471</v>
      </c>
      <c r="I192" s="433"/>
    </row>
    <row r="193" spans="1:9" s="145" customFormat="1" ht="18" hidden="1" customHeight="1" x14ac:dyDescent="0.2">
      <c r="A193" s="808"/>
      <c r="B193" s="958" t="s">
        <v>753</v>
      </c>
      <c r="C193" s="958" t="s">
        <v>803</v>
      </c>
      <c r="D193" s="958">
        <v>45476</v>
      </c>
      <c r="E193" s="761">
        <f t="shared" si="21"/>
        <v>45483</v>
      </c>
      <c r="F193" s="331"/>
      <c r="G193" s="761">
        <f t="shared" si="20"/>
        <v>45478</v>
      </c>
      <c r="I193" s="433"/>
    </row>
    <row r="194" spans="1:9" s="145" customFormat="1" ht="18" hidden="1" customHeight="1" x14ac:dyDescent="0.2">
      <c r="A194" s="808"/>
      <c r="B194" s="958" t="s">
        <v>756</v>
      </c>
      <c r="C194" s="958" t="s">
        <v>804</v>
      </c>
      <c r="D194" s="958">
        <v>45483</v>
      </c>
      <c r="E194" s="761">
        <f t="shared" si="21"/>
        <v>45490</v>
      </c>
      <c r="F194" s="331"/>
      <c r="G194" s="761">
        <f t="shared" si="20"/>
        <v>45485</v>
      </c>
      <c r="I194" s="433"/>
    </row>
    <row r="195" spans="1:9" s="145" customFormat="1" ht="18" hidden="1" customHeight="1" x14ac:dyDescent="0.2">
      <c r="A195" s="808"/>
      <c r="B195" s="958" t="s">
        <v>759</v>
      </c>
      <c r="C195" s="958" t="s">
        <v>805</v>
      </c>
      <c r="D195" s="958">
        <v>45492</v>
      </c>
      <c r="E195" s="761">
        <f t="shared" si="21"/>
        <v>45499</v>
      </c>
      <c r="F195" s="331"/>
      <c r="G195" s="761">
        <f t="shared" si="20"/>
        <v>45492</v>
      </c>
      <c r="I195" s="433"/>
    </row>
    <row r="196" spans="1:9" s="145" customFormat="1" ht="18" hidden="1" customHeight="1" x14ac:dyDescent="0.2">
      <c r="A196" s="808"/>
      <c r="B196" s="958" t="s">
        <v>753</v>
      </c>
      <c r="C196" s="958" t="s">
        <v>806</v>
      </c>
      <c r="D196" s="958">
        <v>45496</v>
      </c>
      <c r="E196" s="761">
        <f t="shared" si="21"/>
        <v>45503</v>
      </c>
      <c r="F196" s="331"/>
      <c r="G196" s="761">
        <f t="shared" si="20"/>
        <v>45499</v>
      </c>
      <c r="I196" s="433"/>
    </row>
    <row r="197" spans="1:9" s="145" customFormat="1" ht="18" hidden="1" customHeight="1" x14ac:dyDescent="0.2">
      <c r="A197" s="808"/>
      <c r="B197" s="958" t="s">
        <v>756</v>
      </c>
      <c r="C197" s="958" t="s">
        <v>807</v>
      </c>
      <c r="D197" s="958">
        <v>45505</v>
      </c>
      <c r="E197" s="761">
        <f t="shared" si="21"/>
        <v>45512</v>
      </c>
      <c r="F197" s="331"/>
      <c r="G197" s="761">
        <f t="shared" si="20"/>
        <v>45506</v>
      </c>
      <c r="I197" s="433"/>
    </row>
    <row r="198" spans="1:9" s="145" customFormat="1" ht="18" hidden="1" customHeight="1" x14ac:dyDescent="0.2">
      <c r="A198" s="808"/>
      <c r="B198" s="958" t="s">
        <v>759</v>
      </c>
      <c r="C198" s="958" t="s">
        <v>808</v>
      </c>
      <c r="D198" s="958">
        <v>45512</v>
      </c>
      <c r="E198" s="761">
        <f t="shared" si="21"/>
        <v>45519</v>
      </c>
      <c r="F198" s="331"/>
      <c r="G198" s="761">
        <f t="shared" si="20"/>
        <v>45513</v>
      </c>
      <c r="I198" s="433"/>
    </row>
    <row r="199" spans="1:9" s="145" customFormat="1" ht="18" hidden="1" customHeight="1" x14ac:dyDescent="0.2">
      <c r="A199" s="808"/>
      <c r="B199" s="958" t="s">
        <v>753</v>
      </c>
      <c r="C199" s="958" t="s">
        <v>809</v>
      </c>
      <c r="D199" s="958">
        <v>45518</v>
      </c>
      <c r="E199" s="761">
        <f t="shared" si="21"/>
        <v>45525</v>
      </c>
      <c r="F199" s="331"/>
      <c r="G199" s="761">
        <f t="shared" si="20"/>
        <v>45520</v>
      </c>
      <c r="I199" s="433"/>
    </row>
    <row r="200" spans="1:9" s="145" customFormat="1" ht="18" hidden="1" customHeight="1" x14ac:dyDescent="0.2">
      <c r="A200" s="808"/>
      <c r="B200" s="958" t="s">
        <v>756</v>
      </c>
      <c r="C200" s="958" t="s">
        <v>810</v>
      </c>
      <c r="D200" s="958">
        <v>45529</v>
      </c>
      <c r="E200" s="761">
        <f t="shared" si="21"/>
        <v>45536</v>
      </c>
      <c r="F200" s="331"/>
      <c r="G200" s="761">
        <f t="shared" si="20"/>
        <v>45527</v>
      </c>
      <c r="I200" s="433"/>
    </row>
    <row r="201" spans="1:9" s="145" customFormat="1" ht="18" hidden="1" customHeight="1" x14ac:dyDescent="0.2">
      <c r="A201" s="808" t="s">
        <v>811</v>
      </c>
      <c r="B201" s="958" t="s">
        <v>753</v>
      </c>
      <c r="C201" s="958" t="s">
        <v>812</v>
      </c>
      <c r="D201" s="958">
        <v>45531</v>
      </c>
      <c r="E201" s="761">
        <f t="shared" si="21"/>
        <v>45538</v>
      </c>
      <c r="F201" s="331"/>
      <c r="G201" s="761">
        <f t="shared" si="20"/>
        <v>45534</v>
      </c>
      <c r="I201" s="433"/>
    </row>
    <row r="202" spans="1:9" s="145" customFormat="1" ht="18" hidden="1" customHeight="1" x14ac:dyDescent="0.2">
      <c r="A202" s="808" t="s">
        <v>753</v>
      </c>
      <c r="B202" s="1029" t="s">
        <v>408</v>
      </c>
      <c r="C202" s="958" t="s">
        <v>813</v>
      </c>
      <c r="D202" s="803">
        <v>45543</v>
      </c>
      <c r="E202" s="803">
        <f t="shared" si="21"/>
        <v>45550</v>
      </c>
      <c r="F202" s="331"/>
      <c r="G202" s="761">
        <f t="shared" si="20"/>
        <v>45541</v>
      </c>
      <c r="I202" s="433"/>
    </row>
    <row r="203" spans="1:9" s="145" customFormat="1" ht="18" hidden="1" customHeight="1" x14ac:dyDescent="0.2">
      <c r="A203" s="808"/>
      <c r="B203" s="958" t="s">
        <v>814</v>
      </c>
      <c r="C203" s="958" t="s">
        <v>815</v>
      </c>
      <c r="D203" s="958">
        <v>45543</v>
      </c>
      <c r="E203" s="761">
        <f t="shared" si="21"/>
        <v>45550</v>
      </c>
      <c r="F203" s="331"/>
      <c r="G203" s="761">
        <f t="shared" si="20"/>
        <v>45548</v>
      </c>
      <c r="I203" s="433"/>
    </row>
    <row r="204" spans="1:9" s="145" customFormat="1" ht="18" hidden="1" customHeight="1" x14ac:dyDescent="0.2">
      <c r="A204" s="808" t="s">
        <v>816</v>
      </c>
      <c r="B204" s="958" t="s">
        <v>753</v>
      </c>
      <c r="C204" s="958" t="s">
        <v>817</v>
      </c>
      <c r="D204" s="958">
        <v>45553</v>
      </c>
      <c r="E204" s="761">
        <f t="shared" si="21"/>
        <v>45560</v>
      </c>
      <c r="F204" s="331"/>
      <c r="G204" s="761">
        <f t="shared" si="20"/>
        <v>45555</v>
      </c>
      <c r="I204" s="433"/>
    </row>
    <row r="205" spans="1:9" s="145" customFormat="1" ht="18" hidden="1" customHeight="1" x14ac:dyDescent="0.2">
      <c r="A205" s="808"/>
      <c r="B205" s="958" t="s">
        <v>756</v>
      </c>
      <c r="C205" s="958" t="s">
        <v>818</v>
      </c>
      <c r="D205" s="958">
        <v>45559</v>
      </c>
      <c r="E205" s="761">
        <f t="shared" si="21"/>
        <v>45566</v>
      </c>
      <c r="F205" s="331"/>
      <c r="G205" s="761">
        <f t="shared" si="20"/>
        <v>45562</v>
      </c>
      <c r="I205" s="433"/>
    </row>
    <row r="206" spans="1:9" s="145" customFormat="1" ht="18" hidden="1" customHeight="1" x14ac:dyDescent="0.2">
      <c r="A206" s="808"/>
      <c r="B206" s="958" t="s">
        <v>814</v>
      </c>
      <c r="C206" s="958" t="s">
        <v>819</v>
      </c>
      <c r="D206" s="958">
        <v>45569</v>
      </c>
      <c r="E206" s="761">
        <f t="shared" si="21"/>
        <v>45576</v>
      </c>
      <c r="F206" s="331"/>
      <c r="G206" s="761">
        <f t="shared" si="20"/>
        <v>45569</v>
      </c>
      <c r="I206" s="433"/>
    </row>
    <row r="207" spans="1:9" s="145" customFormat="1" ht="18" hidden="1" customHeight="1" x14ac:dyDescent="0.2">
      <c r="A207" s="808" t="s">
        <v>753</v>
      </c>
      <c r="B207" s="958" t="s">
        <v>820</v>
      </c>
      <c r="C207" s="958" t="s">
        <v>821</v>
      </c>
      <c r="D207" s="958">
        <v>45576</v>
      </c>
      <c r="E207" s="761">
        <f t="shared" si="21"/>
        <v>45583</v>
      </c>
      <c r="F207" s="331"/>
      <c r="G207" s="761">
        <f t="shared" si="20"/>
        <v>45576</v>
      </c>
      <c r="I207" s="433"/>
    </row>
    <row r="208" spans="1:9" s="145" customFormat="1" ht="18" hidden="1" customHeight="1" x14ac:dyDescent="0.2">
      <c r="A208" s="808" t="s">
        <v>822</v>
      </c>
      <c r="B208" s="958" t="s">
        <v>756</v>
      </c>
      <c r="C208" s="958" t="s">
        <v>823</v>
      </c>
      <c r="D208" s="958">
        <v>45581</v>
      </c>
      <c r="E208" s="761">
        <f t="shared" si="21"/>
        <v>45588</v>
      </c>
      <c r="F208" s="331"/>
      <c r="G208" s="761">
        <f t="shared" si="20"/>
        <v>45583</v>
      </c>
      <c r="I208" s="433"/>
    </row>
    <row r="209" spans="1:9" s="145" customFormat="1" ht="18" hidden="1" customHeight="1" x14ac:dyDescent="0.2">
      <c r="A209" s="808"/>
      <c r="B209" s="958" t="s">
        <v>814</v>
      </c>
      <c r="C209" s="958" t="s">
        <v>824</v>
      </c>
      <c r="D209" s="958">
        <v>45588</v>
      </c>
      <c r="E209" s="761">
        <f t="shared" si="21"/>
        <v>45595</v>
      </c>
      <c r="F209" s="331"/>
      <c r="G209" s="761">
        <f t="shared" si="20"/>
        <v>45590</v>
      </c>
      <c r="I209" s="433"/>
    </row>
    <row r="210" spans="1:9" s="145" customFormat="1" ht="18" hidden="1" customHeight="1" x14ac:dyDescent="0.2">
      <c r="A210" s="808" t="s">
        <v>753</v>
      </c>
      <c r="B210" s="958" t="s">
        <v>820</v>
      </c>
      <c r="C210" s="958" t="s">
        <v>825</v>
      </c>
      <c r="D210" s="958">
        <v>45594</v>
      </c>
      <c r="E210" s="761">
        <f t="shared" si="21"/>
        <v>45601</v>
      </c>
      <c r="F210" s="331"/>
      <c r="G210" s="761">
        <f t="shared" si="20"/>
        <v>45597</v>
      </c>
      <c r="I210" s="433"/>
    </row>
    <row r="211" spans="1:9" s="145" customFormat="1" ht="18" hidden="1" customHeight="1" x14ac:dyDescent="0.2">
      <c r="A211" s="808" t="s">
        <v>826</v>
      </c>
      <c r="B211" s="958" t="s">
        <v>814</v>
      </c>
      <c r="C211" s="958" t="s">
        <v>827</v>
      </c>
      <c r="D211" s="958">
        <v>45603</v>
      </c>
      <c r="E211" s="761">
        <f t="shared" si="21"/>
        <v>45610</v>
      </c>
      <c r="F211" s="331"/>
      <c r="G211" s="761">
        <f t="shared" si="20"/>
        <v>45604</v>
      </c>
      <c r="I211" s="433"/>
    </row>
    <row r="212" spans="1:9" s="145" customFormat="1" ht="18" hidden="1" customHeight="1" x14ac:dyDescent="0.2">
      <c r="A212" s="808"/>
      <c r="B212" s="958" t="s">
        <v>759</v>
      </c>
      <c r="C212" s="958" t="s">
        <v>828</v>
      </c>
      <c r="D212" s="958">
        <v>45611</v>
      </c>
      <c r="E212" s="761">
        <f t="shared" si="21"/>
        <v>45618</v>
      </c>
      <c r="F212" s="331"/>
      <c r="G212" s="761">
        <f t="shared" si="20"/>
        <v>45611</v>
      </c>
      <c r="I212" s="433"/>
    </row>
    <row r="213" spans="1:9" s="145" customFormat="1" ht="18" hidden="1" customHeight="1" x14ac:dyDescent="0.2">
      <c r="A213" s="808" t="s">
        <v>829</v>
      </c>
      <c r="B213" s="958" t="s">
        <v>814</v>
      </c>
      <c r="C213" s="958" t="s">
        <v>830</v>
      </c>
      <c r="D213" s="958">
        <v>45617</v>
      </c>
      <c r="E213" s="761">
        <f t="shared" si="21"/>
        <v>45624</v>
      </c>
      <c r="F213" s="331"/>
      <c r="G213" s="761">
        <f t="shared" si="20"/>
        <v>45618</v>
      </c>
      <c r="I213" s="433"/>
    </row>
    <row r="214" spans="1:9" s="145" customFormat="1" ht="18" hidden="1" customHeight="1" x14ac:dyDescent="0.2">
      <c r="A214" s="808" t="s">
        <v>756</v>
      </c>
      <c r="B214" s="958" t="s">
        <v>759</v>
      </c>
      <c r="C214" s="958" t="s">
        <v>831</v>
      </c>
      <c r="D214" s="958">
        <v>45627</v>
      </c>
      <c r="E214" s="761">
        <f t="shared" si="21"/>
        <v>45634</v>
      </c>
      <c r="F214" s="331"/>
      <c r="G214" s="761">
        <f t="shared" si="20"/>
        <v>45625</v>
      </c>
      <c r="I214" s="433"/>
    </row>
    <row r="215" spans="1:9" s="145" customFormat="1" ht="18" hidden="1" customHeight="1" x14ac:dyDescent="0.2">
      <c r="A215" s="808"/>
      <c r="B215" s="958" t="s">
        <v>814</v>
      </c>
      <c r="C215" s="958" t="s">
        <v>832</v>
      </c>
      <c r="D215" s="958">
        <v>45630</v>
      </c>
      <c r="E215" s="761">
        <f t="shared" si="21"/>
        <v>45637</v>
      </c>
      <c r="F215" s="331"/>
      <c r="G215" s="761">
        <f t="shared" si="20"/>
        <v>45632</v>
      </c>
      <c r="I215" s="433"/>
    </row>
    <row r="216" spans="1:9" s="145" customFormat="1" ht="18" hidden="1" customHeight="1" x14ac:dyDescent="0.2">
      <c r="A216" s="808" t="s">
        <v>833</v>
      </c>
      <c r="B216" s="958" t="s">
        <v>759</v>
      </c>
      <c r="C216" s="958" t="s">
        <v>834</v>
      </c>
      <c r="D216" s="958">
        <v>45639</v>
      </c>
      <c r="E216" s="761">
        <f t="shared" si="21"/>
        <v>45646</v>
      </c>
      <c r="F216" s="331"/>
      <c r="G216" s="761">
        <f t="shared" si="20"/>
        <v>45639</v>
      </c>
      <c r="I216" s="433"/>
    </row>
    <row r="217" spans="1:9" s="145" customFormat="1" ht="18" hidden="1" customHeight="1" x14ac:dyDescent="0.2">
      <c r="A217" s="808" t="s">
        <v>814</v>
      </c>
      <c r="B217" s="1029" t="s">
        <v>408</v>
      </c>
      <c r="C217" s="958" t="s">
        <v>835</v>
      </c>
      <c r="D217" s="803"/>
      <c r="E217" s="803"/>
      <c r="F217" s="331"/>
      <c r="G217" s="761">
        <f t="shared" si="20"/>
        <v>45646</v>
      </c>
      <c r="I217" s="433"/>
    </row>
    <row r="218" spans="1:9" s="145" customFormat="1" ht="18" hidden="1" customHeight="1" x14ac:dyDescent="0.2">
      <c r="A218" s="808" t="s">
        <v>836</v>
      </c>
      <c r="B218" s="958" t="s">
        <v>759</v>
      </c>
      <c r="C218" s="958" t="s">
        <v>837</v>
      </c>
      <c r="D218" s="958">
        <v>45653</v>
      </c>
      <c r="E218" s="761">
        <f t="shared" ref="E218:E223" si="22">D218+5</f>
        <v>45658</v>
      </c>
      <c r="F218" s="331"/>
      <c r="G218" s="761">
        <f t="shared" si="20"/>
        <v>45653</v>
      </c>
      <c r="I218" s="433"/>
    </row>
    <row r="219" spans="1:9" s="145" customFormat="1" ht="18" hidden="1" customHeight="1" x14ac:dyDescent="0.2">
      <c r="A219" s="808" t="s">
        <v>836</v>
      </c>
      <c r="B219" s="958" t="s">
        <v>753</v>
      </c>
      <c r="C219" s="958" t="s">
        <v>838</v>
      </c>
      <c r="D219" s="958">
        <v>45295</v>
      </c>
      <c r="E219" s="761">
        <f t="shared" si="22"/>
        <v>45300</v>
      </c>
      <c r="F219" s="331"/>
      <c r="G219" s="761">
        <f t="shared" si="20"/>
        <v>45660</v>
      </c>
      <c r="I219" s="433"/>
    </row>
    <row r="220" spans="1:9" s="145" customFormat="1" ht="18" hidden="1" customHeight="1" x14ac:dyDescent="0.2">
      <c r="A220" s="808" t="s">
        <v>120</v>
      </c>
      <c r="B220" s="958" t="s">
        <v>759</v>
      </c>
      <c r="C220" s="958" t="s">
        <v>839</v>
      </c>
      <c r="D220" s="958">
        <v>45669</v>
      </c>
      <c r="E220" s="761">
        <f t="shared" si="22"/>
        <v>45674</v>
      </c>
      <c r="F220" s="331"/>
      <c r="G220" s="761">
        <f t="shared" si="20"/>
        <v>45667</v>
      </c>
      <c r="I220" s="433"/>
    </row>
    <row r="221" spans="1:9" s="145" customFormat="1" ht="18" hidden="1" customHeight="1" x14ac:dyDescent="0.2">
      <c r="A221" s="808"/>
      <c r="B221" s="958" t="s">
        <v>753</v>
      </c>
      <c r="C221" s="958" t="s">
        <v>840</v>
      </c>
      <c r="D221" s="958">
        <v>45307</v>
      </c>
      <c r="E221" s="761">
        <f t="shared" si="22"/>
        <v>45312</v>
      </c>
      <c r="F221" s="331"/>
      <c r="G221" s="761">
        <f t="shared" si="20"/>
        <v>45674</v>
      </c>
      <c r="I221" s="433"/>
    </row>
    <row r="222" spans="1:9" s="145" customFormat="1" ht="18" hidden="1" customHeight="1" x14ac:dyDescent="0.2">
      <c r="A222" s="808"/>
      <c r="B222" s="958" t="s">
        <v>759</v>
      </c>
      <c r="C222" s="958" t="s">
        <v>841</v>
      </c>
      <c r="D222" s="958">
        <v>45687</v>
      </c>
      <c r="E222" s="761">
        <f t="shared" si="22"/>
        <v>45692</v>
      </c>
      <c r="F222" s="331"/>
      <c r="G222" s="761">
        <f t="shared" si="20"/>
        <v>45681</v>
      </c>
      <c r="I222" s="433"/>
    </row>
    <row r="223" spans="1:9" s="145" customFormat="1" ht="18" hidden="1" customHeight="1" x14ac:dyDescent="0.2">
      <c r="A223" s="808"/>
      <c r="B223" s="958" t="s">
        <v>753</v>
      </c>
      <c r="C223" s="958" t="s">
        <v>842</v>
      </c>
      <c r="D223" s="958">
        <v>45688</v>
      </c>
      <c r="E223" s="761">
        <f t="shared" si="22"/>
        <v>45693</v>
      </c>
      <c r="F223" s="331"/>
      <c r="G223" s="761">
        <f t="shared" si="20"/>
        <v>45688</v>
      </c>
      <c r="I223" s="433"/>
    </row>
    <row r="224" spans="1:9" s="145" customFormat="1" ht="18" hidden="1" customHeight="1" x14ac:dyDescent="0.2">
      <c r="A224" s="808" t="s">
        <v>389</v>
      </c>
      <c r="B224" s="1029" t="s">
        <v>408</v>
      </c>
      <c r="C224" s="958" t="s">
        <v>843</v>
      </c>
      <c r="D224" s="803"/>
      <c r="E224" s="803"/>
      <c r="F224" s="331"/>
      <c r="G224" s="761">
        <f t="shared" si="20"/>
        <v>45695</v>
      </c>
      <c r="I224" s="433"/>
    </row>
    <row r="225" spans="1:9" s="145" customFormat="1" ht="18" hidden="1" customHeight="1" x14ac:dyDescent="0.2">
      <c r="A225" s="808" t="s">
        <v>753</v>
      </c>
      <c r="B225" s="958" t="s">
        <v>759</v>
      </c>
      <c r="C225" s="958" t="s">
        <v>844</v>
      </c>
      <c r="D225" s="958">
        <v>45704</v>
      </c>
      <c r="E225" s="761">
        <f>D225+7</f>
        <v>45711</v>
      </c>
      <c r="F225" s="331"/>
      <c r="G225" s="761">
        <f t="shared" si="20"/>
        <v>45702</v>
      </c>
      <c r="I225" s="433"/>
    </row>
    <row r="226" spans="1:9" s="145" customFormat="1" ht="18" hidden="1" customHeight="1" x14ac:dyDescent="0.2">
      <c r="A226" s="808"/>
      <c r="B226" s="958" t="s">
        <v>753</v>
      </c>
      <c r="C226" s="958" t="s">
        <v>845</v>
      </c>
      <c r="D226" s="958">
        <v>45707</v>
      </c>
      <c r="E226" s="761">
        <f>D226+6</f>
        <v>45713</v>
      </c>
      <c r="F226" s="331"/>
      <c r="G226" s="761">
        <f t="shared" ref="G226:G230" si="23">G225+7</f>
        <v>45709</v>
      </c>
      <c r="I226" s="433"/>
    </row>
    <row r="227" spans="1:9" s="145" customFormat="1" ht="18" hidden="1" customHeight="1" x14ac:dyDescent="0.2">
      <c r="A227" s="808"/>
      <c r="B227" s="1029" t="s">
        <v>408</v>
      </c>
      <c r="C227" s="958" t="s">
        <v>846</v>
      </c>
      <c r="D227" s="803"/>
      <c r="E227" s="803"/>
      <c r="F227" s="331"/>
      <c r="G227" s="761">
        <f t="shared" si="23"/>
        <v>45716</v>
      </c>
      <c r="I227" s="433"/>
    </row>
    <row r="228" spans="1:9" s="145" customFormat="1" ht="18" hidden="1" customHeight="1" x14ac:dyDescent="0.2">
      <c r="A228" s="808" t="s">
        <v>847</v>
      </c>
      <c r="B228" s="958" t="s">
        <v>753</v>
      </c>
      <c r="C228" s="958" t="s">
        <v>848</v>
      </c>
      <c r="D228" s="958">
        <v>45720</v>
      </c>
      <c r="E228" s="761">
        <f t="shared" ref="E228:E239" si="24">D228+6</f>
        <v>45726</v>
      </c>
      <c r="F228" s="331"/>
      <c r="G228" s="761">
        <f t="shared" si="23"/>
        <v>45723</v>
      </c>
      <c r="I228" s="433"/>
    </row>
    <row r="229" spans="1:9" s="145" customFormat="1" ht="18" hidden="1" customHeight="1" x14ac:dyDescent="0.2">
      <c r="A229" s="808"/>
      <c r="B229" s="958" t="s">
        <v>759</v>
      </c>
      <c r="C229" s="958" t="s">
        <v>849</v>
      </c>
      <c r="D229" s="958">
        <v>45736</v>
      </c>
      <c r="E229" s="761">
        <f t="shared" si="24"/>
        <v>45742</v>
      </c>
      <c r="F229" s="331"/>
      <c r="G229" s="761">
        <f t="shared" si="23"/>
        <v>45730</v>
      </c>
      <c r="I229" s="433"/>
    </row>
    <row r="230" spans="1:9" s="145" customFormat="1" ht="18" hidden="1" customHeight="1" x14ac:dyDescent="0.2">
      <c r="A230" s="808"/>
      <c r="B230" s="958" t="s">
        <v>753</v>
      </c>
      <c r="C230" s="958" t="s">
        <v>850</v>
      </c>
      <c r="D230" s="958">
        <v>45735</v>
      </c>
      <c r="E230" s="761">
        <f t="shared" si="24"/>
        <v>45741</v>
      </c>
      <c r="F230" s="331"/>
      <c r="G230" s="761">
        <f t="shared" si="23"/>
        <v>45737</v>
      </c>
      <c r="I230" s="433"/>
    </row>
    <row r="231" spans="1:9" s="145" customFormat="1" ht="18" hidden="1" customHeight="1" x14ac:dyDescent="0.2">
      <c r="A231" s="808"/>
      <c r="B231" s="958" t="s">
        <v>753</v>
      </c>
      <c r="C231" s="958" t="s">
        <v>936</v>
      </c>
      <c r="D231" s="958">
        <v>45750</v>
      </c>
      <c r="E231" s="761">
        <f t="shared" si="24"/>
        <v>45756</v>
      </c>
      <c r="F231" s="331"/>
      <c r="G231" s="761">
        <v>45751</v>
      </c>
      <c r="I231" s="433"/>
    </row>
    <row r="232" spans="1:9" s="145" customFormat="1" ht="18" hidden="1" customHeight="1" x14ac:dyDescent="0.2">
      <c r="A232" s="808"/>
      <c r="B232" s="958" t="s">
        <v>759</v>
      </c>
      <c r="C232" s="958" t="s">
        <v>937</v>
      </c>
      <c r="D232" s="883" t="s">
        <v>384</v>
      </c>
      <c r="E232" s="803"/>
      <c r="F232" s="331"/>
      <c r="G232" s="761">
        <f>G231+7</f>
        <v>45758</v>
      </c>
      <c r="I232" s="433"/>
    </row>
    <row r="233" spans="1:9" s="145" customFormat="1" ht="18" hidden="1" customHeight="1" x14ac:dyDescent="0.2">
      <c r="A233" s="808"/>
      <c r="B233" s="958" t="s">
        <v>814</v>
      </c>
      <c r="C233" s="958" t="s">
        <v>938</v>
      </c>
      <c r="D233" s="958">
        <v>45765</v>
      </c>
      <c r="E233" s="761">
        <f t="shared" si="24"/>
        <v>45771</v>
      </c>
      <c r="F233" s="331"/>
      <c r="G233" s="761">
        <f t="shared" ref="G233:G243" si="25">G232+7</f>
        <v>45765</v>
      </c>
      <c r="I233" s="433"/>
    </row>
    <row r="234" spans="1:9" s="145" customFormat="1" ht="18" hidden="1" customHeight="1" x14ac:dyDescent="0.2">
      <c r="A234" s="808"/>
      <c r="B234" s="958" t="s">
        <v>753</v>
      </c>
      <c r="C234" s="958" t="s">
        <v>939</v>
      </c>
      <c r="D234" s="958">
        <v>45773</v>
      </c>
      <c r="E234" s="761">
        <f t="shared" si="24"/>
        <v>45779</v>
      </c>
      <c r="F234" s="331"/>
      <c r="G234" s="761">
        <f t="shared" si="25"/>
        <v>45772</v>
      </c>
      <c r="I234" s="433"/>
    </row>
    <row r="235" spans="1:9" s="145" customFormat="1" ht="18" hidden="1" customHeight="1" x14ac:dyDescent="0.2">
      <c r="A235" s="808"/>
      <c r="B235" s="958" t="s">
        <v>759</v>
      </c>
      <c r="C235" s="958" t="s">
        <v>940</v>
      </c>
      <c r="D235" s="958">
        <v>45777</v>
      </c>
      <c r="E235" s="761">
        <f t="shared" si="24"/>
        <v>45783</v>
      </c>
      <c r="F235" s="331"/>
      <c r="G235" s="761">
        <f t="shared" si="25"/>
        <v>45779</v>
      </c>
      <c r="I235" s="433"/>
    </row>
    <row r="236" spans="1:9" s="145" customFormat="1" ht="18" hidden="1" customHeight="1" x14ac:dyDescent="0.2">
      <c r="A236" s="808"/>
      <c r="B236" s="958" t="s">
        <v>814</v>
      </c>
      <c r="C236" s="958" t="s">
        <v>941</v>
      </c>
      <c r="D236" s="958">
        <v>45785</v>
      </c>
      <c r="E236" s="761">
        <f t="shared" si="24"/>
        <v>45791</v>
      </c>
      <c r="F236" s="331"/>
      <c r="G236" s="761">
        <f t="shared" si="25"/>
        <v>45786</v>
      </c>
      <c r="I236" s="433"/>
    </row>
    <row r="237" spans="1:9" s="145" customFormat="1" ht="18" hidden="1" customHeight="1" x14ac:dyDescent="0.2">
      <c r="A237" s="808"/>
      <c r="B237" s="958" t="s">
        <v>753</v>
      </c>
      <c r="C237" s="958" t="s">
        <v>942</v>
      </c>
      <c r="D237" s="958">
        <v>45793</v>
      </c>
      <c r="E237" s="761">
        <f t="shared" si="24"/>
        <v>45799</v>
      </c>
      <c r="F237" s="331"/>
      <c r="G237" s="761">
        <f t="shared" si="25"/>
        <v>45793</v>
      </c>
      <c r="I237" s="433"/>
    </row>
    <row r="238" spans="1:9" s="145" customFormat="1" ht="18" customHeight="1" x14ac:dyDescent="0.2">
      <c r="A238" s="808"/>
      <c r="B238" s="958" t="s">
        <v>759</v>
      </c>
      <c r="C238" s="958" t="s">
        <v>943</v>
      </c>
      <c r="D238" s="958">
        <v>45801</v>
      </c>
      <c r="E238" s="761">
        <f t="shared" si="24"/>
        <v>45807</v>
      </c>
      <c r="F238" s="331"/>
      <c r="G238" s="761">
        <f t="shared" si="25"/>
        <v>45800</v>
      </c>
      <c r="I238" s="433"/>
    </row>
    <row r="239" spans="1:9" s="145" customFormat="1" ht="18" customHeight="1" x14ac:dyDescent="0.2">
      <c r="A239" s="808"/>
      <c r="B239" s="958" t="s">
        <v>814</v>
      </c>
      <c r="C239" s="958" t="s">
        <v>944</v>
      </c>
      <c r="D239" s="958">
        <v>45806</v>
      </c>
      <c r="E239" s="761">
        <f t="shared" si="24"/>
        <v>45812</v>
      </c>
      <c r="F239" s="331"/>
      <c r="G239" s="761">
        <f t="shared" si="25"/>
        <v>45807</v>
      </c>
      <c r="I239" s="433"/>
    </row>
    <row r="240" spans="1:9" s="145" customFormat="1" ht="18" customHeight="1" x14ac:dyDescent="0.2">
      <c r="A240" s="808"/>
      <c r="B240" s="958" t="s">
        <v>753</v>
      </c>
      <c r="C240" s="958" t="s">
        <v>945</v>
      </c>
      <c r="D240" s="958">
        <v>45813</v>
      </c>
      <c r="E240" s="761">
        <f t="shared" ref="E240:E242" si="26">D240+6</f>
        <v>45819</v>
      </c>
      <c r="F240" s="331"/>
      <c r="G240" s="761">
        <f t="shared" si="25"/>
        <v>45814</v>
      </c>
      <c r="I240" s="433"/>
    </row>
    <row r="241" spans="1:13" s="145" customFormat="1" ht="18" customHeight="1" x14ac:dyDescent="0.2">
      <c r="A241" s="808"/>
      <c r="B241" s="958" t="s">
        <v>759</v>
      </c>
      <c r="C241" s="958" t="s">
        <v>946</v>
      </c>
      <c r="D241" s="958">
        <v>45820</v>
      </c>
      <c r="E241" s="761">
        <f t="shared" si="26"/>
        <v>45826</v>
      </c>
      <c r="F241" s="331"/>
      <c r="G241" s="761">
        <f t="shared" si="25"/>
        <v>45821</v>
      </c>
      <c r="I241" s="433"/>
    </row>
    <row r="242" spans="1:13" s="145" customFormat="1" ht="18" customHeight="1" x14ac:dyDescent="0.2">
      <c r="A242" s="808"/>
      <c r="B242" s="958" t="s">
        <v>814</v>
      </c>
      <c r="C242" s="958" t="s">
        <v>947</v>
      </c>
      <c r="D242" s="958">
        <v>45827</v>
      </c>
      <c r="E242" s="761">
        <f t="shared" si="26"/>
        <v>45833</v>
      </c>
      <c r="F242" s="331"/>
      <c r="G242" s="761">
        <f t="shared" si="25"/>
        <v>45828</v>
      </c>
      <c r="I242" s="433"/>
    </row>
    <row r="243" spans="1:13" s="145" customFormat="1" ht="18" customHeight="1" x14ac:dyDescent="0.2">
      <c r="A243" s="808"/>
      <c r="B243" s="958" t="s">
        <v>753</v>
      </c>
      <c r="C243" s="958" t="s">
        <v>948</v>
      </c>
      <c r="D243" s="958">
        <v>45834</v>
      </c>
      <c r="E243" s="761">
        <f t="shared" ref="E243" si="27">D243+6</f>
        <v>45840</v>
      </c>
      <c r="F243" s="331"/>
      <c r="G243" s="761">
        <f t="shared" si="25"/>
        <v>45835</v>
      </c>
      <c r="I243" s="433"/>
    </row>
    <row r="244" spans="1:13" s="18" customFormat="1" ht="18" customHeight="1" x14ac:dyDescent="0.2">
      <c r="A244" s="864"/>
      <c r="B244" s="195" t="s">
        <v>852</v>
      </c>
      <c r="C244" s="11"/>
      <c r="D244" s="11"/>
      <c r="E244" s="11"/>
      <c r="F244" s="11"/>
      <c r="G244" s="11"/>
      <c r="H244" s="11"/>
      <c r="I244" s="11"/>
      <c r="J244" s="11"/>
    </row>
    <row r="245" spans="1:13" s="18" customFormat="1" ht="18" customHeight="1" x14ac:dyDescent="0.2">
      <c r="A245" s="864"/>
      <c r="B245" s="147" t="s">
        <v>511</v>
      </c>
      <c r="C245" s="11"/>
      <c r="D245" s="11"/>
      <c r="E245" s="11"/>
      <c r="F245" s="11"/>
      <c r="G245" s="11"/>
      <c r="H245" s="11"/>
      <c r="I245" s="11"/>
      <c r="J245" s="11"/>
    </row>
    <row r="246" spans="1:13" ht="18" customHeight="1" x14ac:dyDescent="0.2">
      <c r="B246" s="416"/>
      <c r="C246" s="331"/>
      <c r="D246" s="198"/>
      <c r="E246" s="199"/>
      <c r="F246" s="416"/>
      <c r="G246" s="331"/>
      <c r="H246" s="198"/>
    </row>
    <row r="247" spans="1:13" s="149" customFormat="1" ht="20.100000000000001" customHeight="1" x14ac:dyDescent="0.2">
      <c r="A247" s="1036"/>
      <c r="B247" s="1133" t="s">
        <v>949</v>
      </c>
      <c r="C247" s="1133"/>
      <c r="D247" s="1133"/>
      <c r="E247" s="1133"/>
      <c r="F247" s="1041"/>
      <c r="G247" s="1041"/>
      <c r="H247" s="145"/>
      <c r="I247" s="145"/>
      <c r="J247" s="145"/>
      <c r="K247" s="145"/>
      <c r="L247" s="145"/>
      <c r="M247" s="145"/>
    </row>
    <row r="248" spans="1:13" s="149" customFormat="1" ht="20.100000000000001" customHeight="1" x14ac:dyDescent="0.2">
      <c r="A248" s="1036"/>
      <c r="B248" s="1038"/>
      <c r="C248" s="1038"/>
      <c r="D248" s="1038"/>
      <c r="E248" s="1038"/>
      <c r="F248" s="1038"/>
      <c r="G248" s="1038"/>
      <c r="H248" s="145"/>
      <c r="I248" s="145"/>
      <c r="J248" s="145"/>
      <c r="K248" s="145"/>
      <c r="L248" s="145"/>
      <c r="M248" s="145"/>
    </row>
    <row r="249" spans="1:13" s="147" customFormat="1" ht="30" customHeight="1" x14ac:dyDescent="0.2">
      <c r="A249" s="808"/>
      <c r="C249" s="618"/>
      <c r="D249" s="1136" t="s">
        <v>348</v>
      </c>
      <c r="E249" s="944" t="s">
        <v>163</v>
      </c>
      <c r="F249" s="195"/>
      <c r="G249" s="884"/>
      <c r="J249" s="145"/>
      <c r="K249" s="145"/>
    </row>
    <row r="250" spans="1:13" s="147" customFormat="1" ht="18" customHeight="1" x14ac:dyDescent="0.2">
      <c r="A250" s="808"/>
      <c r="B250" s="947" t="s">
        <v>350</v>
      </c>
      <c r="C250" s="947" t="s">
        <v>351</v>
      </c>
      <c r="D250" s="1137"/>
      <c r="E250" s="943" t="s">
        <v>144</v>
      </c>
      <c r="F250" s="195"/>
      <c r="G250" s="946" t="s">
        <v>352</v>
      </c>
      <c r="H250" s="145"/>
      <c r="I250" s="145"/>
      <c r="J250" s="145"/>
      <c r="K250" s="145"/>
    </row>
    <row r="251" spans="1:13" s="145" customFormat="1" ht="18" hidden="1" customHeight="1" x14ac:dyDescent="0.2">
      <c r="A251" s="808" t="s">
        <v>765</v>
      </c>
      <c r="B251" s="883" t="s">
        <v>384</v>
      </c>
      <c r="C251" s="958" t="s">
        <v>789</v>
      </c>
      <c r="D251" s="942">
        <v>45383</v>
      </c>
      <c r="E251" s="942">
        <f t="shared" ref="E251:E252" si="28">D251+6</f>
        <v>45389</v>
      </c>
      <c r="F251" s="331"/>
      <c r="G251" s="761" t="e">
        <f>#REF!+7</f>
        <v>#REF!</v>
      </c>
      <c r="I251" s="433"/>
    </row>
    <row r="252" spans="1:13" s="145" customFormat="1" ht="18" hidden="1" customHeight="1" x14ac:dyDescent="0.2">
      <c r="A252" s="808"/>
      <c r="B252" s="958" t="s">
        <v>759</v>
      </c>
      <c r="C252" s="958" t="s">
        <v>790</v>
      </c>
      <c r="D252" s="958">
        <v>45385</v>
      </c>
      <c r="E252" s="761">
        <f t="shared" si="28"/>
        <v>45391</v>
      </c>
      <c r="F252" s="331"/>
      <c r="G252" s="761">
        <v>45387</v>
      </c>
      <c r="I252" s="433"/>
    </row>
    <row r="253" spans="1:13" s="145" customFormat="1" ht="18" hidden="1" customHeight="1" x14ac:dyDescent="0.2">
      <c r="A253" s="808"/>
      <c r="B253" s="958" t="s">
        <v>753</v>
      </c>
      <c r="C253" s="958" t="s">
        <v>791</v>
      </c>
      <c r="D253" s="958">
        <v>45396</v>
      </c>
      <c r="E253" s="761">
        <v>45401</v>
      </c>
      <c r="F253" s="331"/>
      <c r="G253" s="761">
        <f t="shared" ref="G253:G297" si="29">G252+7</f>
        <v>45394</v>
      </c>
      <c r="I253" s="433"/>
    </row>
    <row r="254" spans="1:13" s="145" customFormat="1" ht="18" hidden="1" customHeight="1" x14ac:dyDescent="0.2">
      <c r="A254" s="808"/>
      <c r="B254" s="958" t="s">
        <v>756</v>
      </c>
      <c r="C254" s="958" t="s">
        <v>792</v>
      </c>
      <c r="D254" s="958">
        <v>45401</v>
      </c>
      <c r="E254" s="761">
        <f>D254+6</f>
        <v>45407</v>
      </c>
      <c r="F254" s="331"/>
      <c r="G254" s="761">
        <f t="shared" si="29"/>
        <v>45401</v>
      </c>
      <c r="I254" s="433"/>
    </row>
    <row r="255" spans="1:13" s="145" customFormat="1" ht="18" hidden="1" customHeight="1" x14ac:dyDescent="0.2">
      <c r="A255" s="808"/>
      <c r="B255" s="958" t="s">
        <v>759</v>
      </c>
      <c r="C255" s="958" t="s">
        <v>793</v>
      </c>
      <c r="D255" s="958">
        <v>45410</v>
      </c>
      <c r="E255" s="761">
        <f>D255+7</f>
        <v>45417</v>
      </c>
      <c r="F255" s="331"/>
      <c r="G255" s="761">
        <f t="shared" si="29"/>
        <v>45408</v>
      </c>
      <c r="I255" s="433"/>
    </row>
    <row r="256" spans="1:13" s="145" customFormat="1" ht="18" hidden="1" customHeight="1" x14ac:dyDescent="0.2">
      <c r="A256" s="808"/>
      <c r="B256" s="958" t="s">
        <v>753</v>
      </c>
      <c r="C256" s="958" t="s">
        <v>794</v>
      </c>
      <c r="D256" s="958">
        <v>45416</v>
      </c>
      <c r="E256" s="761">
        <f>D256+7</f>
        <v>45423</v>
      </c>
      <c r="F256" s="331"/>
      <c r="G256" s="761">
        <f t="shared" si="29"/>
        <v>45415</v>
      </c>
      <c r="I256" s="433"/>
    </row>
    <row r="257" spans="1:9" s="145" customFormat="1" ht="18" hidden="1" customHeight="1" x14ac:dyDescent="0.2">
      <c r="A257" s="808"/>
      <c r="B257" s="958" t="s">
        <v>756</v>
      </c>
      <c r="C257" s="958" t="s">
        <v>795</v>
      </c>
      <c r="D257" s="958">
        <v>45422</v>
      </c>
      <c r="E257" s="761">
        <f>D257+7</f>
        <v>45429</v>
      </c>
      <c r="F257" s="331"/>
      <c r="G257" s="761">
        <f t="shared" si="29"/>
        <v>45422</v>
      </c>
      <c r="I257" s="433"/>
    </row>
    <row r="258" spans="1:9" s="145" customFormat="1" ht="18" hidden="1" customHeight="1" x14ac:dyDescent="0.2">
      <c r="A258" s="808"/>
      <c r="B258" s="958" t="s">
        <v>759</v>
      </c>
      <c r="C258" s="958" t="s">
        <v>796</v>
      </c>
      <c r="D258" s="958">
        <v>45431</v>
      </c>
      <c r="E258" s="883" t="s">
        <v>384</v>
      </c>
      <c r="F258" s="331"/>
      <c r="G258" s="761">
        <f t="shared" si="29"/>
        <v>45429</v>
      </c>
      <c r="I258" s="433"/>
    </row>
    <row r="259" spans="1:9" s="145" customFormat="1" ht="18" hidden="1" customHeight="1" x14ac:dyDescent="0.2">
      <c r="A259" s="808"/>
      <c r="B259" s="958" t="s">
        <v>753</v>
      </c>
      <c r="C259" s="958" t="s">
        <v>797</v>
      </c>
      <c r="D259" s="958">
        <v>45435</v>
      </c>
      <c r="E259" s="761">
        <f t="shared" ref="E259:E288" si="30">D259+7</f>
        <v>45442</v>
      </c>
      <c r="F259" s="331"/>
      <c r="G259" s="761">
        <f t="shared" si="29"/>
        <v>45436</v>
      </c>
      <c r="I259" s="433"/>
    </row>
    <row r="260" spans="1:9" s="145" customFormat="1" ht="18" hidden="1" customHeight="1" x14ac:dyDescent="0.2">
      <c r="A260" s="808"/>
      <c r="B260" s="958" t="s">
        <v>756</v>
      </c>
      <c r="C260" s="958" t="s">
        <v>798</v>
      </c>
      <c r="D260" s="958">
        <v>45441</v>
      </c>
      <c r="E260" s="761">
        <f t="shared" si="30"/>
        <v>45448</v>
      </c>
      <c r="F260" s="331"/>
      <c r="G260" s="761">
        <f t="shared" si="29"/>
        <v>45443</v>
      </c>
      <c r="I260" s="433"/>
    </row>
    <row r="261" spans="1:9" s="145" customFormat="1" ht="18" hidden="1" customHeight="1" x14ac:dyDescent="0.2">
      <c r="A261" s="808"/>
      <c r="B261" s="958" t="s">
        <v>759</v>
      </c>
      <c r="C261" s="958" t="s">
        <v>799</v>
      </c>
      <c r="D261" s="958">
        <v>45446</v>
      </c>
      <c r="E261" s="761">
        <f t="shared" si="30"/>
        <v>45453</v>
      </c>
      <c r="F261" s="331"/>
      <c r="G261" s="761">
        <f t="shared" si="29"/>
        <v>45450</v>
      </c>
      <c r="I261" s="433"/>
    </row>
    <row r="262" spans="1:9" s="145" customFormat="1" ht="18" hidden="1" customHeight="1" x14ac:dyDescent="0.2">
      <c r="A262" s="808"/>
      <c r="B262" s="958" t="s">
        <v>753</v>
      </c>
      <c r="C262" s="958" t="s">
        <v>800</v>
      </c>
      <c r="D262" s="958">
        <v>45462</v>
      </c>
      <c r="E262" s="761">
        <f t="shared" si="30"/>
        <v>45469</v>
      </c>
      <c r="F262" s="331"/>
      <c r="G262" s="761">
        <f t="shared" si="29"/>
        <v>45457</v>
      </c>
      <c r="I262" s="433"/>
    </row>
    <row r="263" spans="1:9" s="145" customFormat="1" ht="18" hidden="1" customHeight="1" x14ac:dyDescent="0.2">
      <c r="A263" s="808"/>
      <c r="B263" s="958" t="s">
        <v>756</v>
      </c>
      <c r="C263" s="958" t="s">
        <v>801</v>
      </c>
      <c r="D263" s="958">
        <v>45464</v>
      </c>
      <c r="E263" s="761">
        <f t="shared" si="30"/>
        <v>45471</v>
      </c>
      <c r="F263" s="331"/>
      <c r="G263" s="761">
        <f t="shared" si="29"/>
        <v>45464</v>
      </c>
      <c r="I263" s="433"/>
    </row>
    <row r="264" spans="1:9" s="145" customFormat="1" ht="18" hidden="1" customHeight="1" x14ac:dyDescent="0.2">
      <c r="A264" s="808"/>
      <c r="B264" s="958" t="s">
        <v>759</v>
      </c>
      <c r="C264" s="958" t="s">
        <v>802</v>
      </c>
      <c r="D264" s="958">
        <v>45474</v>
      </c>
      <c r="E264" s="761">
        <f t="shared" si="30"/>
        <v>45481</v>
      </c>
      <c r="F264" s="331"/>
      <c r="G264" s="761">
        <f t="shared" si="29"/>
        <v>45471</v>
      </c>
      <c r="I264" s="433"/>
    </row>
    <row r="265" spans="1:9" s="145" customFormat="1" ht="18" hidden="1" customHeight="1" x14ac:dyDescent="0.2">
      <c r="A265" s="808"/>
      <c r="B265" s="958" t="s">
        <v>753</v>
      </c>
      <c r="C265" s="958" t="s">
        <v>803</v>
      </c>
      <c r="D265" s="958">
        <v>45476</v>
      </c>
      <c r="E265" s="761">
        <f t="shared" si="30"/>
        <v>45483</v>
      </c>
      <c r="F265" s="331"/>
      <c r="G265" s="761">
        <f t="shared" si="29"/>
        <v>45478</v>
      </c>
      <c r="I265" s="433"/>
    </row>
    <row r="266" spans="1:9" s="145" customFormat="1" ht="18" hidden="1" customHeight="1" x14ac:dyDescent="0.2">
      <c r="A266" s="808"/>
      <c r="B266" s="958" t="s">
        <v>756</v>
      </c>
      <c r="C266" s="958" t="s">
        <v>804</v>
      </c>
      <c r="D266" s="958">
        <v>45483</v>
      </c>
      <c r="E266" s="761">
        <f t="shared" si="30"/>
        <v>45490</v>
      </c>
      <c r="F266" s="331"/>
      <c r="G266" s="761">
        <f t="shared" si="29"/>
        <v>45485</v>
      </c>
      <c r="I266" s="433"/>
    </row>
    <row r="267" spans="1:9" s="145" customFormat="1" ht="18" hidden="1" customHeight="1" x14ac:dyDescent="0.2">
      <c r="A267" s="808"/>
      <c r="B267" s="958" t="s">
        <v>759</v>
      </c>
      <c r="C267" s="958" t="s">
        <v>805</v>
      </c>
      <c r="D267" s="958">
        <v>45492</v>
      </c>
      <c r="E267" s="761">
        <f t="shared" si="30"/>
        <v>45499</v>
      </c>
      <c r="F267" s="331"/>
      <c r="G267" s="761">
        <f t="shared" si="29"/>
        <v>45492</v>
      </c>
      <c r="I267" s="433"/>
    </row>
    <row r="268" spans="1:9" s="145" customFormat="1" ht="18" hidden="1" customHeight="1" x14ac:dyDescent="0.2">
      <c r="A268" s="808"/>
      <c r="B268" s="958" t="s">
        <v>753</v>
      </c>
      <c r="C268" s="958" t="s">
        <v>806</v>
      </c>
      <c r="D268" s="958">
        <v>45496</v>
      </c>
      <c r="E268" s="761">
        <f t="shared" si="30"/>
        <v>45503</v>
      </c>
      <c r="F268" s="331"/>
      <c r="G268" s="761">
        <f t="shared" si="29"/>
        <v>45499</v>
      </c>
      <c r="I268" s="433"/>
    </row>
    <row r="269" spans="1:9" s="145" customFormat="1" ht="18" hidden="1" customHeight="1" x14ac:dyDescent="0.2">
      <c r="A269" s="808"/>
      <c r="B269" s="958" t="s">
        <v>756</v>
      </c>
      <c r="C269" s="958" t="s">
        <v>807</v>
      </c>
      <c r="D269" s="958">
        <v>45505</v>
      </c>
      <c r="E269" s="761">
        <f t="shared" si="30"/>
        <v>45512</v>
      </c>
      <c r="F269" s="331"/>
      <c r="G269" s="761">
        <f t="shared" si="29"/>
        <v>45506</v>
      </c>
      <c r="I269" s="433"/>
    </row>
    <row r="270" spans="1:9" s="145" customFormat="1" ht="18" hidden="1" customHeight="1" x14ac:dyDescent="0.2">
      <c r="A270" s="808"/>
      <c r="B270" s="958" t="s">
        <v>759</v>
      </c>
      <c r="C270" s="958" t="s">
        <v>808</v>
      </c>
      <c r="D270" s="958">
        <v>45512</v>
      </c>
      <c r="E270" s="761">
        <f t="shared" si="30"/>
        <v>45519</v>
      </c>
      <c r="F270" s="331"/>
      <c r="G270" s="761">
        <f t="shared" si="29"/>
        <v>45513</v>
      </c>
      <c r="I270" s="433"/>
    </row>
    <row r="271" spans="1:9" s="145" customFormat="1" ht="18" hidden="1" customHeight="1" x14ac:dyDescent="0.2">
      <c r="A271" s="808"/>
      <c r="B271" s="958" t="s">
        <v>753</v>
      </c>
      <c r="C271" s="958" t="s">
        <v>809</v>
      </c>
      <c r="D271" s="958">
        <v>45518</v>
      </c>
      <c r="E271" s="761">
        <f t="shared" si="30"/>
        <v>45525</v>
      </c>
      <c r="F271" s="331"/>
      <c r="G271" s="761">
        <f t="shared" si="29"/>
        <v>45520</v>
      </c>
      <c r="I271" s="433"/>
    </row>
    <row r="272" spans="1:9" s="145" customFormat="1" ht="18" hidden="1" customHeight="1" x14ac:dyDescent="0.2">
      <c r="A272" s="808"/>
      <c r="B272" s="958" t="s">
        <v>756</v>
      </c>
      <c r="C272" s="958" t="s">
        <v>810</v>
      </c>
      <c r="D272" s="958">
        <v>45529</v>
      </c>
      <c r="E272" s="761">
        <f t="shared" si="30"/>
        <v>45536</v>
      </c>
      <c r="F272" s="331"/>
      <c r="G272" s="761">
        <f t="shared" si="29"/>
        <v>45527</v>
      </c>
      <c r="I272" s="433"/>
    </row>
    <row r="273" spans="1:9" s="145" customFormat="1" ht="18" hidden="1" customHeight="1" x14ac:dyDescent="0.2">
      <c r="A273" s="808" t="s">
        <v>811</v>
      </c>
      <c r="B273" s="958" t="s">
        <v>753</v>
      </c>
      <c r="C273" s="958" t="s">
        <v>812</v>
      </c>
      <c r="D273" s="958">
        <v>45531</v>
      </c>
      <c r="E273" s="761">
        <f t="shared" si="30"/>
        <v>45538</v>
      </c>
      <c r="F273" s="331"/>
      <c r="G273" s="761">
        <f t="shared" si="29"/>
        <v>45534</v>
      </c>
      <c r="I273" s="433"/>
    </row>
    <row r="274" spans="1:9" s="145" customFormat="1" ht="18" hidden="1" customHeight="1" x14ac:dyDescent="0.2">
      <c r="A274" s="808" t="s">
        <v>753</v>
      </c>
      <c r="B274" s="1029" t="s">
        <v>408</v>
      </c>
      <c r="C274" s="958" t="s">
        <v>813</v>
      </c>
      <c r="D274" s="803">
        <v>45543</v>
      </c>
      <c r="E274" s="803">
        <f t="shared" si="30"/>
        <v>45550</v>
      </c>
      <c r="F274" s="331"/>
      <c r="G274" s="761">
        <f t="shared" si="29"/>
        <v>45541</v>
      </c>
      <c r="I274" s="433"/>
    </row>
    <row r="275" spans="1:9" s="145" customFormat="1" ht="18" hidden="1" customHeight="1" x14ac:dyDescent="0.2">
      <c r="A275" s="808"/>
      <c r="B275" s="958" t="s">
        <v>814</v>
      </c>
      <c r="C275" s="958" t="s">
        <v>815</v>
      </c>
      <c r="D275" s="958">
        <v>45543</v>
      </c>
      <c r="E275" s="761">
        <f t="shared" si="30"/>
        <v>45550</v>
      </c>
      <c r="F275" s="331"/>
      <c r="G275" s="761">
        <f t="shared" si="29"/>
        <v>45548</v>
      </c>
      <c r="I275" s="433"/>
    </row>
    <row r="276" spans="1:9" s="145" customFormat="1" ht="18" hidden="1" customHeight="1" x14ac:dyDescent="0.2">
      <c r="A276" s="808" t="s">
        <v>816</v>
      </c>
      <c r="B276" s="958" t="s">
        <v>753</v>
      </c>
      <c r="C276" s="958" t="s">
        <v>817</v>
      </c>
      <c r="D276" s="958">
        <v>45553</v>
      </c>
      <c r="E276" s="761">
        <f t="shared" si="30"/>
        <v>45560</v>
      </c>
      <c r="F276" s="331"/>
      <c r="G276" s="761">
        <f t="shared" si="29"/>
        <v>45555</v>
      </c>
      <c r="I276" s="433"/>
    </row>
    <row r="277" spans="1:9" s="145" customFormat="1" ht="18" hidden="1" customHeight="1" x14ac:dyDescent="0.2">
      <c r="A277" s="808"/>
      <c r="B277" s="958" t="s">
        <v>756</v>
      </c>
      <c r="C277" s="958" t="s">
        <v>818</v>
      </c>
      <c r="D277" s="958">
        <v>45559</v>
      </c>
      <c r="E277" s="761">
        <f t="shared" si="30"/>
        <v>45566</v>
      </c>
      <c r="F277" s="331"/>
      <c r="G277" s="761">
        <f t="shared" si="29"/>
        <v>45562</v>
      </c>
      <c r="I277" s="433"/>
    </row>
    <row r="278" spans="1:9" s="145" customFormat="1" ht="18" hidden="1" customHeight="1" x14ac:dyDescent="0.2">
      <c r="A278" s="808"/>
      <c r="B278" s="958" t="s">
        <v>814</v>
      </c>
      <c r="C278" s="958" t="s">
        <v>819</v>
      </c>
      <c r="D278" s="958">
        <v>45569</v>
      </c>
      <c r="E278" s="761">
        <f t="shared" si="30"/>
        <v>45576</v>
      </c>
      <c r="F278" s="331"/>
      <c r="G278" s="761">
        <f t="shared" si="29"/>
        <v>45569</v>
      </c>
      <c r="I278" s="433"/>
    </row>
    <row r="279" spans="1:9" s="145" customFormat="1" ht="18" hidden="1" customHeight="1" x14ac:dyDescent="0.2">
      <c r="A279" s="808" t="s">
        <v>753</v>
      </c>
      <c r="B279" s="958" t="s">
        <v>820</v>
      </c>
      <c r="C279" s="958" t="s">
        <v>821</v>
      </c>
      <c r="D279" s="958">
        <v>45576</v>
      </c>
      <c r="E279" s="761">
        <f t="shared" si="30"/>
        <v>45583</v>
      </c>
      <c r="F279" s="331"/>
      <c r="G279" s="761">
        <f t="shared" si="29"/>
        <v>45576</v>
      </c>
      <c r="I279" s="433"/>
    </row>
    <row r="280" spans="1:9" s="145" customFormat="1" ht="18" hidden="1" customHeight="1" x14ac:dyDescent="0.2">
      <c r="A280" s="808" t="s">
        <v>822</v>
      </c>
      <c r="B280" s="958" t="s">
        <v>756</v>
      </c>
      <c r="C280" s="958" t="s">
        <v>823</v>
      </c>
      <c r="D280" s="958">
        <v>45581</v>
      </c>
      <c r="E280" s="761">
        <f t="shared" si="30"/>
        <v>45588</v>
      </c>
      <c r="F280" s="331"/>
      <c r="G280" s="761">
        <f t="shared" si="29"/>
        <v>45583</v>
      </c>
      <c r="I280" s="433"/>
    </row>
    <row r="281" spans="1:9" s="145" customFormat="1" ht="18" hidden="1" customHeight="1" x14ac:dyDescent="0.2">
      <c r="A281" s="808"/>
      <c r="B281" s="958" t="s">
        <v>814</v>
      </c>
      <c r="C281" s="958" t="s">
        <v>824</v>
      </c>
      <c r="D281" s="958">
        <v>45588</v>
      </c>
      <c r="E281" s="761">
        <f t="shared" si="30"/>
        <v>45595</v>
      </c>
      <c r="F281" s="331"/>
      <c r="G281" s="761">
        <f t="shared" si="29"/>
        <v>45590</v>
      </c>
      <c r="I281" s="433"/>
    </row>
    <row r="282" spans="1:9" s="145" customFormat="1" ht="18" hidden="1" customHeight="1" x14ac:dyDescent="0.2">
      <c r="A282" s="808" t="s">
        <v>753</v>
      </c>
      <c r="B282" s="958" t="s">
        <v>820</v>
      </c>
      <c r="C282" s="958" t="s">
        <v>825</v>
      </c>
      <c r="D282" s="958">
        <v>45594</v>
      </c>
      <c r="E282" s="761">
        <f t="shared" si="30"/>
        <v>45601</v>
      </c>
      <c r="F282" s="331"/>
      <c r="G282" s="761">
        <f t="shared" si="29"/>
        <v>45597</v>
      </c>
      <c r="I282" s="433"/>
    </row>
    <row r="283" spans="1:9" s="145" customFormat="1" ht="18" hidden="1" customHeight="1" x14ac:dyDescent="0.2">
      <c r="A283" s="808" t="s">
        <v>826</v>
      </c>
      <c r="B283" s="958" t="s">
        <v>814</v>
      </c>
      <c r="C283" s="958" t="s">
        <v>827</v>
      </c>
      <c r="D283" s="958">
        <v>45603</v>
      </c>
      <c r="E283" s="761">
        <f t="shared" si="30"/>
        <v>45610</v>
      </c>
      <c r="F283" s="331"/>
      <c r="G283" s="761">
        <f t="shared" si="29"/>
        <v>45604</v>
      </c>
      <c r="I283" s="433"/>
    </row>
    <row r="284" spans="1:9" s="145" customFormat="1" ht="18" hidden="1" customHeight="1" x14ac:dyDescent="0.2">
      <c r="A284" s="808"/>
      <c r="B284" s="958" t="s">
        <v>759</v>
      </c>
      <c r="C284" s="958" t="s">
        <v>828</v>
      </c>
      <c r="D284" s="958">
        <v>45611</v>
      </c>
      <c r="E284" s="761">
        <f t="shared" si="30"/>
        <v>45618</v>
      </c>
      <c r="F284" s="331"/>
      <c r="G284" s="761">
        <f t="shared" si="29"/>
        <v>45611</v>
      </c>
      <c r="I284" s="433"/>
    </row>
    <row r="285" spans="1:9" s="145" customFormat="1" ht="18" hidden="1" customHeight="1" x14ac:dyDescent="0.2">
      <c r="A285" s="808" t="s">
        <v>829</v>
      </c>
      <c r="B285" s="958" t="s">
        <v>814</v>
      </c>
      <c r="C285" s="958" t="s">
        <v>830</v>
      </c>
      <c r="D285" s="958">
        <v>45617</v>
      </c>
      <c r="E285" s="761">
        <f t="shared" si="30"/>
        <v>45624</v>
      </c>
      <c r="F285" s="331"/>
      <c r="G285" s="761">
        <f t="shared" si="29"/>
        <v>45618</v>
      </c>
      <c r="I285" s="433"/>
    </row>
    <row r="286" spans="1:9" s="145" customFormat="1" ht="18" hidden="1" customHeight="1" x14ac:dyDescent="0.2">
      <c r="A286" s="808" t="s">
        <v>756</v>
      </c>
      <c r="B286" s="958" t="s">
        <v>759</v>
      </c>
      <c r="C286" s="958" t="s">
        <v>831</v>
      </c>
      <c r="D286" s="958">
        <v>45627</v>
      </c>
      <c r="E286" s="761">
        <f t="shared" si="30"/>
        <v>45634</v>
      </c>
      <c r="F286" s="331"/>
      <c r="G286" s="761">
        <f t="shared" si="29"/>
        <v>45625</v>
      </c>
      <c r="I286" s="433"/>
    </row>
    <row r="287" spans="1:9" s="145" customFormat="1" ht="18" hidden="1" customHeight="1" x14ac:dyDescent="0.2">
      <c r="A287" s="808"/>
      <c r="B287" s="958" t="s">
        <v>814</v>
      </c>
      <c r="C287" s="958" t="s">
        <v>832</v>
      </c>
      <c r="D287" s="958">
        <v>45630</v>
      </c>
      <c r="E287" s="761">
        <f t="shared" si="30"/>
        <v>45637</v>
      </c>
      <c r="F287" s="331"/>
      <c r="G287" s="761">
        <f t="shared" si="29"/>
        <v>45632</v>
      </c>
      <c r="I287" s="433"/>
    </row>
    <row r="288" spans="1:9" s="145" customFormat="1" ht="18" hidden="1" customHeight="1" x14ac:dyDescent="0.2">
      <c r="A288" s="808" t="s">
        <v>833</v>
      </c>
      <c r="B288" s="958" t="s">
        <v>759</v>
      </c>
      <c r="C288" s="958" t="s">
        <v>834</v>
      </c>
      <c r="D288" s="958">
        <v>45639</v>
      </c>
      <c r="E288" s="761">
        <f t="shared" si="30"/>
        <v>45646</v>
      </c>
      <c r="F288" s="331"/>
      <c r="G288" s="761">
        <f t="shared" si="29"/>
        <v>45639</v>
      </c>
      <c r="I288" s="433"/>
    </row>
    <row r="289" spans="1:9" s="145" customFormat="1" ht="18" hidden="1" customHeight="1" x14ac:dyDescent="0.2">
      <c r="A289" s="808" t="s">
        <v>814</v>
      </c>
      <c r="B289" s="1029" t="s">
        <v>408</v>
      </c>
      <c r="C289" s="958" t="s">
        <v>835</v>
      </c>
      <c r="D289" s="803"/>
      <c r="E289" s="803"/>
      <c r="F289" s="331"/>
      <c r="G289" s="761">
        <f t="shared" si="29"/>
        <v>45646</v>
      </c>
      <c r="I289" s="433"/>
    </row>
    <row r="290" spans="1:9" s="145" customFormat="1" ht="18" hidden="1" customHeight="1" x14ac:dyDescent="0.2">
      <c r="A290" s="808" t="s">
        <v>836</v>
      </c>
      <c r="B290" s="958" t="s">
        <v>759</v>
      </c>
      <c r="C290" s="958" t="s">
        <v>837</v>
      </c>
      <c r="D290" s="958">
        <v>45653</v>
      </c>
      <c r="E290" s="761">
        <f t="shared" ref="E290:E295" si="31">D290+5</f>
        <v>45658</v>
      </c>
      <c r="F290" s="331"/>
      <c r="G290" s="761">
        <f t="shared" si="29"/>
        <v>45653</v>
      </c>
      <c r="I290" s="433"/>
    </row>
    <row r="291" spans="1:9" s="145" customFormat="1" ht="18" hidden="1" customHeight="1" x14ac:dyDescent="0.2">
      <c r="A291" s="808" t="s">
        <v>836</v>
      </c>
      <c r="B291" s="958" t="s">
        <v>753</v>
      </c>
      <c r="C291" s="958" t="s">
        <v>838</v>
      </c>
      <c r="D291" s="958">
        <v>45295</v>
      </c>
      <c r="E291" s="761">
        <f t="shared" si="31"/>
        <v>45300</v>
      </c>
      <c r="F291" s="331"/>
      <c r="G291" s="761">
        <f t="shared" si="29"/>
        <v>45660</v>
      </c>
      <c r="I291" s="433"/>
    </row>
    <row r="292" spans="1:9" s="145" customFormat="1" ht="18" hidden="1" customHeight="1" x14ac:dyDescent="0.2">
      <c r="A292" s="808" t="s">
        <v>120</v>
      </c>
      <c r="B292" s="958" t="s">
        <v>759</v>
      </c>
      <c r="C292" s="958" t="s">
        <v>839</v>
      </c>
      <c r="D292" s="958">
        <v>45669</v>
      </c>
      <c r="E292" s="761">
        <f t="shared" si="31"/>
        <v>45674</v>
      </c>
      <c r="F292" s="331"/>
      <c r="G292" s="761">
        <f t="shared" si="29"/>
        <v>45667</v>
      </c>
      <c r="I292" s="433"/>
    </row>
    <row r="293" spans="1:9" s="145" customFormat="1" ht="18" hidden="1" customHeight="1" x14ac:dyDescent="0.2">
      <c r="A293" s="808"/>
      <c r="B293" s="958" t="s">
        <v>753</v>
      </c>
      <c r="C293" s="958" t="s">
        <v>840</v>
      </c>
      <c r="D293" s="958">
        <v>45307</v>
      </c>
      <c r="E293" s="761">
        <f t="shared" si="31"/>
        <v>45312</v>
      </c>
      <c r="F293" s="331"/>
      <c r="G293" s="761">
        <f t="shared" si="29"/>
        <v>45674</v>
      </c>
      <c r="I293" s="433"/>
    </row>
    <row r="294" spans="1:9" s="145" customFormat="1" ht="18" hidden="1" customHeight="1" x14ac:dyDescent="0.2">
      <c r="A294" s="808"/>
      <c r="B294" s="958" t="s">
        <v>759</v>
      </c>
      <c r="C294" s="958" t="s">
        <v>841</v>
      </c>
      <c r="D294" s="958">
        <v>45687</v>
      </c>
      <c r="E294" s="761">
        <f t="shared" si="31"/>
        <v>45692</v>
      </c>
      <c r="F294" s="331"/>
      <c r="G294" s="761">
        <f t="shared" si="29"/>
        <v>45681</v>
      </c>
      <c r="I294" s="433"/>
    </row>
    <row r="295" spans="1:9" s="145" customFormat="1" ht="18" hidden="1" customHeight="1" x14ac:dyDescent="0.2">
      <c r="A295" s="808"/>
      <c r="B295" s="958" t="s">
        <v>753</v>
      </c>
      <c r="C295" s="958" t="s">
        <v>842</v>
      </c>
      <c r="D295" s="958">
        <v>45688</v>
      </c>
      <c r="E295" s="761">
        <f t="shared" si="31"/>
        <v>45693</v>
      </c>
      <c r="F295" s="331"/>
      <c r="G295" s="761">
        <f t="shared" si="29"/>
        <v>45688</v>
      </c>
      <c r="I295" s="433"/>
    </row>
    <row r="296" spans="1:9" s="145" customFormat="1" ht="18" hidden="1" customHeight="1" x14ac:dyDescent="0.2">
      <c r="A296" s="808" t="s">
        <v>389</v>
      </c>
      <c r="B296" s="1029" t="s">
        <v>408</v>
      </c>
      <c r="C296" s="958" t="s">
        <v>843</v>
      </c>
      <c r="D296" s="803"/>
      <c r="E296" s="803"/>
      <c r="F296" s="331"/>
      <c r="G296" s="761">
        <f t="shared" si="29"/>
        <v>45695</v>
      </c>
      <c r="I296" s="433"/>
    </row>
    <row r="297" spans="1:9" s="145" customFormat="1" ht="18" hidden="1" customHeight="1" x14ac:dyDescent="0.2">
      <c r="A297" s="808" t="s">
        <v>753</v>
      </c>
      <c r="B297" s="958" t="s">
        <v>759</v>
      </c>
      <c r="C297" s="958" t="s">
        <v>844</v>
      </c>
      <c r="D297" s="958">
        <v>45704</v>
      </c>
      <c r="E297" s="761">
        <f>D297+7</f>
        <v>45711</v>
      </c>
      <c r="F297" s="331"/>
      <c r="G297" s="761">
        <f t="shared" si="29"/>
        <v>45702</v>
      </c>
      <c r="I297" s="433"/>
    </row>
    <row r="298" spans="1:9" s="145" customFormat="1" ht="18" hidden="1" customHeight="1" x14ac:dyDescent="0.2">
      <c r="A298" s="808"/>
      <c r="B298" s="958" t="s">
        <v>753</v>
      </c>
      <c r="C298" s="958" t="s">
        <v>845</v>
      </c>
      <c r="D298" s="958">
        <v>45707</v>
      </c>
      <c r="E298" s="761">
        <f>D298+6</f>
        <v>45713</v>
      </c>
      <c r="F298" s="331"/>
      <c r="G298" s="761">
        <f t="shared" ref="G298:G302" si="32">G297+7</f>
        <v>45709</v>
      </c>
      <c r="I298" s="433"/>
    </row>
    <row r="299" spans="1:9" s="145" customFormat="1" ht="18" hidden="1" customHeight="1" x14ac:dyDescent="0.2">
      <c r="A299" s="808"/>
      <c r="B299" s="1029" t="s">
        <v>408</v>
      </c>
      <c r="C299" s="958" t="s">
        <v>846</v>
      </c>
      <c r="D299" s="803"/>
      <c r="E299" s="803"/>
      <c r="F299" s="331"/>
      <c r="G299" s="761">
        <f t="shared" si="32"/>
        <v>45716</v>
      </c>
      <c r="I299" s="433"/>
    </row>
    <row r="300" spans="1:9" s="145" customFormat="1" ht="18" hidden="1" customHeight="1" x14ac:dyDescent="0.2">
      <c r="A300" s="808" t="s">
        <v>847</v>
      </c>
      <c r="B300" s="958" t="s">
        <v>753</v>
      </c>
      <c r="C300" s="958" t="s">
        <v>848</v>
      </c>
      <c r="D300" s="958">
        <v>45720</v>
      </c>
      <c r="E300" s="761">
        <f t="shared" ref="E300:E302" si="33">D300+6</f>
        <v>45726</v>
      </c>
      <c r="F300" s="331"/>
      <c r="G300" s="761">
        <f t="shared" si="32"/>
        <v>45723</v>
      </c>
      <c r="I300" s="433"/>
    </row>
    <row r="301" spans="1:9" s="145" customFormat="1" ht="18" hidden="1" customHeight="1" x14ac:dyDescent="0.2">
      <c r="A301" s="808"/>
      <c r="B301" s="958" t="s">
        <v>759</v>
      </c>
      <c r="C301" s="958" t="s">
        <v>849</v>
      </c>
      <c r="D301" s="958">
        <v>45736</v>
      </c>
      <c r="E301" s="761">
        <f t="shared" si="33"/>
        <v>45742</v>
      </c>
      <c r="F301" s="331"/>
      <c r="G301" s="761">
        <f t="shared" si="32"/>
        <v>45730</v>
      </c>
      <c r="I301" s="433"/>
    </row>
    <row r="302" spans="1:9" s="145" customFormat="1" ht="18" hidden="1" customHeight="1" x14ac:dyDescent="0.2">
      <c r="A302" s="808"/>
      <c r="B302" s="958" t="s">
        <v>753</v>
      </c>
      <c r="C302" s="958" t="s">
        <v>850</v>
      </c>
      <c r="D302" s="958">
        <v>45735</v>
      </c>
      <c r="E302" s="761">
        <f t="shared" si="33"/>
        <v>45741</v>
      </c>
      <c r="F302" s="331"/>
      <c r="G302" s="761">
        <f t="shared" si="32"/>
        <v>45737</v>
      </c>
      <c r="I302" s="433"/>
    </row>
    <row r="303" spans="1:9" s="145" customFormat="1" ht="18" hidden="1" customHeight="1" x14ac:dyDescent="0.2">
      <c r="A303" s="808"/>
      <c r="B303" s="958" t="s">
        <v>814</v>
      </c>
      <c r="C303" s="958" t="s">
        <v>932</v>
      </c>
      <c r="D303" s="958">
        <v>45756</v>
      </c>
      <c r="E303" s="761">
        <f>D303+4</f>
        <v>45760</v>
      </c>
      <c r="F303" s="331"/>
      <c r="G303" s="761">
        <v>45756</v>
      </c>
      <c r="I303" s="433"/>
    </row>
    <row r="304" spans="1:9" s="145" customFormat="1" ht="18" hidden="1" customHeight="1" x14ac:dyDescent="0.2">
      <c r="A304" s="808"/>
      <c r="B304" s="958" t="s">
        <v>753</v>
      </c>
      <c r="C304" s="958" t="s">
        <v>933</v>
      </c>
      <c r="D304" s="958">
        <v>45764</v>
      </c>
      <c r="E304" s="761">
        <f t="shared" ref="E304:E310" si="34">D304+4</f>
        <v>45768</v>
      </c>
      <c r="F304" s="331"/>
      <c r="G304" s="761">
        <f>G303+7</f>
        <v>45763</v>
      </c>
      <c r="I304" s="433"/>
    </row>
    <row r="305" spans="1:10" s="145" customFormat="1" ht="18" hidden="1" customHeight="1" x14ac:dyDescent="0.2">
      <c r="A305" s="808"/>
      <c r="B305" s="958" t="s">
        <v>759</v>
      </c>
      <c r="C305" s="958" t="s">
        <v>934</v>
      </c>
      <c r="D305" s="958">
        <v>45769</v>
      </c>
      <c r="E305" s="761">
        <f t="shared" si="34"/>
        <v>45773</v>
      </c>
      <c r="F305" s="331"/>
      <c r="G305" s="761">
        <f t="shared" ref="G305:G314" si="35">G304+7</f>
        <v>45770</v>
      </c>
      <c r="I305" s="433"/>
    </row>
    <row r="306" spans="1:10" s="145" customFormat="1" ht="18" hidden="1" customHeight="1" x14ac:dyDescent="0.2">
      <c r="A306" s="808"/>
      <c r="B306" s="958" t="s">
        <v>814</v>
      </c>
      <c r="C306" s="958" t="s">
        <v>935</v>
      </c>
      <c r="D306" s="958">
        <v>45778</v>
      </c>
      <c r="E306" s="761">
        <f t="shared" si="34"/>
        <v>45782</v>
      </c>
      <c r="F306" s="331"/>
      <c r="G306" s="761">
        <f t="shared" si="35"/>
        <v>45777</v>
      </c>
      <c r="I306" s="433"/>
    </row>
    <row r="307" spans="1:10" s="145" customFormat="1" ht="18" hidden="1" customHeight="1" x14ac:dyDescent="0.2">
      <c r="A307" s="808"/>
      <c r="B307" s="958" t="s">
        <v>753</v>
      </c>
      <c r="C307" s="958" t="s">
        <v>950</v>
      </c>
      <c r="D307" s="958">
        <v>45784</v>
      </c>
      <c r="E307" s="761">
        <f t="shared" si="34"/>
        <v>45788</v>
      </c>
      <c r="F307" s="331"/>
      <c r="G307" s="761">
        <f t="shared" si="35"/>
        <v>45784</v>
      </c>
      <c r="I307" s="433"/>
    </row>
    <row r="308" spans="1:10" s="145" customFormat="1" ht="18" hidden="1" customHeight="1" x14ac:dyDescent="0.2">
      <c r="A308" s="808"/>
      <c r="B308" s="958" t="s">
        <v>759</v>
      </c>
      <c r="C308" s="958" t="s">
        <v>951</v>
      </c>
      <c r="D308" s="958">
        <v>45794</v>
      </c>
      <c r="E308" s="761">
        <f t="shared" si="34"/>
        <v>45798</v>
      </c>
      <c r="F308" s="331"/>
      <c r="G308" s="761">
        <f t="shared" si="35"/>
        <v>45791</v>
      </c>
      <c r="I308" s="433"/>
    </row>
    <row r="309" spans="1:10" s="145" customFormat="1" ht="18" customHeight="1" x14ac:dyDescent="0.2">
      <c r="A309" s="808"/>
      <c r="B309" s="958" t="s">
        <v>814</v>
      </c>
      <c r="C309" s="958" t="s">
        <v>952</v>
      </c>
      <c r="D309" s="958">
        <v>45800</v>
      </c>
      <c r="E309" s="761">
        <f t="shared" si="34"/>
        <v>45804</v>
      </c>
      <c r="F309" s="331"/>
      <c r="G309" s="761">
        <f t="shared" si="35"/>
        <v>45798</v>
      </c>
      <c r="I309" s="433"/>
    </row>
    <row r="310" spans="1:10" s="145" customFormat="1" ht="18" customHeight="1" x14ac:dyDescent="0.2">
      <c r="A310" s="808"/>
      <c r="B310" s="958" t="s">
        <v>753</v>
      </c>
      <c r="C310" s="958" t="s">
        <v>953</v>
      </c>
      <c r="D310" s="958">
        <v>45804</v>
      </c>
      <c r="E310" s="761">
        <f t="shared" si="34"/>
        <v>45808</v>
      </c>
      <c r="F310" s="331"/>
      <c r="G310" s="761">
        <f t="shared" ref="G310" si="36">G309+7</f>
        <v>45805</v>
      </c>
      <c r="I310" s="433"/>
    </row>
    <row r="311" spans="1:10" s="145" customFormat="1" ht="18" customHeight="1" x14ac:dyDescent="0.2">
      <c r="A311" s="808"/>
      <c r="B311" s="958" t="s">
        <v>759</v>
      </c>
      <c r="C311" s="958" t="s">
        <v>954</v>
      </c>
      <c r="D311" s="958">
        <v>45811</v>
      </c>
      <c r="E311" s="761">
        <f t="shared" ref="E311:E314" si="37">D311+4</f>
        <v>45815</v>
      </c>
      <c r="F311" s="331"/>
      <c r="G311" s="761">
        <f t="shared" si="35"/>
        <v>45812</v>
      </c>
      <c r="I311" s="433"/>
    </row>
    <row r="312" spans="1:10" s="145" customFormat="1" ht="18" customHeight="1" x14ac:dyDescent="0.2">
      <c r="A312" s="808"/>
      <c r="B312" s="958" t="s">
        <v>814</v>
      </c>
      <c r="C312" s="958" t="s">
        <v>955</v>
      </c>
      <c r="D312" s="958">
        <v>45818</v>
      </c>
      <c r="E312" s="761">
        <f t="shared" si="37"/>
        <v>45822</v>
      </c>
      <c r="F312" s="331"/>
      <c r="G312" s="761">
        <f t="shared" si="35"/>
        <v>45819</v>
      </c>
      <c r="I312" s="433"/>
    </row>
    <row r="313" spans="1:10" s="145" customFormat="1" ht="18" customHeight="1" x14ac:dyDescent="0.2">
      <c r="A313" s="808"/>
      <c r="B313" s="958" t="s">
        <v>753</v>
      </c>
      <c r="C313" s="958" t="s">
        <v>956</v>
      </c>
      <c r="D313" s="958">
        <v>45825</v>
      </c>
      <c r="E313" s="761">
        <f t="shared" si="37"/>
        <v>45829</v>
      </c>
      <c r="F313" s="331"/>
      <c r="G313" s="761">
        <f t="shared" si="35"/>
        <v>45826</v>
      </c>
      <c r="I313" s="433"/>
    </row>
    <row r="314" spans="1:10" s="145" customFormat="1" ht="18" customHeight="1" x14ac:dyDescent="0.2">
      <c r="A314" s="808"/>
      <c r="B314" s="958" t="s">
        <v>759</v>
      </c>
      <c r="C314" s="958" t="s">
        <v>957</v>
      </c>
      <c r="D314" s="958">
        <v>45832</v>
      </c>
      <c r="E314" s="761">
        <f t="shared" si="37"/>
        <v>45836</v>
      </c>
      <c r="F314" s="331"/>
      <c r="G314" s="761">
        <f t="shared" si="35"/>
        <v>45833</v>
      </c>
      <c r="I314" s="433"/>
    </row>
    <row r="315" spans="1:10" s="18" customFormat="1" ht="18" customHeight="1" x14ac:dyDescent="0.2">
      <c r="A315" s="864"/>
      <c r="B315" s="147" t="s">
        <v>511</v>
      </c>
      <c r="C315" s="11"/>
      <c r="D315" s="11"/>
      <c r="E315" s="11"/>
      <c r="F315" s="11"/>
      <c r="G315" s="11"/>
      <c r="H315" s="11"/>
      <c r="I315" s="11"/>
      <c r="J315" s="11"/>
    </row>
    <row r="316" spans="1:10" s="18" customFormat="1" ht="18" customHeight="1" x14ac:dyDescent="0.2">
      <c r="A316" s="864"/>
      <c r="C316" s="11"/>
      <c r="D316" s="11"/>
      <c r="E316" s="11"/>
      <c r="F316" s="11"/>
      <c r="G316" s="11"/>
      <c r="H316" s="11"/>
      <c r="I316" s="11"/>
      <c r="J316" s="11"/>
    </row>
    <row r="317" spans="1:10" s="18" customFormat="1" ht="18" customHeight="1" x14ac:dyDescent="0.2">
      <c r="A317" s="864"/>
      <c r="B317" s="147"/>
      <c r="C317" s="11"/>
      <c r="D317" s="11"/>
      <c r="E317" s="11"/>
      <c r="F317" s="11"/>
      <c r="G317" s="11"/>
      <c r="H317" s="11"/>
      <c r="I317" s="11"/>
      <c r="J317" s="11"/>
    </row>
    <row r="318" spans="1:10" s="18" customFormat="1" ht="18" customHeight="1" thickBot="1" x14ac:dyDescent="0.25">
      <c r="A318" s="864"/>
      <c r="B318" s="147"/>
      <c r="C318" s="11"/>
      <c r="D318" s="11"/>
      <c r="E318" s="11"/>
      <c r="F318" s="11"/>
      <c r="G318" s="11"/>
      <c r="H318" s="11"/>
      <c r="I318" s="11"/>
      <c r="J318" s="11"/>
    </row>
    <row r="319" spans="1:10" s="147" customFormat="1" ht="18.75" customHeight="1" x14ac:dyDescent="0.2">
      <c r="B319" s="774"/>
      <c r="C319" s="775"/>
      <c r="D319" s="776"/>
      <c r="E319" s="777"/>
      <c r="F319" s="778"/>
      <c r="G319" s="779"/>
      <c r="H319" s="780"/>
    </row>
    <row r="320" spans="1:10" s="147" customFormat="1" ht="18.75" customHeight="1" x14ac:dyDescent="0.2">
      <c r="B320" s="781" t="s">
        <v>512</v>
      </c>
      <c r="C320" s="145"/>
      <c r="D320" s="147" t="s">
        <v>513</v>
      </c>
      <c r="G320" s="147" t="s">
        <v>514</v>
      </c>
      <c r="H320" s="782"/>
    </row>
    <row r="321" spans="1:15" s="147" customFormat="1" ht="18.75" customHeight="1" x14ac:dyDescent="0.2">
      <c r="B321" s="783" t="s">
        <v>515</v>
      </c>
      <c r="C321" s="1103" t="s">
        <v>516</v>
      </c>
      <c r="D321" s="133" t="s">
        <v>517</v>
      </c>
      <c r="F321" s="1103" t="s">
        <v>518</v>
      </c>
      <c r="G321" s="145" t="s">
        <v>519</v>
      </c>
      <c r="H321" s="1104" t="s">
        <v>520</v>
      </c>
    </row>
    <row r="322" spans="1:15" s="147" customFormat="1" ht="18" customHeight="1" x14ac:dyDescent="0.2">
      <c r="B322" s="783" t="s">
        <v>521</v>
      </c>
      <c r="C322" s="1103" t="s">
        <v>522</v>
      </c>
      <c r="D322" s="133" t="s">
        <v>523</v>
      </c>
      <c r="E322" s="148" t="s">
        <v>524</v>
      </c>
      <c r="F322" s="1105" t="s">
        <v>525</v>
      </c>
      <c r="G322" s="145" t="s">
        <v>526</v>
      </c>
      <c r="H322" s="1104" t="s">
        <v>527</v>
      </c>
    </row>
    <row r="323" spans="1:15" s="147" customFormat="1" ht="18.75" customHeight="1" x14ac:dyDescent="0.2">
      <c r="B323" s="786" t="s">
        <v>528</v>
      </c>
      <c r="C323" s="1106" t="s">
        <v>529</v>
      </c>
      <c r="D323" s="133" t="s">
        <v>530</v>
      </c>
      <c r="E323" s="148" t="s">
        <v>531</v>
      </c>
      <c r="F323" s="1105" t="s">
        <v>532</v>
      </c>
      <c r="G323" s="591" t="s">
        <v>533</v>
      </c>
      <c r="H323" s="1107" t="s">
        <v>534</v>
      </c>
    </row>
    <row r="324" spans="1:15" s="147" customFormat="1" ht="18.75" customHeight="1" x14ac:dyDescent="0.2">
      <c r="B324" s="786" t="s">
        <v>535</v>
      </c>
      <c r="C324" s="1106" t="s">
        <v>536</v>
      </c>
      <c r="D324" s="133" t="s">
        <v>537</v>
      </c>
      <c r="E324" s="148" t="s">
        <v>538</v>
      </c>
      <c r="F324" s="1105" t="s">
        <v>539</v>
      </c>
      <c r="G324" s="591" t="s">
        <v>540</v>
      </c>
      <c r="H324" s="1107" t="s">
        <v>541</v>
      </c>
      <c r="N324" s="149"/>
      <c r="O324" s="149"/>
    </row>
    <row r="325" spans="1:15" s="147" customFormat="1" ht="18.75" customHeight="1" x14ac:dyDescent="0.2">
      <c r="B325" s="786" t="s">
        <v>750</v>
      </c>
      <c r="C325" s="1106" t="s">
        <v>543</v>
      </c>
      <c r="D325" s="133" t="s">
        <v>544</v>
      </c>
      <c r="E325" s="148" t="s">
        <v>545</v>
      </c>
      <c r="F325" s="1105" t="s">
        <v>546</v>
      </c>
      <c r="G325" s="591" t="s">
        <v>547</v>
      </c>
      <c r="H325" s="1107" t="s">
        <v>548</v>
      </c>
      <c r="N325" s="149"/>
      <c r="O325" s="149"/>
    </row>
    <row r="326" spans="1:15" s="147" customFormat="1" ht="18.75" customHeight="1" x14ac:dyDescent="0.2">
      <c r="B326" s="786" t="s">
        <v>549</v>
      </c>
      <c r="C326" s="1106" t="s">
        <v>550</v>
      </c>
      <c r="D326" s="133" t="s">
        <v>551</v>
      </c>
      <c r="E326" s="148" t="s">
        <v>552</v>
      </c>
      <c r="F326" s="1105" t="s">
        <v>553</v>
      </c>
      <c r="G326" s="591" t="s">
        <v>554</v>
      </c>
      <c r="H326" s="1107" t="s">
        <v>555</v>
      </c>
      <c r="N326" s="149"/>
      <c r="O326" s="149"/>
    </row>
    <row r="327" spans="1:15" s="147" customFormat="1" ht="18.75" customHeight="1" x14ac:dyDescent="0.2">
      <c r="B327" s="786" t="s">
        <v>556</v>
      </c>
      <c r="C327" s="1106" t="s">
        <v>557</v>
      </c>
      <c r="D327" s="133" t="s">
        <v>558</v>
      </c>
      <c r="E327" s="148" t="s">
        <v>559</v>
      </c>
      <c r="F327" s="1103" t="s">
        <v>560</v>
      </c>
      <c r="G327" s="591" t="s">
        <v>561</v>
      </c>
      <c r="H327" s="790" t="s">
        <v>562</v>
      </c>
      <c r="N327" s="149"/>
      <c r="O327" s="149"/>
    </row>
    <row r="328" spans="1:15" s="149" customFormat="1" ht="18.75" customHeight="1" x14ac:dyDescent="0.2">
      <c r="A328" s="1036"/>
      <c r="B328" s="786" t="s">
        <v>563</v>
      </c>
      <c r="C328" s="1106" t="s">
        <v>564</v>
      </c>
      <c r="D328" s="133"/>
      <c r="E328" s="145"/>
      <c r="F328" s="591"/>
      <c r="G328" s="147"/>
      <c r="H328" s="791"/>
      <c r="I328" s="145"/>
      <c r="J328" s="145"/>
      <c r="K328" s="145"/>
    </row>
    <row r="329" spans="1:15" s="149" customFormat="1" ht="18" customHeight="1" thickBot="1" x14ac:dyDescent="0.25">
      <c r="A329" s="1036"/>
      <c r="B329" s="792"/>
      <c r="C329" s="793"/>
      <c r="D329" s="793"/>
      <c r="E329" s="794"/>
      <c r="F329" s="794"/>
      <c r="G329" s="794"/>
      <c r="H329" s="795"/>
      <c r="I329" s="145"/>
      <c r="J329" s="145"/>
      <c r="K329" s="145"/>
    </row>
  </sheetData>
  <mergeCells count="8">
    <mergeCell ref="D249:D250"/>
    <mergeCell ref="B4:F4"/>
    <mergeCell ref="B2:F2"/>
    <mergeCell ref="D6:D7"/>
    <mergeCell ref="D90:D91"/>
    <mergeCell ref="D177:D178"/>
    <mergeCell ref="B175:E175"/>
    <mergeCell ref="B247:E247"/>
  </mergeCells>
  <hyperlinks>
    <hyperlink ref="H2" location="HOME!Print_Area" display="HOME" xr:uid="{19842D1F-1BFC-4DB4-90A8-1F1EB5E20B9B}"/>
    <hyperlink ref="H321" r:id="rId1" xr:uid="{1F152ED1-36A4-46DB-ADE6-672881154634}"/>
    <hyperlink ref="C321" r:id="rId2" xr:uid="{C7254DD9-7458-45A4-895E-798B70AF70FC}"/>
    <hyperlink ref="H326" r:id="rId3" xr:uid="{DC65177B-5AC3-4B6B-936A-1476782B2256}"/>
    <hyperlink ref="H325" r:id="rId4" xr:uid="{1B1142E4-3AE0-4C68-93DC-7AAD81F1E25D}"/>
    <hyperlink ref="C324" r:id="rId5" xr:uid="{DFBA4A0D-79F2-4844-8A99-456554EFA451}"/>
    <hyperlink ref="C322" r:id="rId6" xr:uid="{3B46947C-DB0E-4C9A-B7AC-48E783588656}"/>
    <hyperlink ref="C328" r:id="rId7" xr:uid="{62AA7454-D56C-4D7D-ADAF-58FCF11C6255}"/>
    <hyperlink ref="H324" r:id="rId8" xr:uid="{6EC473C1-3A86-4A63-BBEC-7F9AE232F451}"/>
    <hyperlink ref="H327" r:id="rId9" xr:uid="{7064ED98-9ABD-4321-B914-24E938FAA1E7}"/>
    <hyperlink ref="F321" r:id="rId10" xr:uid="{DFBD6B36-D4AC-49F5-99E4-65CFC70B06C6}"/>
    <hyperlink ref="F326" r:id="rId11" xr:uid="{799566F7-7BB6-4440-A4D7-F5FA3808EB84}"/>
    <hyperlink ref="F322" r:id="rId12" xr:uid="{C03531FA-7EBC-4E5F-BA5A-183FE4A031FD}"/>
    <hyperlink ref="F323" r:id="rId13" xr:uid="{CCDE3307-FEC0-476C-89B9-BCC8A07E3A88}"/>
    <hyperlink ref="F324" r:id="rId14" xr:uid="{5B62FC6F-8535-4518-A04A-0A08C94559E9}"/>
    <hyperlink ref="F325" r:id="rId15" xr:uid="{83CE5EAA-1D1A-44CA-9DBE-D5A70FAE1FDD}"/>
    <hyperlink ref="H322" r:id="rId16" xr:uid="{EB07F2D6-E5E0-4F69-B685-4086F17A77E6}"/>
    <hyperlink ref="H323" r:id="rId17" xr:uid="{7D2237D5-BAE1-4588-8EB7-500BF4FF1F86}"/>
    <hyperlink ref="F327" r:id="rId18" xr:uid="{B5D747EC-95BA-4E98-849B-65BCAAB754BB}"/>
    <hyperlink ref="C323" r:id="rId19" xr:uid="{829A7F53-4BA2-4F5D-A200-0D84E2D3987E}"/>
    <hyperlink ref="C325" r:id="rId20" xr:uid="{95C487B8-483C-412A-AF9E-915BDF577CF1}"/>
    <hyperlink ref="C326" r:id="rId21" xr:uid="{D0157D39-5650-4104-98D6-8317687536B3}"/>
    <hyperlink ref="C327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03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4519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2718</v>
      </c>
      <c r="C5" s="1192" t="s">
        <v>1535</v>
      </c>
      <c r="D5" s="332" t="s">
        <v>4520</v>
      </c>
    </row>
    <row r="6" spans="1:4" x14ac:dyDescent="0.2">
      <c r="A6" s="152" t="s">
        <v>350</v>
      </c>
      <c r="B6" s="152" t="s">
        <v>351</v>
      </c>
      <c r="C6" s="1192"/>
      <c r="D6" s="332" t="s">
        <v>245</v>
      </c>
    </row>
    <row r="7" spans="1:4" x14ac:dyDescent="0.2">
      <c r="A7" s="153" t="s">
        <v>4521</v>
      </c>
      <c r="B7" s="320" t="s">
        <v>4522</v>
      </c>
      <c r="C7" s="320">
        <v>43226</v>
      </c>
      <c r="D7" s="320">
        <f>C7+3</f>
        <v>43229</v>
      </c>
    </row>
    <row r="8" spans="1:4" x14ac:dyDescent="0.2">
      <c r="A8" s="153" t="s">
        <v>4521</v>
      </c>
      <c r="B8" s="320" t="s">
        <v>4523</v>
      </c>
      <c r="C8" s="320">
        <f>C7+7</f>
        <v>43233</v>
      </c>
      <c r="D8" s="320">
        <f>C8+3</f>
        <v>43236</v>
      </c>
    </row>
    <row r="9" spans="1:4" x14ac:dyDescent="0.2">
      <c r="A9" s="153" t="s">
        <v>4521</v>
      </c>
      <c r="B9" s="320" t="s">
        <v>4524</v>
      </c>
      <c r="C9" s="320">
        <f>C8+7</f>
        <v>43240</v>
      </c>
      <c r="D9" s="320">
        <f>C9+3</f>
        <v>43243</v>
      </c>
    </row>
    <row r="10" spans="1:4" x14ac:dyDescent="0.2">
      <c r="A10" s="153" t="s">
        <v>4521</v>
      </c>
      <c r="B10" s="320" t="s">
        <v>4525</v>
      </c>
      <c r="C10" s="320">
        <f>C9+7</f>
        <v>43247</v>
      </c>
      <c r="D10" s="320">
        <f>C10+3</f>
        <v>43250</v>
      </c>
    </row>
    <row r="11" spans="1:4" x14ac:dyDescent="0.2">
      <c r="A11" s="153" t="s">
        <v>4521</v>
      </c>
      <c r="B11" s="320" t="s">
        <v>4526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4527</v>
      </c>
      <c r="B16" s="300"/>
      <c r="C16" s="301"/>
      <c r="D16" s="301"/>
    </row>
    <row r="17" spans="1:1" x14ac:dyDescent="0.2">
      <c r="A17" s="145" t="s">
        <v>4528</v>
      </c>
    </row>
    <row r="18" spans="1:1" x14ac:dyDescent="0.2">
      <c r="A18" s="157" t="s">
        <v>511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4205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28" t="s">
        <v>4529</v>
      </c>
      <c r="B3" s="1128"/>
      <c r="C3" s="1128"/>
      <c r="D3" s="1128"/>
      <c r="E3" s="1128"/>
      <c r="F3" s="1128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2718</v>
      </c>
      <c r="D5" s="1202" t="s">
        <v>1535</v>
      </c>
      <c r="E5" s="398" t="s">
        <v>336</v>
      </c>
      <c r="F5" s="398" t="s">
        <v>169</v>
      </c>
      <c r="G5" s="398" t="s">
        <v>4470</v>
      </c>
      <c r="I5" s="3"/>
      <c r="J5" s="124"/>
      <c r="K5" s="124"/>
      <c r="L5" s="124"/>
    </row>
    <row r="6" spans="1:12" ht="19.5" x14ac:dyDescent="0.2">
      <c r="A6" s="5"/>
      <c r="B6" s="4" t="s">
        <v>350</v>
      </c>
      <c r="C6" s="4" t="s">
        <v>351</v>
      </c>
      <c r="D6" s="1202"/>
      <c r="E6" s="398" t="s">
        <v>259</v>
      </c>
      <c r="F6" s="398" t="s">
        <v>251</v>
      </c>
      <c r="G6" s="398" t="s">
        <v>160</v>
      </c>
      <c r="I6" s="3"/>
      <c r="J6" s="3"/>
      <c r="K6" s="3"/>
      <c r="L6" s="3"/>
    </row>
    <row r="7" spans="1:12" x14ac:dyDescent="0.2">
      <c r="B7" s="127" t="s">
        <v>4530</v>
      </c>
      <c r="C7" s="126" t="s">
        <v>4531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3164</v>
      </c>
      <c r="C8" s="126" t="s">
        <v>4532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4533</v>
      </c>
      <c r="C9" s="126" t="s">
        <v>4534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3326</v>
      </c>
      <c r="C10" s="126" t="s">
        <v>4535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4536</v>
      </c>
      <c r="C11" s="129" t="s">
        <v>4537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4538</v>
      </c>
      <c r="C12" s="129" t="s">
        <v>4539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4540</v>
      </c>
      <c r="B13" s="128" t="s">
        <v>3166</v>
      </c>
      <c r="C13" s="129" t="s">
        <v>4541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4542</v>
      </c>
      <c r="I13" s="130"/>
    </row>
    <row r="14" spans="1:12" s="3" customFormat="1" ht="15.75" customHeight="1" x14ac:dyDescent="0.2">
      <c r="A14" s="5"/>
      <c r="B14" s="10" t="s">
        <v>511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512</v>
      </c>
      <c r="C16" s="11"/>
      <c r="D16" s="11"/>
      <c r="E16" s="15"/>
      <c r="F16" s="2" t="s">
        <v>1443</v>
      </c>
      <c r="G16" s="2"/>
      <c r="H16" s="11"/>
      <c r="I16" s="11"/>
      <c r="J16" s="2" t="s">
        <v>514</v>
      </c>
      <c r="K16" s="2"/>
      <c r="L16" s="2"/>
    </row>
    <row r="17" spans="2:18" s="12" customFormat="1" ht="15.75" customHeight="1" x14ac:dyDescent="0.2">
      <c r="B17" s="17" t="s">
        <v>515</v>
      </c>
      <c r="C17" s="11"/>
      <c r="D17" s="13" t="s">
        <v>4543</v>
      </c>
      <c r="E17" s="15"/>
      <c r="F17" s="11" t="s">
        <v>517</v>
      </c>
      <c r="G17" s="11"/>
      <c r="H17" s="13" t="s">
        <v>4544</v>
      </c>
      <c r="I17" s="11"/>
      <c r="J17" s="11" t="s">
        <v>519</v>
      </c>
      <c r="K17" s="11"/>
      <c r="L17" s="13" t="s">
        <v>4545</v>
      </c>
      <c r="M17" s="11"/>
      <c r="R17" s="11"/>
    </row>
    <row r="18" spans="2:18" s="12" customFormat="1" ht="15.75" customHeight="1" x14ac:dyDescent="0.2">
      <c r="B18" s="11" t="s">
        <v>4185</v>
      </c>
      <c r="C18" s="16" t="s">
        <v>4186</v>
      </c>
      <c r="D18" s="13" t="s">
        <v>4187</v>
      </c>
      <c r="E18" s="11"/>
      <c r="F18" s="11" t="s">
        <v>4546</v>
      </c>
      <c r="G18" s="16" t="s">
        <v>4240</v>
      </c>
      <c r="H18" s="13" t="s">
        <v>4547</v>
      </c>
      <c r="I18" s="11"/>
      <c r="J18" s="11" t="s">
        <v>526</v>
      </c>
      <c r="K18" s="16" t="s">
        <v>1444</v>
      </c>
      <c r="L18" s="13" t="s">
        <v>527</v>
      </c>
      <c r="M18" s="11"/>
      <c r="R18" s="11"/>
    </row>
    <row r="19" spans="2:18" s="14" customFormat="1" ht="15.75" customHeight="1" x14ac:dyDescent="0.2">
      <c r="B19" s="11" t="s">
        <v>4188</v>
      </c>
      <c r="C19" s="16" t="s">
        <v>4189</v>
      </c>
      <c r="D19" s="13" t="s">
        <v>4190</v>
      </c>
      <c r="E19" s="11"/>
      <c r="F19" s="11"/>
      <c r="G19" s="16" t="s">
        <v>4548</v>
      </c>
      <c r="H19" s="13"/>
      <c r="I19" s="11"/>
      <c r="J19" s="11" t="s">
        <v>533</v>
      </c>
      <c r="K19" s="16" t="s">
        <v>1445</v>
      </c>
      <c r="L19" s="13" t="s">
        <v>534</v>
      </c>
      <c r="M19" s="11"/>
      <c r="N19" s="12"/>
      <c r="R19" s="11"/>
    </row>
    <row r="20" spans="2:18" s="14" customFormat="1" ht="15.75" customHeight="1" x14ac:dyDescent="0.2">
      <c r="B20" s="11" t="s">
        <v>1446</v>
      </c>
      <c r="C20" s="16" t="s">
        <v>4191</v>
      </c>
      <c r="D20" s="13" t="s">
        <v>1447</v>
      </c>
      <c r="E20" s="11"/>
      <c r="F20" s="11" t="s">
        <v>523</v>
      </c>
      <c r="G20" s="16" t="s">
        <v>4241</v>
      </c>
      <c r="H20" s="13" t="s">
        <v>525</v>
      </c>
      <c r="I20" s="11"/>
      <c r="J20" s="11" t="s">
        <v>1448</v>
      </c>
      <c r="K20" s="16" t="s">
        <v>1449</v>
      </c>
      <c r="L20" s="13" t="s">
        <v>1450</v>
      </c>
      <c r="M20" s="11"/>
      <c r="N20" s="12"/>
      <c r="R20" s="11"/>
    </row>
    <row r="21" spans="2:18" s="14" customFormat="1" ht="15.75" customHeight="1" x14ac:dyDescent="0.2">
      <c r="B21" s="11" t="s">
        <v>4192</v>
      </c>
      <c r="C21" s="16" t="s">
        <v>4193</v>
      </c>
      <c r="D21" s="13" t="s">
        <v>4194</v>
      </c>
      <c r="E21" s="11"/>
      <c r="F21" s="11" t="s">
        <v>530</v>
      </c>
      <c r="G21" s="16" t="s">
        <v>4242</v>
      </c>
      <c r="H21" s="13" t="s">
        <v>532</v>
      </c>
      <c r="I21" s="11"/>
      <c r="J21" s="11"/>
      <c r="K21" s="16" t="s">
        <v>4549</v>
      </c>
      <c r="L21" s="13"/>
      <c r="M21" s="11"/>
      <c r="N21" s="12"/>
      <c r="R21" s="11"/>
    </row>
    <row r="22" spans="2:18" s="14" customFormat="1" ht="15.75" customHeight="1" x14ac:dyDescent="0.2">
      <c r="B22" s="11" t="s">
        <v>528</v>
      </c>
      <c r="C22" s="16" t="s">
        <v>4195</v>
      </c>
      <c r="D22" s="13" t="s">
        <v>529</v>
      </c>
      <c r="E22" s="11"/>
      <c r="G22" s="16" t="s">
        <v>4550</v>
      </c>
      <c r="I22" s="11"/>
      <c r="J22" s="11" t="s">
        <v>547</v>
      </c>
      <c r="K22" s="16" t="s">
        <v>1451</v>
      </c>
      <c r="L22" s="13" t="s">
        <v>548</v>
      </c>
      <c r="M22" s="11"/>
      <c r="N22" s="12"/>
      <c r="R22" s="11"/>
    </row>
    <row r="23" spans="2:18" s="14" customFormat="1" ht="15.75" customHeight="1" x14ac:dyDescent="0.2">
      <c r="B23" s="11" t="s">
        <v>4196</v>
      </c>
      <c r="C23" s="16" t="s">
        <v>4197</v>
      </c>
      <c r="D23" s="13" t="s">
        <v>4198</v>
      </c>
      <c r="E23" s="11"/>
      <c r="F23" s="11" t="s">
        <v>4551</v>
      </c>
      <c r="G23" s="16" t="s">
        <v>4243</v>
      </c>
      <c r="H23" s="13" t="s">
        <v>539</v>
      </c>
      <c r="I23" s="11"/>
      <c r="J23" s="11" t="s">
        <v>554</v>
      </c>
      <c r="K23" s="16" t="s">
        <v>1452</v>
      </c>
      <c r="L23" s="13" t="s">
        <v>555</v>
      </c>
      <c r="M23" s="11"/>
      <c r="N23" s="12"/>
      <c r="R23" s="11"/>
    </row>
    <row r="24" spans="2:18" s="14" customFormat="1" ht="15.75" customHeight="1" x14ac:dyDescent="0.2">
      <c r="B24" s="11" t="s">
        <v>4199</v>
      </c>
      <c r="C24" s="16" t="s">
        <v>4200</v>
      </c>
      <c r="D24" s="13" t="s">
        <v>4201</v>
      </c>
      <c r="E24" s="11"/>
      <c r="G24" s="144" t="s">
        <v>4552</v>
      </c>
      <c r="I24" s="11"/>
      <c r="K24" s="14" t="s">
        <v>4553</v>
      </c>
      <c r="M24" s="11"/>
      <c r="N24" s="12"/>
      <c r="R24" s="11"/>
    </row>
    <row r="25" spans="2:18" s="14" customFormat="1" ht="15.75" customHeight="1" x14ac:dyDescent="0.2">
      <c r="B25" s="11" t="s">
        <v>4202</v>
      </c>
      <c r="C25" s="16" t="s">
        <v>4203</v>
      </c>
      <c r="D25" s="13" t="s">
        <v>4204</v>
      </c>
      <c r="E25" s="11"/>
      <c r="F25" s="11"/>
      <c r="G25" s="144" t="s">
        <v>4554</v>
      </c>
      <c r="H25" s="13"/>
      <c r="I25" s="11"/>
      <c r="J25" s="11" t="s">
        <v>1455</v>
      </c>
      <c r="K25" s="16" t="s">
        <v>1456</v>
      </c>
      <c r="L25" s="13" t="s">
        <v>1457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1460</v>
      </c>
      <c r="C27" s="11" t="s">
        <v>1461</v>
      </c>
      <c r="D27" s="13"/>
      <c r="F27" s="11" t="s">
        <v>1462</v>
      </c>
      <c r="G27" s="16" t="s">
        <v>1463</v>
      </c>
      <c r="H27" s="14"/>
      <c r="J27" s="11" t="s">
        <v>1462</v>
      </c>
      <c r="K27" s="11" t="s">
        <v>1464</v>
      </c>
      <c r="L27" s="14"/>
      <c r="M27" s="14"/>
      <c r="N27" s="14"/>
    </row>
    <row r="32" spans="2:18" ht="15" x14ac:dyDescent="0.2">
      <c r="R32" s="371" t="s">
        <v>4555</v>
      </c>
    </row>
    <row r="34" spans="18:27" ht="33" customHeight="1" x14ac:dyDescent="0.2">
      <c r="R34" s="1"/>
      <c r="S34" s="1" t="s">
        <v>3699</v>
      </c>
      <c r="T34" s="405" t="s">
        <v>1535</v>
      </c>
      <c r="U34" s="370" t="s">
        <v>3834</v>
      </c>
      <c r="V34" s="370" t="s">
        <v>1537</v>
      </c>
      <c r="W34" s="405" t="s">
        <v>351</v>
      </c>
      <c r="X34" s="370" t="s">
        <v>3834</v>
      </c>
      <c r="Y34" s="370" t="s">
        <v>265</v>
      </c>
      <c r="Z34" s="370" t="s">
        <v>4404</v>
      </c>
      <c r="AA34" s="370" t="s">
        <v>1595</v>
      </c>
    </row>
    <row r="35" spans="18:27" ht="15" x14ac:dyDescent="0.2">
      <c r="R35" s="4" t="s">
        <v>350</v>
      </c>
      <c r="S35" s="4" t="s">
        <v>351</v>
      </c>
      <c r="T35" s="398"/>
      <c r="U35" s="398" t="s">
        <v>251</v>
      </c>
      <c r="V35" s="398"/>
      <c r="W35" s="4"/>
      <c r="X35" s="126"/>
      <c r="Y35" s="398" t="s">
        <v>197</v>
      </c>
      <c r="Z35" s="398" t="s">
        <v>192</v>
      </c>
      <c r="AA35" s="398" t="s">
        <v>284</v>
      </c>
    </row>
    <row r="36" spans="18:27" x14ac:dyDescent="0.2">
      <c r="R36" s="369" t="s">
        <v>3365</v>
      </c>
      <c r="S36" s="6" t="s">
        <v>4556</v>
      </c>
      <c r="T36" s="6">
        <v>43942</v>
      </c>
      <c r="U36" s="6">
        <f>T36+9</f>
        <v>43951</v>
      </c>
      <c r="V36" s="6" t="s">
        <v>4557</v>
      </c>
      <c r="W36" s="6" t="s">
        <v>4558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3322</v>
      </c>
      <c r="S37" s="6" t="s">
        <v>4559</v>
      </c>
      <c r="T37" s="6">
        <f t="shared" ref="T37:T42" si="4">T36+7</f>
        <v>43949</v>
      </c>
      <c r="U37" s="6">
        <f t="shared" ref="U37:U42" si="5">T37+9</f>
        <v>43958</v>
      </c>
      <c r="V37" s="6" t="s">
        <v>4557</v>
      </c>
      <c r="W37" s="6" t="s">
        <v>4560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3413</v>
      </c>
      <c r="S38" s="6" t="s">
        <v>4561</v>
      </c>
      <c r="T38" s="6">
        <f t="shared" si="4"/>
        <v>43956</v>
      </c>
      <c r="U38" s="6">
        <f t="shared" si="5"/>
        <v>43965</v>
      </c>
      <c r="V38" s="6" t="s">
        <v>4557</v>
      </c>
      <c r="W38" s="6" t="s">
        <v>4562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3314</v>
      </c>
      <c r="S39" s="6" t="s">
        <v>4563</v>
      </c>
      <c r="T39" s="6">
        <f t="shared" si="4"/>
        <v>43963</v>
      </c>
      <c r="U39" s="6">
        <f t="shared" si="5"/>
        <v>43972</v>
      </c>
      <c r="V39" s="6" t="s">
        <v>4557</v>
      </c>
      <c r="W39" s="6" t="s">
        <v>4564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3324</v>
      </c>
      <c r="S40" s="6" t="s">
        <v>4565</v>
      </c>
      <c r="T40" s="6">
        <f t="shared" si="4"/>
        <v>43970</v>
      </c>
      <c r="U40" s="6">
        <f t="shared" si="5"/>
        <v>43979</v>
      </c>
      <c r="V40" s="6" t="s">
        <v>4557</v>
      </c>
      <c r="W40" s="6" t="s">
        <v>4566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3381</v>
      </c>
      <c r="S41" s="6" t="s">
        <v>4567</v>
      </c>
      <c r="T41" s="6">
        <f t="shared" si="4"/>
        <v>43977</v>
      </c>
      <c r="U41" s="6">
        <f t="shared" si="5"/>
        <v>43986</v>
      </c>
      <c r="V41" s="6" t="s">
        <v>4557</v>
      </c>
      <c r="W41" s="6" t="s">
        <v>4568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4569</v>
      </c>
      <c r="S42" s="6" t="s">
        <v>4570</v>
      </c>
      <c r="T42" s="6">
        <f t="shared" si="4"/>
        <v>43984</v>
      </c>
      <c r="U42" s="6">
        <f t="shared" si="5"/>
        <v>43993</v>
      </c>
      <c r="V42" s="6" t="s">
        <v>4557</v>
      </c>
      <c r="W42" s="6" t="s">
        <v>4571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3694</v>
      </c>
      <c r="H2" s="607" t="s">
        <v>345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4572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3698</v>
      </c>
      <c r="C6" s="169" t="s">
        <v>3699</v>
      </c>
      <c r="D6" s="406" t="s">
        <v>1535</v>
      </c>
      <c r="E6" s="163" t="s">
        <v>281</v>
      </c>
      <c r="F6" s="163" t="s">
        <v>314</v>
      </c>
      <c r="G6" s="163" t="s">
        <v>4573</v>
      </c>
      <c r="H6" s="332" t="s">
        <v>4470</v>
      </c>
      <c r="I6" s="455" t="s">
        <v>3997</v>
      </c>
      <c r="J6" s="481" t="s">
        <v>3702</v>
      </c>
      <c r="K6" s="481" t="s">
        <v>3703</v>
      </c>
      <c r="L6" s="473" t="s">
        <v>1314</v>
      </c>
      <c r="M6" s="475"/>
    </row>
    <row r="7" spans="2:13" ht="16.149999999999999" customHeight="1" x14ac:dyDescent="0.2">
      <c r="B7" s="389"/>
      <c r="C7" s="169"/>
      <c r="D7" s="406" t="s">
        <v>1315</v>
      </c>
      <c r="E7" s="163" t="s">
        <v>213</v>
      </c>
      <c r="F7" s="163" t="s">
        <v>160</v>
      </c>
      <c r="G7" s="163" t="s">
        <v>249</v>
      </c>
      <c r="H7" s="332" t="s">
        <v>176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3704</v>
      </c>
      <c r="C8" s="356" t="s">
        <v>3705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3706</v>
      </c>
      <c r="K8" s="399" t="s">
        <v>3706</v>
      </c>
      <c r="L8" s="474"/>
      <c r="M8" s="146"/>
    </row>
    <row r="9" spans="2:13" ht="17.25" hidden="1" customHeight="1" x14ac:dyDescent="0.2">
      <c r="B9" s="153" t="s">
        <v>3707</v>
      </c>
      <c r="C9" s="320" t="s">
        <v>3708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3709</v>
      </c>
      <c r="K9" s="399" t="s">
        <v>3709</v>
      </c>
      <c r="L9" s="474"/>
      <c r="M9" s="146"/>
    </row>
    <row r="10" spans="2:13" ht="17.25" hidden="1" customHeight="1" x14ac:dyDescent="0.2">
      <c r="B10" s="153" t="s">
        <v>3395</v>
      </c>
      <c r="C10" s="320" t="s">
        <v>3710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3711</v>
      </c>
      <c r="K10" s="399" t="s">
        <v>3711</v>
      </c>
      <c r="L10" s="474"/>
      <c r="M10" s="146"/>
    </row>
    <row r="11" spans="2:13" ht="17.25" hidden="1" customHeight="1" x14ac:dyDescent="0.2">
      <c r="B11" s="153" t="s">
        <v>3712</v>
      </c>
      <c r="C11" s="320" t="s">
        <v>3713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3714</v>
      </c>
      <c r="K11" s="399" t="s">
        <v>3714</v>
      </c>
      <c r="L11" s="474"/>
      <c r="M11" s="146"/>
    </row>
    <row r="12" spans="2:13" ht="17.25" hidden="1" customHeight="1" x14ac:dyDescent="0.2">
      <c r="B12" s="153" t="s">
        <v>3715</v>
      </c>
      <c r="C12" s="320" t="s">
        <v>3716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3717</v>
      </c>
      <c r="K12" s="399" t="s">
        <v>3717</v>
      </c>
      <c r="L12" s="474"/>
      <c r="M12" s="146"/>
    </row>
    <row r="13" spans="2:13" ht="17.25" hidden="1" customHeight="1" x14ac:dyDescent="0.2">
      <c r="B13" s="153" t="s">
        <v>3704</v>
      </c>
      <c r="C13" s="320" t="s">
        <v>3327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4574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3707</v>
      </c>
      <c r="C14" s="320" t="s">
        <v>3718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4575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3395</v>
      </c>
      <c r="C15" s="356" t="s">
        <v>3719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4576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3712</v>
      </c>
      <c r="C16" s="356" t="s">
        <v>3333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4577</v>
      </c>
      <c r="J16" s="433">
        <f t="shared" si="5"/>
        <v>44510</v>
      </c>
      <c r="K16" s="433">
        <f t="shared" si="5"/>
        <v>44510</v>
      </c>
      <c r="L16" s="473" t="s">
        <v>4578</v>
      </c>
      <c r="M16" s="146"/>
    </row>
    <row r="17" spans="2:13" ht="17.25" hidden="1" customHeight="1" x14ac:dyDescent="0.2">
      <c r="B17" s="359" t="s">
        <v>3715</v>
      </c>
      <c r="C17" s="356" t="s">
        <v>3720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4579</v>
      </c>
      <c r="J17" s="433">
        <f t="shared" si="5"/>
        <v>44517</v>
      </c>
      <c r="K17" s="433">
        <f t="shared" si="5"/>
        <v>44517</v>
      </c>
      <c r="L17" s="473" t="s">
        <v>4578</v>
      </c>
      <c r="M17" s="146"/>
    </row>
    <row r="18" spans="2:13" ht="17.25" hidden="1" customHeight="1" x14ac:dyDescent="0.2">
      <c r="B18" s="359" t="s">
        <v>3721</v>
      </c>
      <c r="C18" s="356" t="s">
        <v>3722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4580</v>
      </c>
      <c r="J18" s="433">
        <f t="shared" si="5"/>
        <v>44524</v>
      </c>
      <c r="K18" s="433">
        <f t="shared" si="5"/>
        <v>44524</v>
      </c>
      <c r="L18" s="473" t="s">
        <v>4581</v>
      </c>
      <c r="M18" s="146"/>
    </row>
    <row r="19" spans="2:13" ht="17.25" hidden="1" customHeight="1" x14ac:dyDescent="0.2">
      <c r="B19" s="359" t="s">
        <v>3723</v>
      </c>
      <c r="C19" s="356" t="s">
        <v>3724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3725</v>
      </c>
      <c r="C20" s="356" t="s">
        <v>3726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3727</v>
      </c>
      <c r="C21" s="356" t="s">
        <v>3728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3729</v>
      </c>
      <c r="C22" s="356" t="s">
        <v>3730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3731</v>
      </c>
      <c r="C23" s="356" t="s">
        <v>3342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3704</v>
      </c>
      <c r="C24" s="356" t="s">
        <v>3732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3707</v>
      </c>
      <c r="C25" s="356" t="s">
        <v>3344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3395</v>
      </c>
      <c r="C26" s="356" t="s">
        <v>3733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3712</v>
      </c>
      <c r="C27" s="356" t="s">
        <v>3734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3715</v>
      </c>
      <c r="C28" s="356" t="s">
        <v>3735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3721</v>
      </c>
      <c r="C29" s="356" t="s">
        <v>3736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408</v>
      </c>
      <c r="C30" s="356" t="s">
        <v>3737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3723</v>
      </c>
      <c r="C31" s="356" t="s">
        <v>3738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3725</v>
      </c>
      <c r="C32" s="356" t="s">
        <v>3739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3729</v>
      </c>
      <c r="C33" s="356" t="s">
        <v>3740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3727</v>
      </c>
      <c r="C34" s="356" t="s">
        <v>3741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3731</v>
      </c>
      <c r="C35" s="356" t="s">
        <v>3742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3704</v>
      </c>
      <c r="C36" s="356" t="s">
        <v>3743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408</v>
      </c>
      <c r="C37" s="432" t="s">
        <v>3744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3707</v>
      </c>
      <c r="C38" s="356" t="s">
        <v>3745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3395</v>
      </c>
      <c r="C39" s="356" t="s">
        <v>3746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3747</v>
      </c>
      <c r="C40" s="356" t="s">
        <v>3748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3715</v>
      </c>
      <c r="C41" s="356" t="s">
        <v>3749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3721</v>
      </c>
      <c r="C42" s="356" t="s">
        <v>3750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3723</v>
      </c>
      <c r="C43" s="356" t="s">
        <v>3355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3725</v>
      </c>
      <c r="C44" s="356" t="s">
        <v>3751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3729</v>
      </c>
      <c r="C45" s="356" t="s">
        <v>3752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3727</v>
      </c>
      <c r="C46" s="356" t="s">
        <v>3753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3731</v>
      </c>
      <c r="C47" s="320" t="s">
        <v>3754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408</v>
      </c>
      <c r="C48" s="320" t="s">
        <v>3755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3704</v>
      </c>
      <c r="C49" s="320" t="s">
        <v>3756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3707</v>
      </c>
      <c r="C50" s="320" t="s">
        <v>3757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3395</v>
      </c>
      <c r="C51" s="320" t="s">
        <v>3758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3747</v>
      </c>
      <c r="C52" s="320" t="s">
        <v>3759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408</v>
      </c>
      <c r="C53" s="320" t="s">
        <v>3760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3715</v>
      </c>
      <c r="C54" s="320" t="s">
        <v>3761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3341</v>
      </c>
      <c r="C55" s="320" t="s">
        <v>3762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3723</v>
      </c>
      <c r="C56" s="320" t="s">
        <v>3361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3725</v>
      </c>
      <c r="C57" s="320" t="s">
        <v>3763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3764</v>
      </c>
      <c r="C58" s="593" t="s">
        <v>3765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3727</v>
      </c>
      <c r="C59" s="594" t="s">
        <v>3766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3731</v>
      </c>
      <c r="C60" s="594" t="s">
        <v>3767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3704</v>
      </c>
      <c r="C61" s="594" t="s">
        <v>3370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3707</v>
      </c>
      <c r="C62" s="594" t="s">
        <v>3768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408</v>
      </c>
      <c r="C63" s="594" t="s">
        <v>3769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3063</v>
      </c>
    </row>
    <row r="64" spans="2:13" ht="17.25" hidden="1" customHeight="1" x14ac:dyDescent="0.2">
      <c r="B64" s="153" t="s">
        <v>3395</v>
      </c>
      <c r="C64" s="594" t="s">
        <v>3770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3747</v>
      </c>
      <c r="C65" s="594" t="s">
        <v>3771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3721</v>
      </c>
      <c r="C66" s="594" t="s">
        <v>3772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3341</v>
      </c>
      <c r="C67" s="594" t="s">
        <v>3773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408</v>
      </c>
      <c r="C68" s="594" t="s">
        <v>3380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3774</v>
      </c>
      <c r="C69" s="594" t="s">
        <v>3775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408</v>
      </c>
      <c r="C70" s="594" t="s">
        <v>3776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3725</v>
      </c>
      <c r="C71" s="594" t="s">
        <v>3385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3727</v>
      </c>
      <c r="C72" s="594" t="s">
        <v>3777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3731</v>
      </c>
      <c r="C73" s="594" t="s">
        <v>3778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408</v>
      </c>
      <c r="C74" s="594" t="s">
        <v>3779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3707</v>
      </c>
      <c r="C75" s="594" t="s">
        <v>3780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3781</v>
      </c>
      <c r="C76" s="594" t="s">
        <v>3782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3747</v>
      </c>
      <c r="C77" s="594" t="s">
        <v>3783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3721</v>
      </c>
      <c r="C78" s="594" t="s">
        <v>3784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3715</v>
      </c>
      <c r="C79" s="594" t="s">
        <v>3785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3341</v>
      </c>
      <c r="C80" s="594" t="s">
        <v>3786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3704</v>
      </c>
      <c r="C81" s="594" t="s">
        <v>3787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4582</v>
      </c>
      <c r="C82" s="677" t="s">
        <v>4583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4051</v>
      </c>
      <c r="C83" s="677" t="s">
        <v>4583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4584</v>
      </c>
      <c r="C84" s="594" t="s">
        <v>4585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4010</v>
      </c>
      <c r="C85" s="594" t="s">
        <v>4586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4587</v>
      </c>
      <c r="C86" s="594" t="s">
        <v>4588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4589</v>
      </c>
      <c r="C87" s="594" t="s">
        <v>4590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4018</v>
      </c>
      <c r="C88" s="594" t="s">
        <v>4591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3314</v>
      </c>
      <c r="C89" s="688" t="s">
        <v>4592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4593</v>
      </c>
      <c r="C90" s="688" t="s">
        <v>4594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4024</v>
      </c>
      <c r="C91" s="697" t="s">
        <v>4595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4042</v>
      </c>
      <c r="C92" s="320" t="s">
        <v>4596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4597</v>
      </c>
      <c r="C93" s="320" t="s">
        <v>4598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4053</v>
      </c>
      <c r="C94" s="320" t="s">
        <v>4599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4600</v>
      </c>
      <c r="C95" s="320" t="s">
        <v>4601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4602</v>
      </c>
      <c r="C96" s="320" t="s">
        <v>4603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4010</v>
      </c>
      <c r="C97" s="320" t="s">
        <v>4604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4589</v>
      </c>
      <c r="C98" s="320" t="s">
        <v>4605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4606</v>
      </c>
      <c r="C99" s="320" t="s">
        <v>4607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4608</v>
      </c>
      <c r="C100" s="320" t="s">
        <v>4609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4018</v>
      </c>
      <c r="C101" s="320" t="s">
        <v>4610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408</v>
      </c>
      <c r="C102" s="320" t="s">
        <v>4611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4004</v>
      </c>
      <c r="C103" s="320" t="s">
        <v>4612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4024</v>
      </c>
      <c r="C104" s="320" t="s">
        <v>4613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511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512</v>
      </c>
      <c r="C108" s="193"/>
      <c r="D108" s="193"/>
      <c r="E108" s="194"/>
      <c r="F108" s="195" t="s">
        <v>1443</v>
      </c>
      <c r="G108" s="195"/>
      <c r="H108" s="193"/>
      <c r="I108" s="193"/>
      <c r="J108" s="195" t="s">
        <v>514</v>
      </c>
      <c r="K108" s="195"/>
      <c r="L108" s="195"/>
      <c r="M108" s="193"/>
    </row>
    <row r="109" spans="2:13" s="159" customFormat="1" ht="17.25" customHeight="1" x14ac:dyDescent="0.2">
      <c r="B109" s="197" t="s">
        <v>515</v>
      </c>
      <c r="C109" s="193"/>
      <c r="D109" s="198" t="s">
        <v>516</v>
      </c>
      <c r="E109" s="199"/>
      <c r="F109" s="197" t="s">
        <v>517</v>
      </c>
      <c r="G109" s="193"/>
      <c r="H109" s="198" t="s">
        <v>518</v>
      </c>
      <c r="I109" s="193"/>
      <c r="J109" s="197" t="s">
        <v>519</v>
      </c>
      <c r="K109" s="198" t="s">
        <v>520</v>
      </c>
      <c r="M109" s="193"/>
    </row>
    <row r="110" spans="2:13" s="159" customFormat="1" ht="17.25" customHeight="1" x14ac:dyDescent="0.2">
      <c r="B110" s="417" t="s">
        <v>521</v>
      </c>
      <c r="C110" s="202"/>
      <c r="D110" s="573" t="s">
        <v>522</v>
      </c>
      <c r="E110" s="197"/>
      <c r="F110" s="710" t="s">
        <v>523</v>
      </c>
      <c r="G110" s="733" t="s">
        <v>524</v>
      </c>
      <c r="H110" s="252" t="s">
        <v>525</v>
      </c>
      <c r="I110" s="193"/>
      <c r="J110" s="201" t="s">
        <v>526</v>
      </c>
      <c r="K110" s="203" t="s">
        <v>527</v>
      </c>
      <c r="L110" s="203"/>
      <c r="M110" s="193"/>
    </row>
    <row r="111" spans="2:13" s="159" customFormat="1" ht="17.25" customHeight="1" x14ac:dyDescent="0.2">
      <c r="B111" s="417" t="s">
        <v>535</v>
      </c>
      <c r="C111" s="202"/>
      <c r="D111" s="573" t="s">
        <v>536</v>
      </c>
      <c r="E111" s="197"/>
      <c r="F111" s="710" t="s">
        <v>530</v>
      </c>
      <c r="G111" s="733" t="s">
        <v>531</v>
      </c>
      <c r="H111" s="252" t="s">
        <v>532</v>
      </c>
      <c r="I111" s="193"/>
      <c r="J111" s="201" t="s">
        <v>533</v>
      </c>
      <c r="K111" s="203" t="s">
        <v>534</v>
      </c>
      <c r="L111" s="203"/>
      <c r="M111" s="193"/>
    </row>
    <row r="112" spans="2:13" s="159" customFormat="1" ht="17.25" customHeight="1" x14ac:dyDescent="0.2">
      <c r="B112" s="201" t="s">
        <v>2812</v>
      </c>
      <c r="C112" s="202"/>
      <c r="D112" s="203" t="s">
        <v>1608</v>
      </c>
      <c r="E112" s="197"/>
      <c r="F112" s="710" t="s">
        <v>537</v>
      </c>
      <c r="G112" s="733" t="s">
        <v>538</v>
      </c>
      <c r="H112" s="252" t="s">
        <v>539</v>
      </c>
      <c r="I112" s="193"/>
      <c r="J112" s="417" t="s">
        <v>540</v>
      </c>
      <c r="K112" s="573" t="s">
        <v>541</v>
      </c>
      <c r="L112" s="203"/>
      <c r="M112" s="193"/>
    </row>
    <row r="113" spans="2:11" s="159" customFormat="1" ht="17.25" customHeight="1" x14ac:dyDescent="0.2">
      <c r="B113" s="201" t="s">
        <v>528</v>
      </c>
      <c r="C113" s="202"/>
      <c r="D113" s="203" t="s">
        <v>529</v>
      </c>
      <c r="E113" s="197"/>
      <c r="F113" s="710" t="s">
        <v>544</v>
      </c>
      <c r="G113" s="733" t="s">
        <v>545</v>
      </c>
      <c r="H113" s="252" t="s">
        <v>546</v>
      </c>
      <c r="I113" s="193"/>
      <c r="J113" s="201" t="s">
        <v>547</v>
      </c>
      <c r="K113" s="203" t="s">
        <v>548</v>
      </c>
    </row>
    <row r="114" spans="2:11" s="159" customFormat="1" ht="17.25" customHeight="1" x14ac:dyDescent="0.2">
      <c r="B114" s="417" t="s">
        <v>750</v>
      </c>
      <c r="C114" s="202"/>
      <c r="D114" s="573" t="s">
        <v>543</v>
      </c>
      <c r="E114" s="197"/>
      <c r="F114" s="710" t="s">
        <v>2813</v>
      </c>
      <c r="G114" s="733" t="s">
        <v>552</v>
      </c>
      <c r="H114" s="252" t="s">
        <v>2814</v>
      </c>
      <c r="I114" s="193"/>
      <c r="J114" s="201" t="s">
        <v>554</v>
      </c>
      <c r="K114" s="203" t="s">
        <v>555</v>
      </c>
    </row>
    <row r="115" spans="2:11" s="159" customFormat="1" ht="17.25" customHeight="1" x14ac:dyDescent="0.2">
      <c r="B115" s="417" t="s">
        <v>1453</v>
      </c>
      <c r="C115" s="202"/>
      <c r="D115" s="573" t="s">
        <v>1454</v>
      </c>
      <c r="E115" s="197"/>
      <c r="F115" s="710"/>
      <c r="G115" s="733"/>
      <c r="H115" s="252"/>
      <c r="I115" s="193"/>
      <c r="J115" s="201" t="s">
        <v>1455</v>
      </c>
      <c r="K115" s="203" t="s">
        <v>1457</v>
      </c>
    </row>
    <row r="116" spans="2:11" s="159" customFormat="1" ht="17.25" customHeight="1" x14ac:dyDescent="0.2">
      <c r="B116" s="417" t="s">
        <v>1609</v>
      </c>
      <c r="C116" s="202"/>
      <c r="D116" s="573" t="s">
        <v>1610</v>
      </c>
      <c r="E116" s="197"/>
      <c r="F116" s="508"/>
      <c r="G116"/>
      <c r="H116"/>
      <c r="I116" s="193"/>
      <c r="J116" s="417" t="s">
        <v>561</v>
      </c>
      <c r="K116" s="418" t="s">
        <v>562</v>
      </c>
    </row>
    <row r="117" spans="2:11" s="159" customFormat="1" ht="17.25" customHeight="1" x14ac:dyDescent="0.2">
      <c r="B117" s="417" t="s">
        <v>549</v>
      </c>
      <c r="C117" s="202"/>
      <c r="D117" s="573" t="s">
        <v>550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1460</v>
      </c>
      <c r="C119" s="193" t="s">
        <v>1461</v>
      </c>
      <c r="D119" s="205"/>
      <c r="E119" s="193"/>
      <c r="F119" s="193" t="s">
        <v>1462</v>
      </c>
      <c r="G119" s="206" t="s">
        <v>1463</v>
      </c>
      <c r="H119" s="196"/>
      <c r="I119" s="193"/>
      <c r="J119" s="193" t="s">
        <v>1462</v>
      </c>
      <c r="K119" s="193" t="s">
        <v>1464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T105"/>
  <sheetViews>
    <sheetView showGridLines="0" zoomScale="145" zoomScaleNormal="145" zoomScaleSheetLayoutView="75" workbookViewId="0">
      <selection activeCell="D92" sqref="D92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2" spans="1:13" ht="17.25" customHeight="1" thickBot="1" x14ac:dyDescent="0.25">
      <c r="B2" s="1143" t="s">
        <v>116</v>
      </c>
      <c r="C2" s="1143"/>
      <c r="D2" s="1143"/>
      <c r="E2" s="1143"/>
      <c r="F2" s="1143"/>
      <c r="G2" s="1143"/>
      <c r="H2" s="1143"/>
      <c r="I2" s="995"/>
      <c r="J2" s="995"/>
      <c r="K2" s="959" t="s">
        <v>345</v>
      </c>
    </row>
    <row r="3" spans="1:13" ht="17.25" customHeight="1" thickBot="1" x14ac:dyDescent="0.25">
      <c r="B3" s="165"/>
    </row>
    <row r="4" spans="1:13" ht="30" customHeight="1" thickBot="1" x14ac:dyDescent="0.25">
      <c r="A4" s="186"/>
      <c r="B4" s="1129" t="s">
        <v>4614</v>
      </c>
      <c r="C4" s="1130"/>
      <c r="D4" s="1130"/>
      <c r="E4" s="1130"/>
      <c r="F4" s="1130"/>
      <c r="G4" s="1130"/>
      <c r="H4" s="1131"/>
      <c r="I4" s="147"/>
      <c r="J4" s="147"/>
      <c r="L4" s="993"/>
      <c r="M4" s="993"/>
    </row>
    <row r="5" spans="1:13" ht="16.5" customHeight="1" x14ac:dyDescent="0.2">
      <c r="C5" s="148"/>
      <c r="D5" s="148"/>
      <c r="E5" s="148"/>
      <c r="F5" s="148"/>
      <c r="G5" s="148"/>
      <c r="H5" s="148"/>
      <c r="I5" s="148"/>
      <c r="J5" s="148"/>
    </row>
    <row r="6" spans="1:13" ht="16.5" customHeight="1" x14ac:dyDescent="0.2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 x14ac:dyDescent="0.2">
      <c r="A7" s="310"/>
      <c r="B7" s="1134" t="s">
        <v>4614</v>
      </c>
      <c r="C7" s="1135"/>
      <c r="D7" s="1172" t="s">
        <v>348</v>
      </c>
      <c r="E7" s="947" t="s">
        <v>298</v>
      </c>
      <c r="F7" s="944" t="s">
        <v>1536</v>
      </c>
      <c r="G7" s="944" t="s">
        <v>4615</v>
      </c>
      <c r="H7" s="944" t="s">
        <v>4616</v>
      </c>
      <c r="I7" s="842"/>
      <c r="J7" s="884"/>
      <c r="L7" s="769"/>
    </row>
    <row r="8" spans="1:13" ht="20.100000000000001" hidden="1" customHeight="1" x14ac:dyDescent="0.2">
      <c r="A8" s="310"/>
      <c r="B8" s="947" t="s">
        <v>350</v>
      </c>
      <c r="C8" s="947" t="s">
        <v>351</v>
      </c>
      <c r="D8" s="1173"/>
      <c r="E8" s="943" t="s">
        <v>259</v>
      </c>
      <c r="F8" s="943" t="s">
        <v>175</v>
      </c>
      <c r="G8" s="968" t="s">
        <v>436</v>
      </c>
      <c r="H8" s="968" t="s">
        <v>197</v>
      </c>
      <c r="I8" s="755"/>
      <c r="J8" s="1063" t="s">
        <v>352</v>
      </c>
      <c r="L8" s="195"/>
    </row>
    <row r="9" spans="1:13" ht="17.25" hidden="1" customHeight="1" x14ac:dyDescent="0.2">
      <c r="B9" s="722" t="s">
        <v>4285</v>
      </c>
      <c r="C9" s="761" t="s">
        <v>4617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L9" s="772"/>
    </row>
    <row r="10" spans="1:13" ht="17.25" hidden="1" customHeight="1" x14ac:dyDescent="0.2">
      <c r="B10" s="722" t="s">
        <v>3445</v>
      </c>
      <c r="C10" s="761" t="s">
        <v>4618</v>
      </c>
      <c r="D10" s="621">
        <f t="shared" ref="D10" si="4">D9+7</f>
        <v>44937</v>
      </c>
      <c r="E10" s="621">
        <f t="shared" ref="E10" si="5">D10+5</f>
        <v>44942</v>
      </c>
      <c r="F10" s="621">
        <f t="shared" ref="F10" si="6">D10+11</f>
        <v>44948</v>
      </c>
      <c r="G10" s="621">
        <f t="shared" ref="G10" si="7">D10+15</f>
        <v>44952</v>
      </c>
      <c r="H10" s="621">
        <f t="shared" ref="H10" si="8">D10+18</f>
        <v>44955</v>
      </c>
      <c r="I10" s="755"/>
      <c r="J10" s="772" t="e">
        <f t="shared" ref="J10:J17" si="9">J9+7</f>
        <v>#REF!</v>
      </c>
      <c r="L10" s="772"/>
    </row>
    <row r="11" spans="1:13" ht="17.25" hidden="1" customHeight="1" x14ac:dyDescent="0.2">
      <c r="A11" s="329" t="s">
        <v>4619</v>
      </c>
      <c r="B11" s="722" t="s">
        <v>4259</v>
      </c>
      <c r="C11" s="761" t="s">
        <v>4620</v>
      </c>
      <c r="D11" s="621">
        <v>45347</v>
      </c>
      <c r="E11" s="621">
        <f t="shared" ref="E11:E13" si="10">D11+5</f>
        <v>45352</v>
      </c>
      <c r="F11" s="621">
        <f t="shared" ref="F11:F13" si="11">D11+11</f>
        <v>45358</v>
      </c>
      <c r="G11" s="621">
        <f t="shared" ref="G11:G13" si="12">D11+15</f>
        <v>45362</v>
      </c>
      <c r="H11" s="621">
        <f t="shared" ref="H11:H13" si="13">D11+18</f>
        <v>45365</v>
      </c>
      <c r="I11" s="755"/>
      <c r="J11" s="772" t="e">
        <f t="shared" si="9"/>
        <v>#REF!</v>
      </c>
      <c r="L11" s="772"/>
    </row>
    <row r="12" spans="1:13" ht="17.25" hidden="1" customHeight="1" x14ac:dyDescent="0.2">
      <c r="B12" s="722" t="s">
        <v>3686</v>
      </c>
      <c r="C12" s="761" t="s">
        <v>4621</v>
      </c>
      <c r="D12" s="621">
        <v>45354</v>
      </c>
      <c r="E12" s="621">
        <f t="shared" si="10"/>
        <v>45359</v>
      </c>
      <c r="F12" s="621">
        <f t="shared" si="11"/>
        <v>45365</v>
      </c>
      <c r="G12" s="621">
        <f t="shared" si="12"/>
        <v>45369</v>
      </c>
      <c r="H12" s="621">
        <f t="shared" si="13"/>
        <v>45372</v>
      </c>
      <c r="I12" s="755"/>
      <c r="J12" s="772" t="e">
        <f t="shared" si="9"/>
        <v>#REF!</v>
      </c>
      <c r="L12" s="772"/>
    </row>
    <row r="13" spans="1:13" ht="17.25" hidden="1" customHeight="1" x14ac:dyDescent="0.2">
      <c r="B13" s="722" t="s">
        <v>3430</v>
      </c>
      <c r="C13" s="761" t="s">
        <v>4622</v>
      </c>
      <c r="D13" s="621">
        <v>45363</v>
      </c>
      <c r="E13" s="621">
        <f t="shared" si="10"/>
        <v>45368</v>
      </c>
      <c r="F13" s="621">
        <f t="shared" si="11"/>
        <v>45374</v>
      </c>
      <c r="G13" s="621">
        <f t="shared" si="12"/>
        <v>45378</v>
      </c>
      <c r="H13" s="621">
        <f t="shared" si="13"/>
        <v>45381</v>
      </c>
      <c r="I13" s="755"/>
      <c r="J13" s="772" t="e">
        <f t="shared" si="9"/>
        <v>#REF!</v>
      </c>
      <c r="L13" s="772"/>
    </row>
    <row r="14" spans="1:13" ht="17.25" hidden="1" customHeight="1" x14ac:dyDescent="0.2">
      <c r="B14" s="722" t="s">
        <v>4269</v>
      </c>
      <c r="C14" s="761" t="s">
        <v>4623</v>
      </c>
      <c r="D14" s="621">
        <v>45367</v>
      </c>
      <c r="E14" s="621">
        <f t="shared" ref="E14" si="14">D14+5</f>
        <v>45372</v>
      </c>
      <c r="F14" s="621">
        <f t="shared" ref="F14" si="15">D14+11</f>
        <v>45378</v>
      </c>
      <c r="G14" s="621">
        <f t="shared" ref="G14" si="16">D14+15</f>
        <v>45382</v>
      </c>
      <c r="H14" s="621">
        <f t="shared" ref="H14" si="17">D14+18</f>
        <v>45385</v>
      </c>
      <c r="I14" s="755"/>
      <c r="J14" s="772" t="e">
        <f t="shared" si="9"/>
        <v>#REF!</v>
      </c>
      <c r="L14" s="772"/>
    </row>
    <row r="15" spans="1:13" ht="17.25" hidden="1" customHeight="1" x14ac:dyDescent="0.2">
      <c r="B15" s="994" t="s">
        <v>4569</v>
      </c>
      <c r="C15" s="996" t="s">
        <v>4624</v>
      </c>
      <c r="D15" s="997">
        <v>45374</v>
      </c>
      <c r="E15" s="997">
        <f t="shared" ref="E15:E16" si="18">D15+5</f>
        <v>45379</v>
      </c>
      <c r="F15" s="997">
        <f t="shared" ref="F15:F16" si="19">D15+11</f>
        <v>45385</v>
      </c>
      <c r="G15" s="997">
        <f t="shared" ref="G15:G16" si="20">D15+15</f>
        <v>45389</v>
      </c>
      <c r="H15" s="997">
        <f t="shared" ref="H15:H16" si="21">D15+18</f>
        <v>45392</v>
      </c>
      <c r="I15" s="998"/>
      <c r="J15" s="999" t="e">
        <f t="shared" si="9"/>
        <v>#REF!</v>
      </c>
      <c r="L15" s="999"/>
    </row>
    <row r="16" spans="1:13" ht="17.25" hidden="1" customHeight="1" x14ac:dyDescent="0.2">
      <c r="B16" s="722" t="s">
        <v>4281</v>
      </c>
      <c r="C16" s="761" t="s">
        <v>4625</v>
      </c>
      <c r="D16" s="621">
        <v>45386</v>
      </c>
      <c r="E16" s="621">
        <f t="shared" si="18"/>
        <v>45391</v>
      </c>
      <c r="F16" s="621">
        <f t="shared" si="19"/>
        <v>45397</v>
      </c>
      <c r="G16" s="621">
        <f t="shared" si="20"/>
        <v>45401</v>
      </c>
      <c r="H16" s="621">
        <f t="shared" si="21"/>
        <v>45404</v>
      </c>
      <c r="I16" s="755"/>
      <c r="J16" s="772" t="e">
        <f t="shared" si="9"/>
        <v>#REF!</v>
      </c>
      <c r="L16" s="772"/>
    </row>
    <row r="17" spans="1:12" ht="17.25" hidden="1" customHeight="1" x14ac:dyDescent="0.2">
      <c r="B17" s="1000" t="s">
        <v>4265</v>
      </c>
      <c r="C17" s="958" t="s">
        <v>4626</v>
      </c>
      <c r="D17" s="958">
        <v>45390</v>
      </c>
      <c r="E17" s="761">
        <f t="shared" ref="E17" si="22">D17+5</f>
        <v>45395</v>
      </c>
      <c r="F17" s="761">
        <f t="shared" ref="F17" si="23">D17+11</f>
        <v>45401</v>
      </c>
      <c r="G17" s="883" t="s">
        <v>384</v>
      </c>
      <c r="H17" s="761">
        <f t="shared" ref="H17" si="24">D17+18</f>
        <v>45408</v>
      </c>
      <c r="I17" s="755"/>
      <c r="J17" s="761" t="e">
        <f t="shared" si="9"/>
        <v>#REF!</v>
      </c>
      <c r="L17" s="772"/>
    </row>
    <row r="18" spans="1:12" ht="17.25" hidden="1" customHeight="1" x14ac:dyDescent="0.2">
      <c r="B18" s="1000" t="s">
        <v>4312</v>
      </c>
      <c r="C18" s="958" t="s">
        <v>4627</v>
      </c>
      <c r="D18" s="958">
        <v>45402</v>
      </c>
      <c r="E18" s="761">
        <f t="shared" ref="E18:E22" si="25">D18+5</f>
        <v>45407</v>
      </c>
      <c r="F18" s="883" t="s">
        <v>384</v>
      </c>
      <c r="G18" s="761">
        <f t="shared" ref="G18:G22" si="26">D18+15</f>
        <v>45417</v>
      </c>
      <c r="H18" s="761">
        <f t="shared" ref="H18:H22" si="27">D18+18</f>
        <v>45420</v>
      </c>
      <c r="I18" s="755"/>
      <c r="J18" s="761" t="e">
        <f t="shared" ref="J18" si="28">J17+7</f>
        <v>#REF!</v>
      </c>
      <c r="L18" s="772"/>
    </row>
    <row r="19" spans="1:12" ht="17.25" hidden="1" customHeight="1" x14ac:dyDescent="0.2">
      <c r="B19" s="1000" t="s">
        <v>4288</v>
      </c>
      <c r="C19" s="958" t="s">
        <v>4628</v>
      </c>
      <c r="D19" s="958">
        <v>45411</v>
      </c>
      <c r="E19" s="761">
        <f t="shared" si="25"/>
        <v>45416</v>
      </c>
      <c r="F19" s="761">
        <f t="shared" ref="F19:F22" si="29">D19+11</f>
        <v>45422</v>
      </c>
      <c r="G19" s="761">
        <f t="shared" si="26"/>
        <v>45426</v>
      </c>
      <c r="H19" s="761">
        <f t="shared" si="27"/>
        <v>45429</v>
      </c>
      <c r="I19" s="755"/>
      <c r="J19" s="761" t="e">
        <f t="shared" ref="J19:J39" si="30">J18+7</f>
        <v>#REF!</v>
      </c>
      <c r="L19" s="772"/>
    </row>
    <row r="20" spans="1:12" ht="17.25" hidden="1" customHeight="1" x14ac:dyDescent="0.2">
      <c r="B20" s="979" t="s">
        <v>4272</v>
      </c>
      <c r="C20" s="958" t="s">
        <v>4629</v>
      </c>
      <c r="D20" s="958">
        <v>45421</v>
      </c>
      <c r="E20" s="761">
        <f t="shared" si="25"/>
        <v>45426</v>
      </c>
      <c r="F20" s="883" t="s">
        <v>384</v>
      </c>
      <c r="G20" s="761">
        <v>45424</v>
      </c>
      <c r="H20" s="761">
        <v>45426</v>
      </c>
      <c r="I20" s="755"/>
      <c r="J20" s="761" t="e">
        <f t="shared" si="30"/>
        <v>#REF!</v>
      </c>
      <c r="L20" s="772"/>
    </row>
    <row r="21" spans="1:12" ht="17.25" hidden="1" customHeight="1" x14ac:dyDescent="0.2">
      <c r="B21" s="979" t="s">
        <v>4285</v>
      </c>
      <c r="C21" s="958" t="s">
        <v>4630</v>
      </c>
      <c r="D21" s="958">
        <v>45424</v>
      </c>
      <c r="E21" s="761">
        <f t="shared" si="25"/>
        <v>45429</v>
      </c>
      <c r="F21" s="761">
        <f t="shared" si="29"/>
        <v>45435</v>
      </c>
      <c r="G21" s="883" t="s">
        <v>384</v>
      </c>
      <c r="H21" s="761">
        <f t="shared" si="27"/>
        <v>45442</v>
      </c>
      <c r="I21" s="755"/>
      <c r="J21" s="761" t="e">
        <f t="shared" si="30"/>
        <v>#REF!</v>
      </c>
      <c r="L21" s="772"/>
    </row>
    <row r="22" spans="1:12" ht="17.25" hidden="1" customHeight="1" x14ac:dyDescent="0.2">
      <c r="B22" s="939" t="s">
        <v>384</v>
      </c>
      <c r="C22" s="958" t="s">
        <v>4631</v>
      </c>
      <c r="D22" s="803">
        <v>45439</v>
      </c>
      <c r="E22" s="803">
        <f t="shared" si="25"/>
        <v>45444</v>
      </c>
      <c r="F22" s="803">
        <f t="shared" si="29"/>
        <v>45450</v>
      </c>
      <c r="G22" s="803">
        <f t="shared" si="26"/>
        <v>45454</v>
      </c>
      <c r="H22" s="803">
        <f t="shared" si="27"/>
        <v>45457</v>
      </c>
      <c r="I22" s="755"/>
      <c r="J22" s="761" t="e">
        <f t="shared" si="30"/>
        <v>#REF!</v>
      </c>
      <c r="L22" s="772"/>
    </row>
    <row r="23" spans="1:12" ht="17.25" hidden="1" customHeight="1" x14ac:dyDescent="0.2">
      <c r="B23" s="979" t="s">
        <v>3411</v>
      </c>
      <c r="C23" s="958" t="s">
        <v>4632</v>
      </c>
      <c r="D23" s="958">
        <v>45434</v>
      </c>
      <c r="E23" s="761">
        <f t="shared" ref="E23:E24" si="31">D23+5</f>
        <v>45439</v>
      </c>
      <c r="F23" s="761">
        <f t="shared" ref="F23:F24" si="32">D23+11</f>
        <v>45445</v>
      </c>
      <c r="G23" s="761">
        <f t="shared" ref="G23:G24" si="33">D23+15</f>
        <v>45449</v>
      </c>
      <c r="H23" s="761">
        <f t="shared" ref="H23:H24" si="34">D23+18</f>
        <v>45452</v>
      </c>
      <c r="I23" s="755"/>
      <c r="J23" s="761" t="e">
        <f t="shared" si="30"/>
        <v>#REF!</v>
      </c>
      <c r="L23" s="772"/>
    </row>
    <row r="24" spans="1:12" ht="17.25" hidden="1" customHeight="1" x14ac:dyDescent="0.2">
      <c r="B24" s="1203" t="s">
        <v>408</v>
      </c>
      <c r="C24" s="958" t="s">
        <v>4633</v>
      </c>
      <c r="D24" s="803">
        <v>45426</v>
      </c>
      <c r="E24" s="803">
        <f t="shared" si="31"/>
        <v>45431</v>
      </c>
      <c r="F24" s="803">
        <f t="shared" si="32"/>
        <v>45437</v>
      </c>
      <c r="G24" s="803">
        <f t="shared" si="33"/>
        <v>45441</v>
      </c>
      <c r="H24" s="803">
        <f t="shared" si="34"/>
        <v>45444</v>
      </c>
      <c r="I24" s="755"/>
      <c r="J24" s="761" t="e">
        <f t="shared" si="30"/>
        <v>#REF!</v>
      </c>
      <c r="L24" s="772"/>
    </row>
    <row r="25" spans="1:12" ht="17.25" hidden="1" customHeight="1" x14ac:dyDescent="0.2">
      <c r="B25" s="1204"/>
      <c r="C25" s="958" t="s">
        <v>4634</v>
      </c>
      <c r="D25" s="803">
        <v>45430</v>
      </c>
      <c r="E25" s="803">
        <f t="shared" ref="E25" si="35">D25+5</f>
        <v>45435</v>
      </c>
      <c r="F25" s="803">
        <f t="shared" ref="F25" si="36">D25+11</f>
        <v>45441</v>
      </c>
      <c r="G25" s="803">
        <f t="shared" ref="G25" si="37">D25+15</f>
        <v>45445</v>
      </c>
      <c r="H25" s="803">
        <f t="shared" ref="H25" si="38">D25+18</f>
        <v>45448</v>
      </c>
      <c r="I25" s="755"/>
      <c r="J25" s="761" t="e">
        <f t="shared" si="30"/>
        <v>#REF!</v>
      </c>
      <c r="L25" s="772"/>
    </row>
    <row r="26" spans="1:12" ht="17.25" hidden="1" customHeight="1" x14ac:dyDescent="0.2">
      <c r="B26" s="1205"/>
      <c r="C26" s="958" t="s">
        <v>4635</v>
      </c>
      <c r="D26" s="803">
        <v>45430</v>
      </c>
      <c r="E26" s="803">
        <f t="shared" ref="E26:E28" si="39">D26+5</f>
        <v>45435</v>
      </c>
      <c r="F26" s="803">
        <f t="shared" ref="F26:F28" si="40">D26+11</f>
        <v>45441</v>
      </c>
      <c r="G26" s="803">
        <f t="shared" ref="G26:G28" si="41">D26+15</f>
        <v>45445</v>
      </c>
      <c r="H26" s="803">
        <f t="shared" ref="H26:H28" si="42">D26+18</f>
        <v>45448</v>
      </c>
      <c r="I26" s="755"/>
      <c r="J26" s="761" t="e">
        <f t="shared" si="30"/>
        <v>#REF!</v>
      </c>
      <c r="L26" s="772"/>
    </row>
    <row r="27" spans="1:12" ht="17.25" hidden="1" customHeight="1" x14ac:dyDescent="0.2">
      <c r="A27" s="329" t="s">
        <v>4636</v>
      </c>
      <c r="B27" s="939" t="s">
        <v>384</v>
      </c>
      <c r="C27" s="958" t="s">
        <v>4637</v>
      </c>
      <c r="D27" s="803">
        <v>45430</v>
      </c>
      <c r="E27" s="803">
        <f t="shared" ref="E27" si="43">D27+5</f>
        <v>45435</v>
      </c>
      <c r="F27" s="803">
        <f t="shared" ref="F27" si="44">D27+11</f>
        <v>45441</v>
      </c>
      <c r="G27" s="803">
        <f t="shared" ref="G27" si="45">D27+15</f>
        <v>45445</v>
      </c>
      <c r="H27" s="803">
        <f t="shared" ref="H27" si="46">D27+18</f>
        <v>45448</v>
      </c>
      <c r="I27" s="755"/>
      <c r="J27" s="761">
        <v>45436</v>
      </c>
      <c r="L27" s="772"/>
    </row>
    <row r="28" spans="1:12" ht="17.25" hidden="1" customHeight="1" x14ac:dyDescent="0.2">
      <c r="B28" s="939" t="s">
        <v>384</v>
      </c>
      <c r="C28" s="958" t="s">
        <v>4638</v>
      </c>
      <c r="D28" s="803">
        <v>45433</v>
      </c>
      <c r="E28" s="803">
        <f t="shared" si="39"/>
        <v>45438</v>
      </c>
      <c r="F28" s="803">
        <f t="shared" si="40"/>
        <v>45444</v>
      </c>
      <c r="G28" s="803">
        <f t="shared" si="41"/>
        <v>45448</v>
      </c>
      <c r="H28" s="803">
        <f t="shared" si="42"/>
        <v>45451</v>
      </c>
      <c r="I28" s="755"/>
      <c r="J28" s="761">
        <f t="shared" si="30"/>
        <v>45443</v>
      </c>
      <c r="L28" s="772"/>
    </row>
    <row r="29" spans="1:12" ht="17.25" hidden="1" customHeight="1" x14ac:dyDescent="0.2">
      <c r="B29" s="939" t="s">
        <v>408</v>
      </c>
      <c r="C29" s="958" t="s">
        <v>4639</v>
      </c>
      <c r="D29" s="803">
        <v>45430</v>
      </c>
      <c r="E29" s="803">
        <f t="shared" ref="E29:E31" si="47">D29+5</f>
        <v>45435</v>
      </c>
      <c r="F29" s="803">
        <f t="shared" ref="F29:F31" si="48">D29+11</f>
        <v>45441</v>
      </c>
      <c r="G29" s="803">
        <f t="shared" ref="G29:G31" si="49">D29+15</f>
        <v>45445</v>
      </c>
      <c r="H29" s="803">
        <f t="shared" ref="H29:H33" si="50">D29+18</f>
        <v>45448</v>
      </c>
      <c r="I29" s="755"/>
      <c r="J29" s="761">
        <f t="shared" si="30"/>
        <v>45450</v>
      </c>
      <c r="L29" s="772"/>
    </row>
    <row r="30" spans="1:12" ht="17.25" hidden="1" customHeight="1" x14ac:dyDescent="0.2">
      <c r="B30" s="979" t="s">
        <v>3479</v>
      </c>
      <c r="C30" s="958" t="s">
        <v>4640</v>
      </c>
      <c r="D30" s="958">
        <v>45449</v>
      </c>
      <c r="E30" s="761">
        <f t="shared" si="47"/>
        <v>45454</v>
      </c>
      <c r="F30" s="761">
        <f t="shared" si="48"/>
        <v>45460</v>
      </c>
      <c r="G30" s="761">
        <f t="shared" si="49"/>
        <v>45464</v>
      </c>
      <c r="H30" s="761">
        <f t="shared" si="50"/>
        <v>45467</v>
      </c>
      <c r="I30" s="755"/>
      <c r="J30" s="761">
        <f t="shared" si="30"/>
        <v>45457</v>
      </c>
      <c r="L30" s="772"/>
    </row>
    <row r="31" spans="1:12" ht="17.25" hidden="1" customHeight="1" x14ac:dyDescent="0.2">
      <c r="B31" s="979" t="s">
        <v>4259</v>
      </c>
      <c r="C31" s="958" t="s">
        <v>4641</v>
      </c>
      <c r="D31" s="958">
        <v>45464</v>
      </c>
      <c r="E31" s="761">
        <f t="shared" si="47"/>
        <v>45469</v>
      </c>
      <c r="F31" s="761">
        <f t="shared" si="48"/>
        <v>45475</v>
      </c>
      <c r="G31" s="761">
        <f t="shared" si="49"/>
        <v>45479</v>
      </c>
      <c r="H31" s="761">
        <f t="shared" si="50"/>
        <v>45482</v>
      </c>
      <c r="I31" s="755"/>
      <c r="J31" s="761">
        <f t="shared" si="30"/>
        <v>45464</v>
      </c>
      <c r="L31" s="772"/>
    </row>
    <row r="32" spans="1:12" ht="17.25" hidden="1" customHeight="1" x14ac:dyDescent="0.2">
      <c r="B32" s="979" t="s">
        <v>3686</v>
      </c>
      <c r="C32" s="958" t="s">
        <v>4642</v>
      </c>
      <c r="D32" s="958">
        <v>45497</v>
      </c>
      <c r="E32" s="761">
        <f t="shared" ref="E32" si="51">D32+5</f>
        <v>45502</v>
      </c>
      <c r="F32" s="761">
        <f t="shared" ref="F32" si="52">D32+11</f>
        <v>45508</v>
      </c>
      <c r="G32" s="761">
        <f t="shared" ref="G32" si="53">D32+15</f>
        <v>45512</v>
      </c>
      <c r="H32" s="761">
        <f t="shared" si="50"/>
        <v>45515</v>
      </c>
      <c r="I32" s="755"/>
      <c r="J32" s="761">
        <f t="shared" si="30"/>
        <v>45471</v>
      </c>
      <c r="L32" s="772"/>
    </row>
    <row r="33" spans="2:12" ht="17.25" hidden="1" customHeight="1" x14ac:dyDescent="0.2">
      <c r="B33" s="979" t="s">
        <v>4643</v>
      </c>
      <c r="C33" s="958" t="s">
        <v>4644</v>
      </c>
      <c r="D33" s="958">
        <v>45477</v>
      </c>
      <c r="E33" s="761">
        <f t="shared" ref="E33" si="54">D33+5</f>
        <v>45482</v>
      </c>
      <c r="F33" s="761">
        <f t="shared" ref="F33" si="55">D33+11</f>
        <v>45488</v>
      </c>
      <c r="G33" s="761">
        <f t="shared" ref="G33" si="56">D33+15</f>
        <v>45492</v>
      </c>
      <c r="H33" s="761">
        <f t="shared" si="50"/>
        <v>45495</v>
      </c>
      <c r="I33" s="755"/>
      <c r="J33" s="761">
        <f t="shared" si="30"/>
        <v>45478</v>
      </c>
      <c r="L33" s="772"/>
    </row>
    <row r="34" spans="2:12" ht="17.25" hidden="1" customHeight="1" x14ac:dyDescent="0.2">
      <c r="B34" s="979" t="s">
        <v>4269</v>
      </c>
      <c r="C34" s="958" t="s">
        <v>4645</v>
      </c>
      <c r="D34" s="958">
        <v>45486</v>
      </c>
      <c r="E34" s="761">
        <f t="shared" ref="E34" si="57">D34+5</f>
        <v>45491</v>
      </c>
      <c r="F34" s="761">
        <f t="shared" ref="F34" si="58">D34+11</f>
        <v>45497</v>
      </c>
      <c r="G34" s="761">
        <f t="shared" ref="G34" si="59">D34+15</f>
        <v>45501</v>
      </c>
      <c r="H34" s="761">
        <f t="shared" ref="H34" si="60">D34+18</f>
        <v>45504</v>
      </c>
      <c r="I34" s="755"/>
      <c r="J34" s="761">
        <f t="shared" si="30"/>
        <v>45485</v>
      </c>
      <c r="L34" s="772"/>
    </row>
    <row r="35" spans="2:12" ht="17.25" hidden="1" customHeight="1" x14ac:dyDescent="0.2">
      <c r="B35" s="979" t="s">
        <v>4569</v>
      </c>
      <c r="C35" s="958" t="s">
        <v>4646</v>
      </c>
      <c r="D35" s="958">
        <v>45490</v>
      </c>
      <c r="E35" s="761">
        <f t="shared" ref="E35" si="61">D35+5</f>
        <v>45495</v>
      </c>
      <c r="F35" s="761">
        <f t="shared" ref="F35" si="62">D35+11</f>
        <v>45501</v>
      </c>
      <c r="G35" s="761">
        <f t="shared" ref="G35" si="63">D35+15</f>
        <v>45505</v>
      </c>
      <c r="H35" s="761">
        <f t="shared" ref="H35" si="64">D35+18</f>
        <v>45508</v>
      </c>
      <c r="I35" s="755"/>
      <c r="J35" s="761">
        <f t="shared" si="30"/>
        <v>45492</v>
      </c>
      <c r="L35" s="772"/>
    </row>
    <row r="36" spans="2:12" ht="17.25" hidden="1" customHeight="1" x14ac:dyDescent="0.2">
      <c r="B36" s="979" t="s">
        <v>3432</v>
      </c>
      <c r="C36" s="958" t="s">
        <v>4647</v>
      </c>
      <c r="D36" s="958">
        <v>45494</v>
      </c>
      <c r="E36" s="761">
        <f t="shared" ref="E36" si="65">D36+5</f>
        <v>45499</v>
      </c>
      <c r="F36" s="761">
        <f t="shared" ref="F36" si="66">D36+11</f>
        <v>45505</v>
      </c>
      <c r="G36" s="761">
        <f t="shared" ref="G36" si="67">D36+15</f>
        <v>45509</v>
      </c>
      <c r="H36" s="761">
        <f t="shared" ref="H36" si="68">D36+18</f>
        <v>45512</v>
      </c>
      <c r="I36" s="755"/>
      <c r="J36" s="761">
        <f t="shared" si="30"/>
        <v>45499</v>
      </c>
      <c r="L36" s="772"/>
    </row>
    <row r="37" spans="2:12" ht="17.25" hidden="1" customHeight="1" x14ac:dyDescent="0.2">
      <c r="B37" s="979" t="s">
        <v>4265</v>
      </c>
      <c r="C37" s="958" t="s">
        <v>4648</v>
      </c>
      <c r="D37" s="958">
        <v>45511</v>
      </c>
      <c r="E37" s="761">
        <f t="shared" ref="E37" si="69">D37+5</f>
        <v>45516</v>
      </c>
      <c r="F37" s="761">
        <f t="shared" ref="F37" si="70">D37+11</f>
        <v>45522</v>
      </c>
      <c r="G37" s="761">
        <f t="shared" ref="G37" si="71">D37+15</f>
        <v>45526</v>
      </c>
      <c r="H37" s="761">
        <f t="shared" ref="H37" si="72">D37+18</f>
        <v>45529</v>
      </c>
      <c r="I37" s="755"/>
      <c r="J37" s="761">
        <f t="shared" si="30"/>
        <v>45506</v>
      </c>
      <c r="L37" s="772"/>
    </row>
    <row r="38" spans="2:12" ht="17.25" hidden="1" customHeight="1" x14ac:dyDescent="0.2">
      <c r="B38" s="979" t="s">
        <v>4312</v>
      </c>
      <c r="C38" s="958" t="s">
        <v>4649</v>
      </c>
      <c r="D38" s="958">
        <v>45517</v>
      </c>
      <c r="E38" s="761">
        <f t="shared" ref="E38" si="73">D38+5</f>
        <v>45522</v>
      </c>
      <c r="F38" s="761">
        <f t="shared" ref="F38" si="74">D38+11</f>
        <v>45528</v>
      </c>
      <c r="G38" s="761">
        <f t="shared" ref="G38" si="75">D38+15</f>
        <v>45532</v>
      </c>
      <c r="H38" s="761">
        <f t="shared" ref="H38" si="76">D38+18</f>
        <v>45535</v>
      </c>
      <c r="I38" s="755"/>
      <c r="J38" s="761">
        <f t="shared" si="30"/>
        <v>45513</v>
      </c>
      <c r="L38" s="772"/>
    </row>
    <row r="39" spans="2:12" ht="17.25" hidden="1" customHeight="1" x14ac:dyDescent="0.2">
      <c r="B39" s="979" t="s">
        <v>3454</v>
      </c>
      <c r="C39" s="958" t="s">
        <v>4650</v>
      </c>
      <c r="D39" s="958">
        <v>45518</v>
      </c>
      <c r="E39" s="761">
        <f t="shared" ref="E39" si="77">D39+5</f>
        <v>45523</v>
      </c>
      <c r="F39" s="761">
        <f t="shared" ref="F39" si="78">D39+11</f>
        <v>45529</v>
      </c>
      <c r="G39" s="761">
        <f t="shared" ref="G39" si="79">D39+15</f>
        <v>45533</v>
      </c>
      <c r="H39" s="761">
        <f t="shared" ref="H39" si="80">D39+18</f>
        <v>45536</v>
      </c>
      <c r="I39" s="755"/>
      <c r="J39" s="761">
        <f t="shared" si="30"/>
        <v>45520</v>
      </c>
      <c r="L39" s="772"/>
    </row>
    <row r="40" spans="2:12" ht="17.25" hidden="1" customHeight="1" x14ac:dyDescent="0.2">
      <c r="B40" s="979" t="s">
        <v>4272</v>
      </c>
      <c r="C40" s="958" t="s">
        <v>4651</v>
      </c>
      <c r="D40" s="958">
        <v>45533</v>
      </c>
      <c r="E40" s="761">
        <f t="shared" ref="E40" si="81">D40+5</f>
        <v>45538</v>
      </c>
      <c r="F40" s="761">
        <f t="shared" ref="F40" si="82">D40+11</f>
        <v>45544</v>
      </c>
      <c r="G40" s="761">
        <f t="shared" ref="G40" si="83">D40+15</f>
        <v>45548</v>
      </c>
      <c r="H40" s="761">
        <f t="shared" ref="H40" si="84">D40+18</f>
        <v>45551</v>
      </c>
      <c r="I40" s="755"/>
      <c r="J40" s="761">
        <v>45512</v>
      </c>
      <c r="L40" s="772"/>
    </row>
    <row r="41" spans="2:12" ht="17.25" hidden="1" customHeight="1" x14ac:dyDescent="0.2">
      <c r="B41" s="979" t="s">
        <v>4285</v>
      </c>
      <c r="C41" s="958" t="s">
        <v>4652</v>
      </c>
      <c r="D41" s="958">
        <v>45538</v>
      </c>
      <c r="E41" s="761">
        <f t="shared" ref="E41:E42" si="85">D41+5</f>
        <v>45543</v>
      </c>
      <c r="F41" s="761">
        <f t="shared" ref="F41:F42" si="86">D41+11</f>
        <v>45549</v>
      </c>
      <c r="G41" s="761">
        <f t="shared" ref="G41:G42" si="87">D41+15</f>
        <v>45553</v>
      </c>
      <c r="H41" s="761">
        <f t="shared" ref="H41:H42" si="88">D41+18</f>
        <v>45556</v>
      </c>
      <c r="I41" s="755"/>
      <c r="J41" s="761">
        <f>J40+7</f>
        <v>45519</v>
      </c>
      <c r="L41" s="772"/>
    </row>
    <row r="42" spans="2:12" ht="17.25" hidden="1" customHeight="1" x14ac:dyDescent="0.2">
      <c r="B42" s="979" t="s">
        <v>4636</v>
      </c>
      <c r="C42" s="958" t="s">
        <v>4653</v>
      </c>
      <c r="D42" s="958">
        <v>45542</v>
      </c>
      <c r="E42" s="761">
        <f t="shared" si="85"/>
        <v>45547</v>
      </c>
      <c r="F42" s="761">
        <f t="shared" si="86"/>
        <v>45553</v>
      </c>
      <c r="G42" s="761">
        <f t="shared" si="87"/>
        <v>45557</v>
      </c>
      <c r="H42" s="761">
        <f t="shared" si="88"/>
        <v>45560</v>
      </c>
      <c r="I42" s="755"/>
      <c r="J42" s="761">
        <f t="shared" ref="J42:J47" si="89">J41+7</f>
        <v>45526</v>
      </c>
      <c r="L42" s="772"/>
    </row>
    <row r="43" spans="2:12" ht="17.25" hidden="1" customHeight="1" x14ac:dyDescent="0.2">
      <c r="B43" s="979" t="s">
        <v>3445</v>
      </c>
      <c r="C43" s="958" t="s">
        <v>4654</v>
      </c>
      <c r="D43" s="958">
        <v>45549</v>
      </c>
      <c r="E43" s="761">
        <f t="shared" ref="E43:E47" si="90">D43+5</f>
        <v>45554</v>
      </c>
      <c r="F43" s="761">
        <f t="shared" ref="F43:F46" si="91">D43+11</f>
        <v>45560</v>
      </c>
      <c r="G43" s="761">
        <f t="shared" ref="G43:G46" si="92">D43+15</f>
        <v>45564</v>
      </c>
      <c r="H43" s="761">
        <f t="shared" ref="H43:H46" si="93">D43+18</f>
        <v>45567</v>
      </c>
      <c r="I43" s="755"/>
      <c r="J43" s="761">
        <f t="shared" si="89"/>
        <v>45533</v>
      </c>
      <c r="L43" s="772"/>
    </row>
    <row r="44" spans="2:12" ht="17.25" hidden="1" customHeight="1" x14ac:dyDescent="0.2">
      <c r="B44" s="979" t="s">
        <v>3411</v>
      </c>
      <c r="C44" s="958" t="s">
        <v>4655</v>
      </c>
      <c r="D44" s="958">
        <v>45552</v>
      </c>
      <c r="E44" s="761">
        <f t="shared" si="90"/>
        <v>45557</v>
      </c>
      <c r="F44" s="761">
        <f t="shared" si="91"/>
        <v>45563</v>
      </c>
      <c r="G44" s="761">
        <f t="shared" si="92"/>
        <v>45567</v>
      </c>
      <c r="H44" s="761">
        <f t="shared" si="93"/>
        <v>45570</v>
      </c>
      <c r="I44" s="755"/>
      <c r="J44" s="761">
        <f t="shared" si="89"/>
        <v>45540</v>
      </c>
      <c r="L44" s="772"/>
    </row>
    <row r="45" spans="2:12" ht="17.25" hidden="1" customHeight="1" x14ac:dyDescent="0.2">
      <c r="B45" s="979" t="s">
        <v>3479</v>
      </c>
      <c r="C45" s="958" t="s">
        <v>4656</v>
      </c>
      <c r="D45" s="958">
        <v>45562</v>
      </c>
      <c r="E45" s="761">
        <f t="shared" si="90"/>
        <v>45567</v>
      </c>
      <c r="F45" s="761">
        <f t="shared" si="91"/>
        <v>45573</v>
      </c>
      <c r="G45" s="761">
        <f t="shared" si="92"/>
        <v>45577</v>
      </c>
      <c r="H45" s="761">
        <f t="shared" si="93"/>
        <v>45580</v>
      </c>
      <c r="I45" s="755"/>
      <c r="J45" s="761">
        <f t="shared" si="89"/>
        <v>45547</v>
      </c>
      <c r="L45" s="772"/>
    </row>
    <row r="46" spans="2:12" ht="17.25" hidden="1" customHeight="1" x14ac:dyDescent="0.2">
      <c r="B46" s="979" t="s">
        <v>3686</v>
      </c>
      <c r="C46" s="958" t="s">
        <v>4657</v>
      </c>
      <c r="D46" s="958">
        <v>45572</v>
      </c>
      <c r="E46" s="761">
        <f t="shared" si="90"/>
        <v>45577</v>
      </c>
      <c r="F46" s="761">
        <f t="shared" si="91"/>
        <v>45583</v>
      </c>
      <c r="G46" s="761">
        <f t="shared" si="92"/>
        <v>45587</v>
      </c>
      <c r="H46" s="761">
        <f t="shared" si="93"/>
        <v>45590</v>
      </c>
      <c r="I46" s="755"/>
      <c r="J46" s="761">
        <f t="shared" si="89"/>
        <v>45554</v>
      </c>
      <c r="L46" s="772"/>
    </row>
    <row r="47" spans="2:12" ht="17.25" hidden="1" customHeight="1" x14ac:dyDescent="0.2">
      <c r="B47" s="1070" t="s">
        <v>408</v>
      </c>
      <c r="C47" s="958" t="s">
        <v>4658</v>
      </c>
      <c r="D47" s="803" t="e">
        <f t="shared" ref="D47:F49" si="94">B47+11</f>
        <v>#VALUE!</v>
      </c>
      <c r="E47" s="803" t="e">
        <f t="shared" si="90"/>
        <v>#VALUE!</v>
      </c>
      <c r="F47" s="803" t="e">
        <f t="shared" si="94"/>
        <v>#VALUE!</v>
      </c>
      <c r="G47" s="803" t="e">
        <f t="shared" ref="G47:G49" si="95">D47+15</f>
        <v>#VALUE!</v>
      </c>
      <c r="H47" s="803" t="e">
        <f t="shared" ref="H47:H49" si="96">D47+18</f>
        <v>#VALUE!</v>
      </c>
      <c r="I47" s="755"/>
      <c r="J47" s="803">
        <f t="shared" si="89"/>
        <v>45561</v>
      </c>
      <c r="L47" s="772"/>
    </row>
    <row r="48" spans="2:12" ht="17.25" hidden="1" customHeight="1" x14ac:dyDescent="0.2">
      <c r="B48" s="979" t="s">
        <v>4259</v>
      </c>
      <c r="C48" s="958" t="s">
        <v>4659</v>
      </c>
      <c r="D48" s="958">
        <v>45584</v>
      </c>
      <c r="E48" s="761">
        <f t="shared" ref="E48:E50" si="97">D48+5</f>
        <v>45589</v>
      </c>
      <c r="F48" s="761">
        <f t="shared" si="94"/>
        <v>45595</v>
      </c>
      <c r="G48" s="761">
        <f t="shared" si="95"/>
        <v>45599</v>
      </c>
      <c r="H48" s="761">
        <f t="shared" si="96"/>
        <v>45602</v>
      </c>
      <c r="I48" s="755"/>
      <c r="J48" s="761">
        <f t="shared" ref="J48:J78" si="98">J47+7</f>
        <v>45568</v>
      </c>
      <c r="L48" s="772"/>
    </row>
    <row r="49" spans="2:12" ht="17.25" hidden="1" customHeight="1" x14ac:dyDescent="0.2">
      <c r="B49" s="979" t="s">
        <v>3430</v>
      </c>
      <c r="C49" s="958" t="s">
        <v>4660</v>
      </c>
      <c r="D49" s="958">
        <v>45588</v>
      </c>
      <c r="E49" s="761">
        <f t="shared" si="97"/>
        <v>45593</v>
      </c>
      <c r="F49" s="761">
        <f t="shared" si="94"/>
        <v>45599</v>
      </c>
      <c r="G49" s="761">
        <f t="shared" si="95"/>
        <v>45603</v>
      </c>
      <c r="H49" s="761">
        <f t="shared" si="96"/>
        <v>45606</v>
      </c>
      <c r="I49" s="755"/>
      <c r="J49" s="761">
        <f t="shared" si="98"/>
        <v>45575</v>
      </c>
      <c r="L49" s="772"/>
    </row>
    <row r="50" spans="2:12" ht="17.25" hidden="1" customHeight="1" x14ac:dyDescent="0.2">
      <c r="B50" s="979" t="s">
        <v>4269</v>
      </c>
      <c r="C50" s="958" t="s">
        <v>4661</v>
      </c>
      <c r="D50" s="958">
        <v>45605</v>
      </c>
      <c r="E50" s="761">
        <f t="shared" si="97"/>
        <v>45610</v>
      </c>
      <c r="F50" s="883" t="s">
        <v>384</v>
      </c>
      <c r="G50" s="761">
        <v>45614</v>
      </c>
      <c r="H50" s="761">
        <v>45616</v>
      </c>
      <c r="I50" s="755"/>
      <c r="J50" s="761">
        <f t="shared" si="98"/>
        <v>45582</v>
      </c>
      <c r="L50" s="772"/>
    </row>
    <row r="51" spans="2:12" ht="17.25" hidden="1" customHeight="1" x14ac:dyDescent="0.2">
      <c r="B51" s="979" t="s">
        <v>4569</v>
      </c>
      <c r="C51" s="958" t="s">
        <v>4662</v>
      </c>
      <c r="D51" s="958">
        <v>45611</v>
      </c>
      <c r="E51" s="883" t="s">
        <v>384</v>
      </c>
      <c r="F51" s="761">
        <f t="shared" ref="F51:F53" si="99">D51+11</f>
        <v>45622</v>
      </c>
      <c r="G51" s="761">
        <f t="shared" ref="G51:G52" si="100">D51+15</f>
        <v>45626</v>
      </c>
      <c r="H51" s="761">
        <f t="shared" ref="H51:H52" si="101">D51+18</f>
        <v>45629</v>
      </c>
      <c r="I51" s="755"/>
      <c r="J51" s="761">
        <f t="shared" si="98"/>
        <v>45589</v>
      </c>
      <c r="L51" s="772"/>
    </row>
    <row r="52" spans="2:12" ht="17.25" hidden="1" customHeight="1" x14ac:dyDescent="0.2">
      <c r="B52" s="979" t="s">
        <v>3432</v>
      </c>
      <c r="C52" s="958" t="s">
        <v>4663</v>
      </c>
      <c r="D52" s="958">
        <v>45614</v>
      </c>
      <c r="E52" s="761">
        <f t="shared" ref="E52:E53" si="102">D52+5</f>
        <v>45619</v>
      </c>
      <c r="F52" s="761">
        <f t="shared" si="99"/>
        <v>45625</v>
      </c>
      <c r="G52" s="761">
        <f t="shared" si="100"/>
        <v>45629</v>
      </c>
      <c r="H52" s="761">
        <f t="shared" si="101"/>
        <v>45632</v>
      </c>
      <c r="I52" s="755"/>
      <c r="J52" s="761">
        <f t="shared" si="98"/>
        <v>45596</v>
      </c>
      <c r="L52" s="772"/>
    </row>
    <row r="53" spans="2:12" ht="17.25" hidden="1" customHeight="1" x14ac:dyDescent="0.2">
      <c r="B53" s="979" t="s">
        <v>4265</v>
      </c>
      <c r="C53" s="958" t="s">
        <v>4664</v>
      </c>
      <c r="D53" s="958">
        <v>45631</v>
      </c>
      <c r="E53" s="761">
        <f t="shared" si="102"/>
        <v>45636</v>
      </c>
      <c r="F53" s="761">
        <f t="shared" si="99"/>
        <v>45642</v>
      </c>
      <c r="G53" s="883" t="s">
        <v>384</v>
      </c>
      <c r="H53" s="883" t="s">
        <v>384</v>
      </c>
      <c r="I53" s="755"/>
      <c r="J53" s="761">
        <f t="shared" si="98"/>
        <v>45603</v>
      </c>
      <c r="L53" s="772"/>
    </row>
    <row r="54" spans="2:12" ht="17.25" hidden="1" customHeight="1" x14ac:dyDescent="0.2">
      <c r="B54" s="979" t="s">
        <v>4312</v>
      </c>
      <c r="C54" s="958" t="s">
        <v>4665</v>
      </c>
      <c r="D54" s="958">
        <v>45622</v>
      </c>
      <c r="E54" s="761">
        <f t="shared" ref="E54:E55" si="103">D54+5</f>
        <v>45627</v>
      </c>
      <c r="F54" s="761">
        <f t="shared" ref="F54" si="104">D54+11</f>
        <v>45633</v>
      </c>
      <c r="G54" s="761">
        <f t="shared" ref="G54" si="105">D54+15</f>
        <v>45637</v>
      </c>
      <c r="H54" s="761">
        <f t="shared" ref="H54" si="106">D54+18</f>
        <v>45640</v>
      </c>
      <c r="I54" s="755"/>
      <c r="J54" s="761">
        <f t="shared" si="98"/>
        <v>45610</v>
      </c>
      <c r="L54" s="772"/>
    </row>
    <row r="55" spans="2:12" ht="17.25" hidden="1" customHeight="1" x14ac:dyDescent="0.2">
      <c r="B55" s="979" t="s">
        <v>3454</v>
      </c>
      <c r="C55" s="958" t="s">
        <v>4666</v>
      </c>
      <c r="D55" s="958">
        <v>45641</v>
      </c>
      <c r="E55" s="761">
        <f t="shared" si="103"/>
        <v>45646</v>
      </c>
      <c r="F55" s="883" t="s">
        <v>384</v>
      </c>
      <c r="G55" s="761">
        <v>45649</v>
      </c>
      <c r="H55" s="761">
        <v>45652</v>
      </c>
      <c r="I55" s="755"/>
      <c r="J55" s="761">
        <f t="shared" si="98"/>
        <v>45617</v>
      </c>
      <c r="L55" s="772"/>
    </row>
    <row r="56" spans="2:12" ht="17.25" hidden="1" customHeight="1" x14ac:dyDescent="0.2">
      <c r="B56" s="979" t="s">
        <v>4272</v>
      </c>
      <c r="C56" s="958" t="s">
        <v>4667</v>
      </c>
      <c r="D56" s="958">
        <v>45648</v>
      </c>
      <c r="E56" s="761">
        <f t="shared" ref="E56:E57" si="107">D56+5</f>
        <v>45653</v>
      </c>
      <c r="F56" s="761">
        <f t="shared" ref="F56:F57" si="108">D56+11</f>
        <v>45659</v>
      </c>
      <c r="G56" s="883" t="s">
        <v>384</v>
      </c>
      <c r="H56" s="761">
        <v>45293</v>
      </c>
      <c r="I56" s="755"/>
      <c r="J56" s="761">
        <f t="shared" si="98"/>
        <v>45624</v>
      </c>
      <c r="L56" s="772"/>
    </row>
    <row r="57" spans="2:12" ht="17.25" hidden="1" customHeight="1" x14ac:dyDescent="0.2">
      <c r="B57" s="979" t="s">
        <v>4285</v>
      </c>
      <c r="C57" s="958" t="s">
        <v>4668</v>
      </c>
      <c r="D57" s="958">
        <v>45651</v>
      </c>
      <c r="E57" s="761">
        <f t="shared" si="107"/>
        <v>45656</v>
      </c>
      <c r="F57" s="761">
        <f t="shared" si="108"/>
        <v>45662</v>
      </c>
      <c r="G57" s="761">
        <f t="shared" ref="G57" si="109">D57+15</f>
        <v>45666</v>
      </c>
      <c r="H57" s="761">
        <f t="shared" ref="H57" si="110">D57+18</f>
        <v>45669</v>
      </c>
      <c r="I57" s="755"/>
      <c r="J57" s="761">
        <f t="shared" si="98"/>
        <v>45631</v>
      </c>
      <c r="L57" s="772"/>
    </row>
    <row r="58" spans="2:12" ht="17.25" hidden="1" customHeight="1" x14ac:dyDescent="0.2">
      <c r="B58" s="979" t="s">
        <v>4636</v>
      </c>
      <c r="C58" s="958" t="s">
        <v>4669</v>
      </c>
      <c r="D58" s="958">
        <v>45656</v>
      </c>
      <c r="E58" s="761">
        <f t="shared" ref="E58:E63" si="111">D58+5</f>
        <v>45661</v>
      </c>
      <c r="F58" s="761">
        <f t="shared" ref="F58:F63" si="112">D58+11</f>
        <v>45667</v>
      </c>
      <c r="G58" s="761">
        <f t="shared" ref="G58:G63" si="113">D58+15</f>
        <v>45671</v>
      </c>
      <c r="H58" s="761">
        <f t="shared" ref="H58:H63" si="114">D58+18</f>
        <v>45674</v>
      </c>
      <c r="I58" s="755"/>
      <c r="J58" s="761">
        <f t="shared" si="98"/>
        <v>45638</v>
      </c>
      <c r="L58" s="772"/>
    </row>
    <row r="59" spans="2:12" ht="17.25" hidden="1" customHeight="1" x14ac:dyDescent="0.2">
      <c r="B59" s="979" t="s">
        <v>3445</v>
      </c>
      <c r="C59" s="958" t="s">
        <v>4670</v>
      </c>
      <c r="D59" s="958">
        <v>45297</v>
      </c>
      <c r="E59" s="761">
        <f t="shared" si="111"/>
        <v>45302</v>
      </c>
      <c r="F59" s="761">
        <f t="shared" si="112"/>
        <v>45308</v>
      </c>
      <c r="G59" s="761">
        <f t="shared" si="113"/>
        <v>45312</v>
      </c>
      <c r="H59" s="761">
        <f t="shared" si="114"/>
        <v>45315</v>
      </c>
      <c r="I59" s="755"/>
      <c r="J59" s="761">
        <f t="shared" si="98"/>
        <v>45645</v>
      </c>
      <c r="L59" s="772"/>
    </row>
    <row r="60" spans="2:12" ht="17.25" hidden="1" customHeight="1" x14ac:dyDescent="0.2">
      <c r="B60" s="1070" t="s">
        <v>408</v>
      </c>
      <c r="C60" s="958" t="s">
        <v>4671</v>
      </c>
      <c r="D60" s="803"/>
      <c r="E60" s="803"/>
      <c r="F60" s="803"/>
      <c r="G60" s="803"/>
      <c r="H60" s="803"/>
      <c r="I60" s="755"/>
      <c r="J60" s="761">
        <f t="shared" si="98"/>
        <v>45652</v>
      </c>
      <c r="L60" s="772"/>
    </row>
    <row r="61" spans="2:12" ht="17.25" hidden="1" customHeight="1" x14ac:dyDescent="0.2">
      <c r="B61" s="979" t="s">
        <v>3411</v>
      </c>
      <c r="C61" s="958" t="s">
        <v>4672</v>
      </c>
      <c r="D61" s="958">
        <v>45667</v>
      </c>
      <c r="E61" s="761">
        <f t="shared" si="111"/>
        <v>45672</v>
      </c>
      <c r="F61" s="761">
        <f t="shared" si="112"/>
        <v>45678</v>
      </c>
      <c r="G61" s="761">
        <f t="shared" si="113"/>
        <v>45682</v>
      </c>
      <c r="H61" s="761">
        <f t="shared" si="114"/>
        <v>45685</v>
      </c>
      <c r="I61" s="755"/>
      <c r="J61" s="761">
        <f t="shared" si="98"/>
        <v>45659</v>
      </c>
      <c r="L61" s="772"/>
    </row>
    <row r="62" spans="2:12" ht="17.25" hidden="1" customHeight="1" x14ac:dyDescent="0.2">
      <c r="B62" s="1070" t="s">
        <v>408</v>
      </c>
      <c r="C62" s="958" t="s">
        <v>4673</v>
      </c>
      <c r="D62" s="803"/>
      <c r="E62" s="803"/>
      <c r="F62" s="803"/>
      <c r="G62" s="803"/>
      <c r="H62" s="803"/>
      <c r="I62" s="755"/>
      <c r="J62" s="761">
        <f t="shared" si="98"/>
        <v>45666</v>
      </c>
      <c r="L62" s="772"/>
    </row>
    <row r="63" spans="2:12" ht="17.25" hidden="1" customHeight="1" x14ac:dyDescent="0.2">
      <c r="B63" s="979" t="s">
        <v>3479</v>
      </c>
      <c r="C63" s="958" t="s">
        <v>4674</v>
      </c>
      <c r="D63" s="958">
        <v>45678</v>
      </c>
      <c r="E63" s="761">
        <f t="shared" si="111"/>
        <v>45683</v>
      </c>
      <c r="F63" s="761">
        <f t="shared" si="112"/>
        <v>45689</v>
      </c>
      <c r="G63" s="761">
        <f t="shared" si="113"/>
        <v>45693</v>
      </c>
      <c r="H63" s="761">
        <f t="shared" si="114"/>
        <v>45696</v>
      </c>
      <c r="I63" s="755"/>
      <c r="J63" s="761">
        <f t="shared" si="98"/>
        <v>45673</v>
      </c>
      <c r="L63" s="772"/>
    </row>
    <row r="64" spans="2:12" ht="17.25" hidden="1" customHeight="1" x14ac:dyDescent="0.2">
      <c r="B64" s="979" t="s">
        <v>3686</v>
      </c>
      <c r="C64" s="958" t="s">
        <v>4675</v>
      </c>
      <c r="D64" s="958">
        <v>45683</v>
      </c>
      <c r="E64" s="761">
        <f t="shared" ref="E64" si="115">D64+5</f>
        <v>45688</v>
      </c>
      <c r="F64" s="761">
        <f t="shared" ref="F64" si="116">D64+11</f>
        <v>45694</v>
      </c>
      <c r="G64" s="761">
        <f t="shared" ref="G64" si="117">D64+15</f>
        <v>45698</v>
      </c>
      <c r="H64" s="761">
        <f t="shared" ref="H64" si="118">D64+18</f>
        <v>45701</v>
      </c>
      <c r="I64" s="755"/>
      <c r="J64" s="761">
        <f t="shared" si="98"/>
        <v>45680</v>
      </c>
      <c r="L64" s="772"/>
    </row>
    <row r="65" spans="2:20" ht="17.25" hidden="1" customHeight="1" x14ac:dyDescent="0.2">
      <c r="B65" s="979" t="s">
        <v>4259</v>
      </c>
      <c r="C65" s="958" t="s">
        <v>4676</v>
      </c>
      <c r="D65" s="958">
        <v>45696</v>
      </c>
      <c r="E65" s="761">
        <f t="shared" ref="E65:E67" si="119">D65+5</f>
        <v>45701</v>
      </c>
      <c r="F65" s="761">
        <f t="shared" ref="F65:F67" si="120">D65+11</f>
        <v>45707</v>
      </c>
      <c r="G65" s="761">
        <f t="shared" ref="G65:G67" si="121">D65+15</f>
        <v>45711</v>
      </c>
      <c r="H65" s="761">
        <f t="shared" ref="H65:H67" si="122">D65+18</f>
        <v>45714</v>
      </c>
      <c r="I65" s="755"/>
      <c r="J65" s="761">
        <f t="shared" si="98"/>
        <v>45687</v>
      </c>
      <c r="L65" s="772"/>
    </row>
    <row r="66" spans="2:20" ht="17.25" hidden="1" customHeight="1" x14ac:dyDescent="0.2">
      <c r="B66" s="979" t="s">
        <v>3430</v>
      </c>
      <c r="C66" s="958" t="s">
        <v>4677</v>
      </c>
      <c r="D66" s="958">
        <v>45699</v>
      </c>
      <c r="E66" s="761">
        <f t="shared" si="119"/>
        <v>45704</v>
      </c>
      <c r="F66" s="761">
        <f t="shared" si="120"/>
        <v>45710</v>
      </c>
      <c r="G66" s="761">
        <f t="shared" si="121"/>
        <v>45714</v>
      </c>
      <c r="H66" s="761">
        <f t="shared" si="122"/>
        <v>45717</v>
      </c>
      <c r="I66" s="755"/>
      <c r="J66" s="761">
        <f t="shared" si="98"/>
        <v>45694</v>
      </c>
      <c r="L66" s="772"/>
    </row>
    <row r="67" spans="2:20" ht="17.25" hidden="1" customHeight="1" x14ac:dyDescent="0.2">
      <c r="B67" s="979" t="s">
        <v>4269</v>
      </c>
      <c r="C67" s="958" t="s">
        <v>4678</v>
      </c>
      <c r="D67" s="958">
        <v>45718</v>
      </c>
      <c r="E67" s="761">
        <f t="shared" si="119"/>
        <v>45723</v>
      </c>
      <c r="F67" s="761">
        <f t="shared" si="120"/>
        <v>45729</v>
      </c>
      <c r="G67" s="761">
        <f t="shared" si="121"/>
        <v>45733</v>
      </c>
      <c r="H67" s="761">
        <f t="shared" si="122"/>
        <v>45736</v>
      </c>
      <c r="I67" s="755"/>
      <c r="J67" s="761">
        <f t="shared" si="98"/>
        <v>45701</v>
      </c>
      <c r="L67" s="772"/>
    </row>
    <row r="68" spans="2:20" ht="17.25" hidden="1" customHeight="1" x14ac:dyDescent="0.2">
      <c r="B68" s="979" t="s">
        <v>4569</v>
      </c>
      <c r="C68" s="958" t="s">
        <v>4679</v>
      </c>
      <c r="D68" s="958">
        <v>45724</v>
      </c>
      <c r="E68" s="761">
        <f t="shared" ref="E68" si="123">D68+5</f>
        <v>45729</v>
      </c>
      <c r="F68" s="761">
        <f t="shared" ref="F68" si="124">D68+11</f>
        <v>45735</v>
      </c>
      <c r="G68" s="761">
        <f t="shared" ref="G68" si="125">D68+15</f>
        <v>45739</v>
      </c>
      <c r="H68" s="761">
        <f t="shared" ref="H68" si="126">D68+18</f>
        <v>45742</v>
      </c>
      <c r="I68" s="755"/>
      <c r="J68" s="761">
        <f t="shared" si="98"/>
        <v>45708</v>
      </c>
      <c r="L68" s="772"/>
    </row>
    <row r="69" spans="2:20" ht="17.25" hidden="1" customHeight="1" x14ac:dyDescent="0.2">
      <c r="B69" s="979" t="s">
        <v>3432</v>
      </c>
      <c r="C69" s="958" t="s">
        <v>4680</v>
      </c>
      <c r="D69" s="958">
        <v>45732</v>
      </c>
      <c r="E69" s="761">
        <f t="shared" ref="E69:E72" si="127">D69+5</f>
        <v>45737</v>
      </c>
      <c r="F69" s="761">
        <f t="shared" ref="F69:F71" si="128">D69+11</f>
        <v>45743</v>
      </c>
      <c r="G69" s="761">
        <f t="shared" ref="G69:G71" si="129">D69+15</f>
        <v>45747</v>
      </c>
      <c r="H69" s="761">
        <f t="shared" ref="H69:H71" si="130">D69+18</f>
        <v>45750</v>
      </c>
      <c r="I69" s="755"/>
      <c r="J69" s="761">
        <f t="shared" si="98"/>
        <v>45715</v>
      </c>
      <c r="L69" s="772"/>
    </row>
    <row r="70" spans="2:20" ht="17.25" hidden="1" customHeight="1" x14ac:dyDescent="0.2">
      <c r="B70" s="979" t="s">
        <v>4312</v>
      </c>
      <c r="C70" s="958" t="s">
        <v>4681</v>
      </c>
      <c r="D70" s="958">
        <v>45735</v>
      </c>
      <c r="E70" s="761">
        <f t="shared" si="127"/>
        <v>45740</v>
      </c>
      <c r="F70" s="761">
        <f t="shared" si="128"/>
        <v>45746</v>
      </c>
      <c r="G70" s="761">
        <f t="shared" si="129"/>
        <v>45750</v>
      </c>
      <c r="H70" s="761">
        <f t="shared" si="130"/>
        <v>45753</v>
      </c>
      <c r="I70" s="755"/>
      <c r="J70" s="761">
        <f t="shared" si="98"/>
        <v>45722</v>
      </c>
      <c r="L70" s="772"/>
    </row>
    <row r="71" spans="2:20" ht="17.25" hidden="1" customHeight="1" x14ac:dyDescent="0.2">
      <c r="B71" s="979" t="s">
        <v>3492</v>
      </c>
      <c r="C71" s="958" t="s">
        <v>4682</v>
      </c>
      <c r="D71" s="958">
        <v>45738</v>
      </c>
      <c r="E71" s="761">
        <f t="shared" si="127"/>
        <v>45743</v>
      </c>
      <c r="F71" s="761">
        <f t="shared" si="128"/>
        <v>45749</v>
      </c>
      <c r="G71" s="761">
        <f t="shared" si="129"/>
        <v>45753</v>
      </c>
      <c r="H71" s="761">
        <f t="shared" si="130"/>
        <v>45756</v>
      </c>
      <c r="I71" s="755"/>
      <c r="J71" s="761">
        <f t="shared" si="98"/>
        <v>45729</v>
      </c>
      <c r="L71" s="772"/>
    </row>
    <row r="72" spans="2:20" ht="17.25" hidden="1" customHeight="1" x14ac:dyDescent="0.2">
      <c r="B72" s="979" t="s">
        <v>3454</v>
      </c>
      <c r="C72" s="958" t="s">
        <v>4683</v>
      </c>
      <c r="D72" s="958">
        <v>45746</v>
      </c>
      <c r="E72" s="761">
        <f t="shared" si="127"/>
        <v>45751</v>
      </c>
      <c r="F72" s="883" t="s">
        <v>384</v>
      </c>
      <c r="G72" s="761">
        <v>45760</v>
      </c>
      <c r="H72" s="761">
        <v>45765</v>
      </c>
      <c r="I72" s="755"/>
      <c r="J72" s="761">
        <f t="shared" si="98"/>
        <v>45736</v>
      </c>
      <c r="L72" s="772"/>
    </row>
    <row r="73" spans="2:20" ht="17.25" hidden="1" customHeight="1" x14ac:dyDescent="0.2">
      <c r="B73" s="979" t="s">
        <v>4272</v>
      </c>
      <c r="C73" s="958" t="s">
        <v>4684</v>
      </c>
      <c r="D73" s="958">
        <v>45761</v>
      </c>
      <c r="E73" s="761">
        <f t="shared" ref="E73:E76" si="131">D73+5</f>
        <v>45766</v>
      </c>
      <c r="F73" s="761">
        <f t="shared" ref="F73:F76" si="132">D73+11</f>
        <v>45772</v>
      </c>
      <c r="G73" s="761">
        <f t="shared" ref="G73:G76" si="133">D73+15</f>
        <v>45776</v>
      </c>
      <c r="H73" s="761">
        <f t="shared" ref="H73:H76" si="134">D73+18</f>
        <v>45779</v>
      </c>
      <c r="I73" s="755"/>
      <c r="J73" s="761">
        <f t="shared" si="98"/>
        <v>45743</v>
      </c>
      <c r="L73" s="772"/>
    </row>
    <row r="74" spans="2:20" ht="17.25" hidden="1" customHeight="1" x14ac:dyDescent="0.2">
      <c r="B74" s="979" t="s">
        <v>4285</v>
      </c>
      <c r="C74" s="958" t="s">
        <v>4685</v>
      </c>
      <c r="D74" s="958">
        <v>45768</v>
      </c>
      <c r="E74" s="761">
        <f t="shared" si="131"/>
        <v>45773</v>
      </c>
      <c r="F74" s="883" t="s">
        <v>384</v>
      </c>
      <c r="G74" s="761">
        <f t="shared" si="133"/>
        <v>45783</v>
      </c>
      <c r="H74" s="761">
        <f t="shared" si="134"/>
        <v>45786</v>
      </c>
      <c r="I74" s="755"/>
      <c r="J74" s="761">
        <f t="shared" si="98"/>
        <v>45750</v>
      </c>
      <c r="L74" s="772"/>
    </row>
    <row r="75" spans="2:20" ht="17.25" hidden="1" customHeight="1" x14ac:dyDescent="0.2">
      <c r="B75" s="1070" t="s">
        <v>408</v>
      </c>
      <c r="C75" s="958" t="s">
        <v>4686</v>
      </c>
      <c r="D75" s="803"/>
      <c r="E75" s="803"/>
      <c r="F75" s="803"/>
      <c r="G75" s="803"/>
      <c r="H75" s="803"/>
      <c r="I75" s="755"/>
      <c r="J75" s="761">
        <f t="shared" si="98"/>
        <v>45757</v>
      </c>
      <c r="L75" s="772"/>
    </row>
    <row r="76" spans="2:20" ht="17.25" hidden="1" customHeight="1" x14ac:dyDescent="0.2">
      <c r="B76" s="979" t="s">
        <v>3445</v>
      </c>
      <c r="C76" s="958" t="s">
        <v>4687</v>
      </c>
      <c r="D76" s="958">
        <v>45772</v>
      </c>
      <c r="E76" s="761">
        <f t="shared" si="131"/>
        <v>45777</v>
      </c>
      <c r="F76" s="761">
        <f t="shared" si="132"/>
        <v>45783</v>
      </c>
      <c r="G76" s="761">
        <f t="shared" si="133"/>
        <v>45787</v>
      </c>
      <c r="H76" s="761">
        <f t="shared" si="134"/>
        <v>45790</v>
      </c>
      <c r="I76" s="755"/>
      <c r="J76" s="761">
        <f t="shared" si="98"/>
        <v>45764</v>
      </c>
      <c r="L76" s="772"/>
    </row>
    <row r="77" spans="2:20" ht="17.25" hidden="1" customHeight="1" x14ac:dyDescent="0.2">
      <c r="B77" s="979" t="s">
        <v>3411</v>
      </c>
      <c r="C77" s="958" t="s">
        <v>4688</v>
      </c>
      <c r="D77" s="958">
        <v>45777</v>
      </c>
      <c r="E77" s="761">
        <f t="shared" ref="E77" si="135">D77+5</f>
        <v>45782</v>
      </c>
      <c r="F77" s="975" t="s">
        <v>384</v>
      </c>
      <c r="G77" s="761">
        <f t="shared" ref="G77" si="136">D77+15</f>
        <v>45792</v>
      </c>
      <c r="H77" s="761">
        <f t="shared" ref="H77" si="137">D77+18</f>
        <v>45795</v>
      </c>
      <c r="I77" s="755"/>
      <c r="J77" s="761">
        <f t="shared" si="98"/>
        <v>45771</v>
      </c>
      <c r="L77" s="772"/>
    </row>
    <row r="78" spans="2:20" ht="17.25" hidden="1" customHeight="1" x14ac:dyDescent="0.2">
      <c r="B78" s="1070" t="s">
        <v>408</v>
      </c>
      <c r="C78" s="958" t="s">
        <v>4689</v>
      </c>
      <c r="D78" s="803"/>
      <c r="E78" s="803"/>
      <c r="F78" s="803"/>
      <c r="G78" s="803"/>
      <c r="H78" s="803"/>
      <c r="I78" s="755"/>
      <c r="J78" s="761">
        <f t="shared" si="98"/>
        <v>45778</v>
      </c>
      <c r="L78" s="772"/>
    </row>
    <row r="79" spans="2:20" ht="17.25" hidden="1" customHeight="1" x14ac:dyDescent="0.2">
      <c r="B79" s="147" t="s">
        <v>511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</row>
    <row r="80" spans="2:20" ht="17.25" hidden="1" customHeight="1" x14ac:dyDescent="0.2">
      <c r="B80" s="147"/>
      <c r="C80" s="155"/>
      <c r="D80" s="155"/>
      <c r="E80" s="155"/>
      <c r="F80" s="155"/>
      <c r="G80" s="155"/>
      <c r="H80" s="155"/>
      <c r="I80" s="421"/>
      <c r="J80" s="421"/>
      <c r="K80" s="421"/>
      <c r="L80" s="421"/>
      <c r="M80" s="421"/>
      <c r="N80" s="155"/>
      <c r="O80" s="155"/>
      <c r="P80" s="431"/>
      <c r="Q80" s="180"/>
      <c r="R80" s="147"/>
      <c r="S80" s="147"/>
      <c r="T80" s="147"/>
    </row>
    <row r="81" spans="1:20" ht="17.25" customHeight="1" x14ac:dyDescent="0.2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 x14ac:dyDescent="0.2">
      <c r="A82" s="310"/>
      <c r="B82" s="1134" t="s">
        <v>4614</v>
      </c>
      <c r="C82" s="1135"/>
      <c r="D82" s="1172" t="s">
        <v>348</v>
      </c>
      <c r="E82" s="947" t="s">
        <v>328</v>
      </c>
      <c r="F82" s="944" t="s">
        <v>190</v>
      </c>
      <c r="G82" s="944" t="s">
        <v>314</v>
      </c>
      <c r="H82" s="944" t="s">
        <v>1536</v>
      </c>
      <c r="I82" s="944" t="s">
        <v>222</v>
      </c>
      <c r="J82" s="944" t="s">
        <v>241</v>
      </c>
      <c r="K82" s="944" t="s">
        <v>298</v>
      </c>
      <c r="M82" s="884"/>
    </row>
    <row r="83" spans="1:20" ht="20.100000000000001" customHeight="1" x14ac:dyDescent="0.2">
      <c r="A83" s="310"/>
      <c r="B83" s="947" t="s">
        <v>350</v>
      </c>
      <c r="C83" s="947" t="s">
        <v>351</v>
      </c>
      <c r="D83" s="1173"/>
      <c r="E83" s="943" t="s">
        <v>184</v>
      </c>
      <c r="F83" s="943" t="s">
        <v>175</v>
      </c>
      <c r="G83" s="968" t="s">
        <v>249</v>
      </c>
      <c r="H83" s="968" t="s">
        <v>177</v>
      </c>
      <c r="I83" s="968" t="s">
        <v>284</v>
      </c>
      <c r="J83" s="968" t="s">
        <v>228</v>
      </c>
      <c r="K83" s="968" t="s">
        <v>299</v>
      </c>
      <c r="M83" s="1063" t="s">
        <v>352</v>
      </c>
    </row>
    <row r="84" spans="1:20" ht="17.25" hidden="1" customHeight="1" x14ac:dyDescent="0.2">
      <c r="B84" s="979" t="s">
        <v>3381</v>
      </c>
      <c r="C84" s="958" t="s">
        <v>4690</v>
      </c>
      <c r="D84" s="958">
        <v>45791</v>
      </c>
      <c r="E84" s="761">
        <f>D84+7</f>
        <v>45798</v>
      </c>
      <c r="F84" s="761">
        <f>E84+4</f>
        <v>45802</v>
      </c>
      <c r="G84" s="761">
        <f>F84+2</f>
        <v>45804</v>
      </c>
      <c r="H84" s="761">
        <f>G84+4</f>
        <v>45808</v>
      </c>
      <c r="I84" s="761">
        <f>H84+4</f>
        <v>45812</v>
      </c>
      <c r="J84" s="761">
        <f>I84+2</f>
        <v>45814</v>
      </c>
      <c r="K84" s="761">
        <f>J84+3</f>
        <v>45817</v>
      </c>
      <c r="M84" s="761">
        <v>45790</v>
      </c>
    </row>
    <row r="85" spans="1:20" ht="17.25" customHeight="1" x14ac:dyDescent="0.2">
      <c r="B85" s="979" t="s">
        <v>4691</v>
      </c>
      <c r="C85" s="958" t="s">
        <v>4692</v>
      </c>
      <c r="D85" s="958">
        <v>45806</v>
      </c>
      <c r="E85" s="761">
        <f t="shared" ref="E85:E91" si="138">D85+7</f>
        <v>45813</v>
      </c>
      <c r="F85" s="761">
        <f t="shared" ref="F85:F91" si="139">E85+4</f>
        <v>45817</v>
      </c>
      <c r="G85" s="761">
        <f t="shared" ref="G85:G91" si="140">F85+2</f>
        <v>45819</v>
      </c>
      <c r="H85" s="761">
        <f t="shared" ref="H85:I91" si="141">G85+4</f>
        <v>45823</v>
      </c>
      <c r="I85" s="761">
        <f t="shared" si="141"/>
        <v>45827</v>
      </c>
      <c r="J85" s="761">
        <f t="shared" ref="J85:J91" si="142">I85+2</f>
        <v>45829</v>
      </c>
      <c r="K85" s="761">
        <f t="shared" ref="K85:K91" si="143">J85+3</f>
        <v>45832</v>
      </c>
      <c r="M85" s="761">
        <f t="shared" ref="M85:M91" si="144">M84+7</f>
        <v>45797</v>
      </c>
    </row>
    <row r="86" spans="1:20" ht="17.25" customHeight="1" x14ac:dyDescent="0.2">
      <c r="B86" s="979" t="s">
        <v>3435</v>
      </c>
      <c r="C86" s="958" t="s">
        <v>4693</v>
      </c>
      <c r="D86" s="958">
        <v>45805</v>
      </c>
      <c r="E86" s="761">
        <f t="shared" si="138"/>
        <v>45812</v>
      </c>
      <c r="F86" s="761">
        <f t="shared" si="139"/>
        <v>45816</v>
      </c>
      <c r="G86" s="761">
        <f t="shared" si="140"/>
        <v>45818</v>
      </c>
      <c r="H86" s="761">
        <f t="shared" si="141"/>
        <v>45822</v>
      </c>
      <c r="I86" s="761">
        <f t="shared" si="141"/>
        <v>45826</v>
      </c>
      <c r="J86" s="761">
        <f t="shared" si="142"/>
        <v>45828</v>
      </c>
      <c r="K86" s="761">
        <f t="shared" si="143"/>
        <v>45831</v>
      </c>
      <c r="M86" s="761">
        <f t="shared" si="144"/>
        <v>45804</v>
      </c>
    </row>
    <row r="87" spans="1:20" ht="17.25" customHeight="1" x14ac:dyDescent="0.2">
      <c r="B87" s="979" t="s">
        <v>3488</v>
      </c>
      <c r="C87" s="958" t="s">
        <v>4694</v>
      </c>
      <c r="D87" s="958">
        <v>45810</v>
      </c>
      <c r="E87" s="761">
        <f t="shared" si="138"/>
        <v>45817</v>
      </c>
      <c r="F87" s="761">
        <f t="shared" si="139"/>
        <v>45821</v>
      </c>
      <c r="G87" s="761">
        <f t="shared" si="140"/>
        <v>45823</v>
      </c>
      <c r="H87" s="761">
        <f t="shared" si="141"/>
        <v>45827</v>
      </c>
      <c r="I87" s="761">
        <f t="shared" si="141"/>
        <v>45831</v>
      </c>
      <c r="J87" s="761">
        <f t="shared" si="142"/>
        <v>45833</v>
      </c>
      <c r="K87" s="761">
        <f t="shared" si="143"/>
        <v>45836</v>
      </c>
      <c r="M87" s="761">
        <f t="shared" si="144"/>
        <v>45811</v>
      </c>
    </row>
    <row r="88" spans="1:20" ht="17.25" customHeight="1" x14ac:dyDescent="0.2">
      <c r="B88" s="979" t="s">
        <v>3437</v>
      </c>
      <c r="C88" s="958" t="s">
        <v>4695</v>
      </c>
      <c r="D88" s="958">
        <v>45817</v>
      </c>
      <c r="E88" s="761">
        <f t="shared" si="138"/>
        <v>45824</v>
      </c>
      <c r="F88" s="761">
        <f t="shared" si="139"/>
        <v>45828</v>
      </c>
      <c r="G88" s="761">
        <f t="shared" si="140"/>
        <v>45830</v>
      </c>
      <c r="H88" s="761">
        <f t="shared" si="141"/>
        <v>45834</v>
      </c>
      <c r="I88" s="761">
        <f t="shared" si="141"/>
        <v>45838</v>
      </c>
      <c r="J88" s="761">
        <f t="shared" si="142"/>
        <v>45840</v>
      </c>
      <c r="K88" s="761">
        <f t="shared" si="143"/>
        <v>45843</v>
      </c>
      <c r="M88" s="761">
        <f t="shared" si="144"/>
        <v>45818</v>
      </c>
    </row>
    <row r="89" spans="1:20" ht="17.25" customHeight="1" x14ac:dyDescent="0.2">
      <c r="B89" s="1070" t="s">
        <v>408</v>
      </c>
      <c r="C89" s="958" t="s">
        <v>4696</v>
      </c>
      <c r="D89" s="803"/>
      <c r="E89" s="803"/>
      <c r="F89" s="803"/>
      <c r="G89" s="803"/>
      <c r="H89" s="803"/>
      <c r="I89" s="803"/>
      <c r="J89" s="803"/>
      <c r="K89" s="803"/>
      <c r="M89" s="761">
        <f t="shared" si="144"/>
        <v>45825</v>
      </c>
    </row>
    <row r="90" spans="1:20" ht="17.25" customHeight="1" x14ac:dyDescent="0.2">
      <c r="B90" s="979" t="s">
        <v>4269</v>
      </c>
      <c r="C90" s="958" t="s">
        <v>4697</v>
      </c>
      <c r="D90" s="958">
        <v>45831</v>
      </c>
      <c r="E90" s="761">
        <f t="shared" si="138"/>
        <v>45838</v>
      </c>
      <c r="F90" s="761">
        <f t="shared" si="139"/>
        <v>45842</v>
      </c>
      <c r="G90" s="761">
        <f t="shared" si="140"/>
        <v>45844</v>
      </c>
      <c r="H90" s="761">
        <f t="shared" si="141"/>
        <v>45848</v>
      </c>
      <c r="I90" s="761">
        <f t="shared" si="141"/>
        <v>45852</v>
      </c>
      <c r="J90" s="761">
        <f t="shared" si="142"/>
        <v>45854</v>
      </c>
      <c r="K90" s="761">
        <f t="shared" si="143"/>
        <v>45857</v>
      </c>
      <c r="M90" s="761">
        <f t="shared" si="144"/>
        <v>45832</v>
      </c>
    </row>
    <row r="91" spans="1:20" ht="17.25" customHeight="1" x14ac:dyDescent="0.2">
      <c r="B91" s="979" t="s">
        <v>3432</v>
      </c>
      <c r="C91" s="958" t="s">
        <v>4698</v>
      </c>
      <c r="D91" s="958">
        <v>45838</v>
      </c>
      <c r="E91" s="761">
        <f t="shared" si="138"/>
        <v>45845</v>
      </c>
      <c r="F91" s="761">
        <f t="shared" si="139"/>
        <v>45849</v>
      </c>
      <c r="G91" s="761">
        <f t="shared" si="140"/>
        <v>45851</v>
      </c>
      <c r="H91" s="761">
        <f t="shared" si="141"/>
        <v>45855</v>
      </c>
      <c r="I91" s="761">
        <f t="shared" si="141"/>
        <v>45859</v>
      </c>
      <c r="J91" s="761">
        <f t="shared" si="142"/>
        <v>45861</v>
      </c>
      <c r="K91" s="761">
        <f t="shared" si="143"/>
        <v>45864</v>
      </c>
      <c r="M91" s="761">
        <f t="shared" si="144"/>
        <v>45839</v>
      </c>
    </row>
    <row r="92" spans="1:20" ht="17.25" customHeight="1" x14ac:dyDescent="0.2">
      <c r="B92" s="147" t="s">
        <v>511</v>
      </c>
      <c r="C92" s="155"/>
      <c r="D92" s="155"/>
      <c r="E92" s="155"/>
      <c r="F92" s="155"/>
      <c r="G92" s="155"/>
      <c r="H92" s="155"/>
      <c r="I92" s="421"/>
      <c r="J92" s="421"/>
      <c r="K92" s="421"/>
      <c r="L92" s="421"/>
      <c r="M92" s="421"/>
      <c r="N92" s="155"/>
      <c r="O92" s="155"/>
      <c r="P92" s="431"/>
      <c r="Q92" s="180"/>
      <c r="R92" s="147"/>
      <c r="S92" s="147"/>
      <c r="T92" s="147"/>
    </row>
    <row r="93" spans="1:20" ht="17.25" customHeight="1" x14ac:dyDescent="0.2">
      <c r="B93" s="147"/>
      <c r="C93" s="155"/>
      <c r="D93" s="155"/>
      <c r="E93" s="155"/>
      <c r="F93" s="155"/>
      <c r="G93" s="155"/>
      <c r="H93" s="155"/>
      <c r="I93" s="421"/>
      <c r="J93" s="421"/>
      <c r="K93" s="421"/>
      <c r="L93" s="421"/>
      <c r="M93" s="421"/>
      <c r="N93" s="155"/>
      <c r="O93" s="155"/>
      <c r="P93" s="431"/>
      <c r="Q93" s="180"/>
      <c r="R93" s="147"/>
      <c r="S93" s="147"/>
      <c r="T93" s="147"/>
    </row>
    <row r="94" spans="1:20" ht="17.25" customHeight="1" thickBot="1" x14ac:dyDescent="0.25">
      <c r="A94" s="310"/>
      <c r="B94" s="157"/>
      <c r="N94" s="180"/>
    </row>
    <row r="95" spans="1:20" s="147" customFormat="1" ht="18.75" customHeight="1" x14ac:dyDescent="0.2">
      <c r="B95" s="899"/>
      <c r="C95" s="900"/>
      <c r="D95" s="901"/>
      <c r="E95" s="902"/>
      <c r="F95" s="903"/>
      <c r="G95" s="904"/>
      <c r="H95" s="905"/>
    </row>
    <row r="96" spans="1:20" s="147" customFormat="1" ht="18.75" customHeight="1" x14ac:dyDescent="0.2">
      <c r="B96" s="781" t="s">
        <v>512</v>
      </c>
      <c r="C96" s="145"/>
      <c r="D96" s="147" t="s">
        <v>513</v>
      </c>
      <c r="G96" s="147" t="s">
        <v>514</v>
      </c>
      <c r="H96" s="782"/>
    </row>
    <row r="97" spans="1:16" s="147" customFormat="1" ht="18.75" customHeight="1" x14ac:dyDescent="0.2">
      <c r="B97" s="783" t="s">
        <v>515</v>
      </c>
      <c r="C97" s="1103" t="s">
        <v>516</v>
      </c>
      <c r="D97" s="133" t="s">
        <v>517</v>
      </c>
      <c r="F97" s="1103" t="s">
        <v>518</v>
      </c>
      <c r="G97" s="145" t="s">
        <v>519</v>
      </c>
      <c r="H97" s="1104" t="s">
        <v>520</v>
      </c>
    </row>
    <row r="98" spans="1:16" s="147" customFormat="1" ht="18.75" customHeight="1" x14ac:dyDescent="0.2">
      <c r="B98" s="783" t="s">
        <v>521</v>
      </c>
      <c r="C98" s="1103" t="s">
        <v>522</v>
      </c>
      <c r="D98" s="133" t="s">
        <v>523</v>
      </c>
      <c r="E98" s="148" t="s">
        <v>524</v>
      </c>
      <c r="F98" s="1105" t="s">
        <v>525</v>
      </c>
      <c r="G98" s="145" t="s">
        <v>526</v>
      </c>
      <c r="H98" s="1104" t="s">
        <v>527</v>
      </c>
    </row>
    <row r="99" spans="1:16" s="147" customFormat="1" ht="18.75" customHeight="1" x14ac:dyDescent="0.2">
      <c r="B99" s="786" t="s">
        <v>528</v>
      </c>
      <c r="C99" s="1106" t="s">
        <v>529</v>
      </c>
      <c r="D99" s="133" t="s">
        <v>530</v>
      </c>
      <c r="E99" s="148" t="s">
        <v>531</v>
      </c>
      <c r="F99" s="1105" t="s">
        <v>532</v>
      </c>
      <c r="G99" s="591" t="s">
        <v>533</v>
      </c>
      <c r="H99" s="1107" t="s">
        <v>534</v>
      </c>
    </row>
    <row r="100" spans="1:16" s="147" customFormat="1" ht="18.75" customHeight="1" x14ac:dyDescent="0.2">
      <c r="B100" s="786" t="s">
        <v>535</v>
      </c>
      <c r="C100" s="1106" t="s">
        <v>536</v>
      </c>
      <c r="D100" s="133" t="s">
        <v>537</v>
      </c>
      <c r="E100" s="148" t="s">
        <v>538</v>
      </c>
      <c r="F100" s="1105" t="s">
        <v>539</v>
      </c>
      <c r="G100" s="591" t="s">
        <v>540</v>
      </c>
      <c r="H100" s="1107" t="s">
        <v>541</v>
      </c>
      <c r="O100" s="149"/>
      <c r="P100" s="149"/>
    </row>
    <row r="101" spans="1:16" s="147" customFormat="1" ht="18.75" customHeight="1" x14ac:dyDescent="0.2">
      <c r="B101" s="786" t="s">
        <v>750</v>
      </c>
      <c r="C101" s="1106" t="s">
        <v>543</v>
      </c>
      <c r="D101" s="133" t="s">
        <v>544</v>
      </c>
      <c r="E101" s="148" t="s">
        <v>545</v>
      </c>
      <c r="F101" s="1105" t="s">
        <v>546</v>
      </c>
      <c r="G101" s="591" t="s">
        <v>547</v>
      </c>
      <c r="H101" s="1107" t="s">
        <v>548</v>
      </c>
      <c r="O101" s="149"/>
      <c r="P101" s="149"/>
    </row>
    <row r="102" spans="1:16" s="147" customFormat="1" ht="18.75" customHeight="1" x14ac:dyDescent="0.2">
      <c r="B102" s="786" t="s">
        <v>549</v>
      </c>
      <c r="C102" s="1106" t="s">
        <v>550</v>
      </c>
      <c r="D102" s="133" t="s">
        <v>551</v>
      </c>
      <c r="E102" s="148" t="s">
        <v>552</v>
      </c>
      <c r="F102" s="1105" t="s">
        <v>553</v>
      </c>
      <c r="G102" s="591" t="s">
        <v>554</v>
      </c>
      <c r="H102" s="1107" t="s">
        <v>555</v>
      </c>
      <c r="O102" s="149"/>
      <c r="P102" s="149"/>
    </row>
    <row r="103" spans="1:16" s="147" customFormat="1" ht="18.75" customHeight="1" x14ac:dyDescent="0.2">
      <c r="B103" s="786" t="s">
        <v>556</v>
      </c>
      <c r="C103" s="1106" t="s">
        <v>557</v>
      </c>
      <c r="D103" s="133" t="s">
        <v>558</v>
      </c>
      <c r="E103" s="148" t="s">
        <v>559</v>
      </c>
      <c r="F103" s="1103" t="s">
        <v>560</v>
      </c>
      <c r="G103" s="591" t="s">
        <v>561</v>
      </c>
      <c r="H103" s="790" t="s">
        <v>562</v>
      </c>
      <c r="O103" s="149"/>
      <c r="P103" s="149"/>
    </row>
    <row r="104" spans="1:16" s="149" customFormat="1" ht="18.75" customHeight="1" x14ac:dyDescent="0.2">
      <c r="A104" s="1036"/>
      <c r="B104" s="786" t="s">
        <v>563</v>
      </c>
      <c r="C104" s="1106" t="s">
        <v>564</v>
      </c>
      <c r="D104" s="133"/>
      <c r="E104" s="145"/>
      <c r="F104" s="591"/>
      <c r="G104" s="147"/>
      <c r="H104" s="791"/>
      <c r="I104" s="145"/>
      <c r="J104" s="145"/>
      <c r="K104" s="145"/>
      <c r="L104" s="145"/>
    </row>
    <row r="105" spans="1:16" s="149" customFormat="1" ht="17.25" customHeight="1" thickBot="1" x14ac:dyDescent="0.25">
      <c r="A105" s="1036"/>
      <c r="B105" s="1108"/>
      <c r="C105" s="794"/>
      <c r="D105" s="794"/>
      <c r="E105" s="794"/>
      <c r="F105" s="794"/>
      <c r="G105" s="794"/>
      <c r="H105" s="1109"/>
      <c r="I105" s="145"/>
      <c r="J105" s="145"/>
      <c r="K105" s="145"/>
      <c r="L105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K2" location="HOME!Print_Area" display="HOME" xr:uid="{634AD75F-CD2A-41AE-96DE-EDB558C8D1A5}"/>
    <hyperlink ref="H97" r:id="rId14" xr:uid="{1B8DEAD1-7EDB-4911-801C-EEFB1897AF06}"/>
    <hyperlink ref="C97" r:id="rId15" xr:uid="{406D3E17-0CC4-4C8B-A56F-C7237A6C9827}"/>
    <hyperlink ref="H102" r:id="rId16" xr:uid="{6DB46177-AAA1-42F9-8CC1-DD9C8E167BB7}"/>
    <hyperlink ref="H101" r:id="rId17" xr:uid="{089DF3AB-8FFF-4D8A-A59E-22AF2949EFFF}"/>
    <hyperlink ref="C100" r:id="rId18" xr:uid="{F6647D57-1C3C-4E49-BBFB-E6D49C9015E0}"/>
    <hyperlink ref="C98" r:id="rId19" xr:uid="{7F5670BE-E62E-4610-A1A6-BC2BEBFC2384}"/>
    <hyperlink ref="C104" r:id="rId20" xr:uid="{EBC87B9C-4F4D-4275-A8E7-7FD54A1BEC76}"/>
    <hyperlink ref="H100" r:id="rId21" xr:uid="{32B04AF4-4447-4C23-A578-485FD321AD9C}"/>
    <hyperlink ref="H103" r:id="rId22" xr:uid="{EC5E2DBC-03D4-41DF-B80B-AA2E2085805F}"/>
    <hyperlink ref="F97" r:id="rId23" xr:uid="{E6E72A97-B07C-4F0F-852C-90DF7A53576A}"/>
    <hyperlink ref="F102" r:id="rId24" xr:uid="{DEFD5F24-9B57-4110-8AC7-A7D46BE93ABA}"/>
    <hyperlink ref="F98" r:id="rId25" xr:uid="{940E7C0E-66A8-421D-BD4C-E866FE1DDE94}"/>
    <hyperlink ref="F99" r:id="rId26" xr:uid="{17071E8D-8D6B-476B-8970-DA817BAA105B}"/>
    <hyperlink ref="F100" r:id="rId27" xr:uid="{2A12EAE5-34B1-4458-831C-A3AF73335918}"/>
    <hyperlink ref="F101" r:id="rId28" xr:uid="{E56385E9-C1AD-4502-8B56-2C397447B7FA}"/>
    <hyperlink ref="H98" r:id="rId29" xr:uid="{4A4B3850-15CA-4F9E-8D61-8111A7AE537B}"/>
    <hyperlink ref="H99" r:id="rId30" xr:uid="{E433B05B-5DE2-4D05-B139-1D2A225E4EA4}"/>
    <hyperlink ref="F103" r:id="rId31" xr:uid="{5745500D-3688-4266-B92A-270895902945}"/>
    <hyperlink ref="C99" r:id="rId32" xr:uid="{C221D940-746A-4E6D-B59D-0FAAD2AFAF06}"/>
    <hyperlink ref="C101" r:id="rId33" xr:uid="{17171318-2F93-42A6-8C4B-986B0CC15A7F}"/>
    <hyperlink ref="C102" r:id="rId34" xr:uid="{E9A75D1B-4068-4B10-ADEF-CE73CD60E7B7}"/>
    <hyperlink ref="C103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:G88 G90:G91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3" t="s">
        <v>116</v>
      </c>
      <c r="C2" s="1143"/>
      <c r="D2" s="1143"/>
      <c r="E2" s="1143"/>
      <c r="F2" s="1143"/>
      <c r="G2" s="1143"/>
      <c r="H2" s="1143"/>
      <c r="I2" s="995"/>
      <c r="J2" s="959" t="s">
        <v>345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29" t="s">
        <v>4699</v>
      </c>
      <c r="C4" s="1130"/>
      <c r="D4" s="1130"/>
      <c r="E4" s="1130"/>
      <c r="F4" s="1130"/>
      <c r="G4" s="1130"/>
      <c r="H4" s="1131"/>
      <c r="I4" s="147"/>
      <c r="K4" s="993"/>
      <c r="L4" s="993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4"/>
      <c r="C7" s="1135"/>
      <c r="D7" s="1172" t="s">
        <v>348</v>
      </c>
      <c r="E7" s="947" t="s">
        <v>4700</v>
      </c>
    </row>
    <row r="8" spans="1:12" ht="20.100000000000001" customHeight="1" x14ac:dyDescent="0.2">
      <c r="A8" s="310"/>
      <c r="B8" s="947" t="s">
        <v>350</v>
      </c>
      <c r="C8" s="947" t="s">
        <v>351</v>
      </c>
      <c r="D8" s="1173"/>
      <c r="E8" s="943" t="s">
        <v>144</v>
      </c>
    </row>
    <row r="9" spans="1:12" ht="17.25" hidden="1" customHeight="1" x14ac:dyDescent="0.2">
      <c r="B9" s="722" t="s">
        <v>4285</v>
      </c>
      <c r="C9" s="761" t="s">
        <v>4617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3445</v>
      </c>
      <c r="C10" s="761" t="s">
        <v>4618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4619</v>
      </c>
      <c r="B11" s="722" t="s">
        <v>4259</v>
      </c>
      <c r="C11" s="761" t="s">
        <v>4620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3686</v>
      </c>
      <c r="C12" s="761" t="s">
        <v>4621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3430</v>
      </c>
      <c r="C13" s="761" t="s">
        <v>4622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4269</v>
      </c>
      <c r="C14" s="761" t="s">
        <v>4623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4" t="s">
        <v>4569</v>
      </c>
      <c r="C15" s="996" t="s">
        <v>4624</v>
      </c>
      <c r="D15" s="997">
        <v>45374</v>
      </c>
      <c r="E15" s="997">
        <f t="shared" si="0"/>
        <v>45379</v>
      </c>
    </row>
    <row r="16" spans="1:12" ht="17.25" hidden="1" customHeight="1" x14ac:dyDescent="0.2">
      <c r="B16" s="722" t="s">
        <v>4281</v>
      </c>
      <c r="C16" s="761" t="s">
        <v>4625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0" t="s">
        <v>4265</v>
      </c>
      <c r="C17" s="958" t="s">
        <v>4626</v>
      </c>
      <c r="D17" s="958">
        <v>45390</v>
      </c>
      <c r="E17" s="761">
        <f t="shared" si="0"/>
        <v>45395</v>
      </c>
    </row>
    <row r="18" spans="1:5" ht="17.25" hidden="1" customHeight="1" x14ac:dyDescent="0.2">
      <c r="B18" s="1000" t="s">
        <v>4312</v>
      </c>
      <c r="C18" s="958" t="s">
        <v>4627</v>
      </c>
      <c r="D18" s="958">
        <v>45402</v>
      </c>
      <c r="E18" s="761">
        <f t="shared" si="0"/>
        <v>45407</v>
      </c>
    </row>
    <row r="19" spans="1:5" ht="17.25" hidden="1" customHeight="1" x14ac:dyDescent="0.2">
      <c r="B19" s="1000" t="s">
        <v>4288</v>
      </c>
      <c r="C19" s="958" t="s">
        <v>4628</v>
      </c>
      <c r="D19" s="958">
        <v>45411</v>
      </c>
      <c r="E19" s="761">
        <f t="shared" si="0"/>
        <v>45416</v>
      </c>
    </row>
    <row r="20" spans="1:5" ht="17.25" hidden="1" customHeight="1" x14ac:dyDescent="0.2">
      <c r="B20" s="979" t="s">
        <v>4272</v>
      </c>
      <c r="C20" s="958" t="s">
        <v>4629</v>
      </c>
      <c r="D20" s="958">
        <v>45421</v>
      </c>
      <c r="E20" s="761">
        <f t="shared" si="0"/>
        <v>45426</v>
      </c>
    </row>
    <row r="21" spans="1:5" ht="17.25" hidden="1" customHeight="1" x14ac:dyDescent="0.2">
      <c r="B21" s="979" t="s">
        <v>4285</v>
      </c>
      <c r="C21" s="958" t="s">
        <v>4630</v>
      </c>
      <c r="D21" s="958">
        <v>45424</v>
      </c>
      <c r="E21" s="761">
        <f t="shared" si="0"/>
        <v>45429</v>
      </c>
    </row>
    <row r="22" spans="1:5" ht="17.25" hidden="1" customHeight="1" x14ac:dyDescent="0.2">
      <c r="B22" s="939" t="s">
        <v>384</v>
      </c>
      <c r="C22" s="958" t="s">
        <v>4631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79" t="s">
        <v>3411</v>
      </c>
      <c r="C23" s="958" t="s">
        <v>4632</v>
      </c>
      <c r="D23" s="958">
        <v>45434</v>
      </c>
      <c r="E23" s="761">
        <f t="shared" si="0"/>
        <v>45439</v>
      </c>
    </row>
    <row r="24" spans="1:5" ht="17.25" hidden="1" customHeight="1" x14ac:dyDescent="0.2">
      <c r="B24" s="1203" t="s">
        <v>408</v>
      </c>
      <c r="C24" s="958" t="s">
        <v>4633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4"/>
      <c r="C25" s="958" t="s">
        <v>4634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5"/>
      <c r="C26" s="958" t="s">
        <v>4635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4636</v>
      </c>
      <c r="B27" s="939" t="s">
        <v>384</v>
      </c>
      <c r="C27" s="958" t="s">
        <v>4637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39" t="s">
        <v>384</v>
      </c>
      <c r="C28" s="958" t="s">
        <v>4638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39" t="s">
        <v>408</v>
      </c>
      <c r="C29" s="958" t="s">
        <v>4639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79" t="s">
        <v>3479</v>
      </c>
      <c r="C30" s="958" t="s">
        <v>4640</v>
      </c>
      <c r="D30" s="958">
        <v>45449</v>
      </c>
      <c r="E30" s="761">
        <f t="shared" si="0"/>
        <v>45454</v>
      </c>
    </row>
    <row r="31" spans="1:5" ht="17.25" hidden="1" customHeight="1" x14ac:dyDescent="0.2">
      <c r="B31" s="979" t="s">
        <v>4259</v>
      </c>
      <c r="C31" s="958" t="s">
        <v>4641</v>
      </c>
      <c r="D31" s="958">
        <v>45464</v>
      </c>
      <c r="E31" s="761">
        <f t="shared" si="0"/>
        <v>45469</v>
      </c>
    </row>
    <row r="32" spans="1:5" ht="17.25" hidden="1" customHeight="1" x14ac:dyDescent="0.2">
      <c r="B32" s="979" t="s">
        <v>3686</v>
      </c>
      <c r="C32" s="958" t="s">
        <v>4642</v>
      </c>
      <c r="D32" s="958">
        <v>45497</v>
      </c>
      <c r="E32" s="761">
        <f t="shared" si="0"/>
        <v>45502</v>
      </c>
    </row>
    <row r="33" spans="2:5" ht="17.25" hidden="1" customHeight="1" x14ac:dyDescent="0.2">
      <c r="B33" s="979" t="s">
        <v>4643</v>
      </c>
      <c r="C33" s="958" t="s">
        <v>4644</v>
      </c>
      <c r="D33" s="958">
        <v>45477</v>
      </c>
      <c r="E33" s="761">
        <f t="shared" si="0"/>
        <v>45482</v>
      </c>
    </row>
    <row r="34" spans="2:5" ht="17.25" hidden="1" customHeight="1" x14ac:dyDescent="0.2">
      <c r="B34" s="979" t="s">
        <v>4269</v>
      </c>
      <c r="C34" s="958" t="s">
        <v>4645</v>
      </c>
      <c r="D34" s="958">
        <v>45486</v>
      </c>
      <c r="E34" s="761">
        <f t="shared" si="0"/>
        <v>45491</v>
      </c>
    </row>
    <row r="35" spans="2:5" ht="17.25" hidden="1" customHeight="1" x14ac:dyDescent="0.2">
      <c r="B35" s="979" t="s">
        <v>4569</v>
      </c>
      <c r="C35" s="958" t="s">
        <v>4646</v>
      </c>
      <c r="D35" s="958">
        <v>45490</v>
      </c>
      <c r="E35" s="761">
        <f t="shared" si="0"/>
        <v>45495</v>
      </c>
    </row>
    <row r="36" spans="2:5" ht="17.25" hidden="1" customHeight="1" x14ac:dyDescent="0.2">
      <c r="B36" s="979" t="s">
        <v>3432</v>
      </c>
      <c r="C36" s="958" t="s">
        <v>4647</v>
      </c>
      <c r="D36" s="958">
        <v>45494</v>
      </c>
      <c r="E36" s="761">
        <f t="shared" si="0"/>
        <v>45499</v>
      </c>
    </row>
    <row r="37" spans="2:5" ht="17.25" hidden="1" customHeight="1" x14ac:dyDescent="0.2">
      <c r="B37" s="979" t="s">
        <v>4265</v>
      </c>
      <c r="C37" s="958" t="s">
        <v>4648</v>
      </c>
      <c r="D37" s="958">
        <v>45511</v>
      </c>
      <c r="E37" s="761">
        <f t="shared" si="0"/>
        <v>45516</v>
      </c>
    </row>
    <row r="38" spans="2:5" ht="17.25" hidden="1" customHeight="1" x14ac:dyDescent="0.2">
      <c r="B38" s="979" t="s">
        <v>4312</v>
      </c>
      <c r="C38" s="958" t="s">
        <v>4649</v>
      </c>
      <c r="D38" s="958">
        <v>45517</v>
      </c>
      <c r="E38" s="761">
        <f t="shared" si="0"/>
        <v>45522</v>
      </c>
    </row>
    <row r="39" spans="2:5" ht="17.25" hidden="1" customHeight="1" x14ac:dyDescent="0.2">
      <c r="B39" s="979" t="s">
        <v>3454</v>
      </c>
      <c r="C39" s="958" t="s">
        <v>4650</v>
      </c>
      <c r="D39" s="958">
        <v>45518</v>
      </c>
      <c r="E39" s="761">
        <f t="shared" si="0"/>
        <v>45523</v>
      </c>
    </row>
    <row r="40" spans="2:5" ht="17.25" hidden="1" customHeight="1" x14ac:dyDescent="0.2">
      <c r="B40" s="979" t="s">
        <v>4272</v>
      </c>
      <c r="C40" s="958" t="s">
        <v>4651</v>
      </c>
      <c r="D40" s="958">
        <v>45533</v>
      </c>
      <c r="E40" s="761">
        <f t="shared" si="0"/>
        <v>45538</v>
      </c>
    </row>
    <row r="41" spans="2:5" ht="17.25" hidden="1" customHeight="1" x14ac:dyDescent="0.2">
      <c r="B41" s="979" t="s">
        <v>4285</v>
      </c>
      <c r="C41" s="958" t="s">
        <v>4652</v>
      </c>
      <c r="D41" s="958">
        <v>45538</v>
      </c>
      <c r="E41" s="761">
        <f t="shared" si="0"/>
        <v>45543</v>
      </c>
    </row>
    <row r="42" spans="2:5" ht="17.25" hidden="1" customHeight="1" x14ac:dyDescent="0.2">
      <c r="B42" s="979" t="s">
        <v>4636</v>
      </c>
      <c r="C42" s="958" t="s">
        <v>4653</v>
      </c>
      <c r="D42" s="958">
        <v>45542</v>
      </c>
      <c r="E42" s="761">
        <f t="shared" si="0"/>
        <v>45547</v>
      </c>
    </row>
    <row r="43" spans="2:5" ht="17.25" hidden="1" customHeight="1" x14ac:dyDescent="0.2">
      <c r="B43" s="979" t="s">
        <v>3445</v>
      </c>
      <c r="C43" s="958" t="s">
        <v>4654</v>
      </c>
      <c r="D43" s="958">
        <v>45549</v>
      </c>
      <c r="E43" s="761">
        <f t="shared" si="0"/>
        <v>45554</v>
      </c>
    </row>
    <row r="44" spans="2:5" ht="17.25" hidden="1" customHeight="1" x14ac:dyDescent="0.2">
      <c r="B44" s="979" t="s">
        <v>3411</v>
      </c>
      <c r="C44" s="958" t="s">
        <v>4655</v>
      </c>
      <c r="D44" s="958">
        <v>45552</v>
      </c>
      <c r="E44" s="761">
        <f t="shared" si="0"/>
        <v>45557</v>
      </c>
    </row>
    <row r="45" spans="2:5" ht="17.25" hidden="1" customHeight="1" x14ac:dyDescent="0.2">
      <c r="B45" s="979" t="s">
        <v>3479</v>
      </c>
      <c r="C45" s="958" t="s">
        <v>4656</v>
      </c>
      <c r="D45" s="958">
        <v>45562</v>
      </c>
      <c r="E45" s="761">
        <f t="shared" si="0"/>
        <v>45567</v>
      </c>
    </row>
    <row r="46" spans="2:5" ht="17.25" hidden="1" customHeight="1" x14ac:dyDescent="0.2">
      <c r="B46" s="979" t="s">
        <v>3686</v>
      </c>
      <c r="C46" s="958" t="s">
        <v>4657</v>
      </c>
      <c r="D46" s="958">
        <v>45572</v>
      </c>
      <c r="E46" s="761">
        <f t="shared" si="0"/>
        <v>45577</v>
      </c>
    </row>
    <row r="47" spans="2:5" ht="17.25" hidden="1" customHeight="1" x14ac:dyDescent="0.2">
      <c r="B47" s="1070" t="s">
        <v>408</v>
      </c>
      <c r="C47" s="958" t="s">
        <v>4658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79" t="s">
        <v>4259</v>
      </c>
      <c r="C48" s="958" t="s">
        <v>4659</v>
      </c>
      <c r="D48" s="958">
        <v>45583</v>
      </c>
      <c r="E48" s="761">
        <f t="shared" si="0"/>
        <v>45588</v>
      </c>
    </row>
    <row r="49" spans="1:19" ht="17.25" hidden="1" customHeight="1" x14ac:dyDescent="0.2">
      <c r="B49" s="979" t="s">
        <v>3430</v>
      </c>
      <c r="C49" s="958" t="s">
        <v>4660</v>
      </c>
      <c r="D49" s="958">
        <v>45588</v>
      </c>
      <c r="E49" s="761">
        <f t="shared" si="0"/>
        <v>45593</v>
      </c>
    </row>
    <row r="50" spans="1:19" ht="17.25" hidden="1" customHeight="1" x14ac:dyDescent="0.2">
      <c r="B50" s="979" t="s">
        <v>4701</v>
      </c>
      <c r="C50" s="958" t="s">
        <v>4702</v>
      </c>
      <c r="D50" s="958">
        <v>45580</v>
      </c>
      <c r="E50" s="761">
        <f>D50+4</f>
        <v>45584</v>
      </c>
    </row>
    <row r="51" spans="1:19" ht="17.25" customHeight="1" x14ac:dyDescent="0.2">
      <c r="B51" s="979" t="s">
        <v>4701</v>
      </c>
      <c r="C51" s="958" t="s">
        <v>4703</v>
      </c>
      <c r="D51" s="958">
        <v>45587</v>
      </c>
      <c r="E51" s="761">
        <f t="shared" ref="E51:E56" si="3">D51+4</f>
        <v>45591</v>
      </c>
    </row>
    <row r="52" spans="1:19" ht="17.25" customHeight="1" x14ac:dyDescent="0.2">
      <c r="B52" s="979" t="s">
        <v>4701</v>
      </c>
      <c r="C52" s="958" t="s">
        <v>4704</v>
      </c>
      <c r="D52" s="958">
        <v>45594</v>
      </c>
      <c r="E52" s="761">
        <f t="shared" si="3"/>
        <v>45598</v>
      </c>
    </row>
    <row r="53" spans="1:19" ht="17.25" customHeight="1" x14ac:dyDescent="0.2">
      <c r="B53" s="979" t="s">
        <v>4701</v>
      </c>
      <c r="C53" s="958" t="s">
        <v>4705</v>
      </c>
      <c r="D53" s="958">
        <v>45601</v>
      </c>
      <c r="E53" s="761">
        <f t="shared" si="3"/>
        <v>45605</v>
      </c>
    </row>
    <row r="54" spans="1:19" ht="17.25" customHeight="1" x14ac:dyDescent="0.2">
      <c r="B54" s="979" t="s">
        <v>4701</v>
      </c>
      <c r="C54" s="958" t="s">
        <v>4706</v>
      </c>
      <c r="D54" s="958">
        <v>45608</v>
      </c>
      <c r="E54" s="761">
        <f t="shared" si="3"/>
        <v>45612</v>
      </c>
    </row>
    <row r="55" spans="1:19" ht="17.25" customHeight="1" x14ac:dyDescent="0.2">
      <c r="B55" s="979" t="s">
        <v>4701</v>
      </c>
      <c r="C55" s="958" t="s">
        <v>4707</v>
      </c>
      <c r="D55" s="958">
        <v>45615</v>
      </c>
      <c r="E55" s="761">
        <f t="shared" si="3"/>
        <v>45619</v>
      </c>
    </row>
    <row r="56" spans="1:19" ht="17.25" customHeight="1" x14ac:dyDescent="0.2">
      <c r="B56" s="979" t="s">
        <v>4701</v>
      </c>
      <c r="C56" s="958" t="s">
        <v>4708</v>
      </c>
      <c r="D56" s="958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511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6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6"/>
      <c r="B62" s="781" t="s">
        <v>512</v>
      </c>
      <c r="C62" s="145"/>
      <c r="D62" s="147" t="s">
        <v>513</v>
      </c>
      <c r="G62" s="147" t="s">
        <v>514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6"/>
      <c r="B63" s="783" t="s">
        <v>515</v>
      </c>
      <c r="C63" s="784" t="s">
        <v>516</v>
      </c>
      <c r="D63" s="133" t="s">
        <v>517</v>
      </c>
      <c r="F63" s="784" t="s">
        <v>518</v>
      </c>
      <c r="G63" s="145" t="s">
        <v>519</v>
      </c>
      <c r="H63" s="785" t="s">
        <v>520</v>
      </c>
      <c r="J63" s="145"/>
      <c r="K63" s="145"/>
      <c r="L63" s="145"/>
      <c r="M63" s="145"/>
    </row>
    <row r="64" spans="1:19" s="147" customFormat="1" ht="18.75" customHeight="1" x14ac:dyDescent="0.2">
      <c r="A64" s="866"/>
      <c r="B64" s="783" t="s">
        <v>521</v>
      </c>
      <c r="C64" s="784" t="s">
        <v>522</v>
      </c>
      <c r="D64" s="133" t="s">
        <v>523</v>
      </c>
      <c r="E64" s="148" t="s">
        <v>524</v>
      </c>
      <c r="F64" s="788" t="s">
        <v>525</v>
      </c>
      <c r="G64" s="145" t="s">
        <v>526</v>
      </c>
      <c r="H64" s="785" t="s">
        <v>527</v>
      </c>
      <c r="J64" s="145"/>
      <c r="K64" s="145"/>
      <c r="L64" s="145"/>
      <c r="M64" s="145"/>
    </row>
    <row r="65" spans="1:13" s="147" customFormat="1" ht="18.75" customHeight="1" x14ac:dyDescent="0.2">
      <c r="A65" s="866"/>
      <c r="B65" s="786" t="s">
        <v>535</v>
      </c>
      <c r="C65" s="787" t="s">
        <v>536</v>
      </c>
      <c r="D65" s="133" t="s">
        <v>530</v>
      </c>
      <c r="E65" s="148" t="s">
        <v>531</v>
      </c>
      <c r="F65" s="788" t="s">
        <v>532</v>
      </c>
      <c r="G65" s="591" t="s">
        <v>533</v>
      </c>
      <c r="H65" s="789" t="s">
        <v>534</v>
      </c>
      <c r="J65" s="145"/>
      <c r="K65" s="145"/>
      <c r="L65" s="145"/>
      <c r="M65" s="145"/>
    </row>
    <row r="66" spans="1:13" s="147" customFormat="1" ht="18.75" customHeight="1" x14ac:dyDescent="0.2">
      <c r="A66" s="866"/>
      <c r="B66" s="786" t="s">
        <v>1607</v>
      </c>
      <c r="C66" s="787" t="s">
        <v>1608</v>
      </c>
      <c r="D66" s="133" t="s">
        <v>537</v>
      </c>
      <c r="E66" s="148" t="s">
        <v>538</v>
      </c>
      <c r="F66" s="788" t="s">
        <v>539</v>
      </c>
      <c r="G66" s="591" t="s">
        <v>540</v>
      </c>
      <c r="H66" s="789" t="s">
        <v>541</v>
      </c>
      <c r="J66" s="145"/>
      <c r="K66" s="145"/>
      <c r="L66" s="145"/>
      <c r="M66" s="145"/>
    </row>
    <row r="67" spans="1:13" s="147" customFormat="1" ht="18.75" customHeight="1" x14ac:dyDescent="0.2">
      <c r="A67" s="866"/>
      <c r="B67" s="786" t="s">
        <v>528</v>
      </c>
      <c r="C67" s="787" t="s">
        <v>529</v>
      </c>
      <c r="D67" s="133" t="s">
        <v>544</v>
      </c>
      <c r="E67" s="148" t="s">
        <v>545</v>
      </c>
      <c r="F67" s="788" t="s">
        <v>546</v>
      </c>
      <c r="G67" s="591" t="s">
        <v>547</v>
      </c>
      <c r="H67" s="789" t="s">
        <v>548</v>
      </c>
      <c r="J67" s="145"/>
      <c r="K67" s="145"/>
      <c r="L67" s="145"/>
      <c r="M67" s="145"/>
    </row>
    <row r="68" spans="1:13" s="147" customFormat="1" ht="18.75" customHeight="1" x14ac:dyDescent="0.2">
      <c r="A68" s="866"/>
      <c r="B68" s="786" t="s">
        <v>750</v>
      </c>
      <c r="C68" s="787" t="s">
        <v>543</v>
      </c>
      <c r="D68" s="133" t="s">
        <v>551</v>
      </c>
      <c r="E68" s="148" t="s">
        <v>552</v>
      </c>
      <c r="F68" s="788" t="s">
        <v>553</v>
      </c>
      <c r="G68" s="591" t="s">
        <v>554</v>
      </c>
      <c r="H68" s="789" t="s">
        <v>555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1609</v>
      </c>
      <c r="C69" s="787" t="s">
        <v>1610</v>
      </c>
      <c r="D69" s="133" t="s">
        <v>558</v>
      </c>
      <c r="E69" s="148" t="s">
        <v>559</v>
      </c>
      <c r="F69" s="742" t="s">
        <v>560</v>
      </c>
      <c r="G69" s="591" t="s">
        <v>561</v>
      </c>
      <c r="H69" s="790" t="s">
        <v>562</v>
      </c>
    </row>
    <row r="70" spans="1:13" s="147" customFormat="1" ht="18.75" customHeight="1" x14ac:dyDescent="0.2">
      <c r="B70" s="786" t="s">
        <v>549</v>
      </c>
      <c r="C70" s="787" t="s">
        <v>550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958</v>
      </c>
      <c r="B1" s="219" t="s">
        <v>959</v>
      </c>
      <c r="C1" s="219" t="s">
        <v>960</v>
      </c>
      <c r="D1" s="220" t="s">
        <v>961</v>
      </c>
      <c r="E1" s="221" t="s">
        <v>962</v>
      </c>
      <c r="F1" s="219" t="s">
        <v>963</v>
      </c>
      <c r="G1" s="219" t="s">
        <v>135</v>
      </c>
      <c r="H1" s="219" t="s">
        <v>964</v>
      </c>
      <c r="I1" s="222" t="s">
        <v>965</v>
      </c>
    </row>
    <row r="2" spans="1:10" hidden="1" x14ac:dyDescent="0.2">
      <c r="A2" s="224" t="s">
        <v>966</v>
      </c>
      <c r="B2" s="224" t="s">
        <v>967</v>
      </c>
      <c r="C2" s="224" t="s">
        <v>967</v>
      </c>
      <c r="D2" s="224" t="s">
        <v>968</v>
      </c>
      <c r="E2" s="224" t="s">
        <v>969</v>
      </c>
      <c r="F2" s="224" t="s">
        <v>298</v>
      </c>
      <c r="G2" s="225" t="s">
        <v>970</v>
      </c>
      <c r="H2" s="225" t="s">
        <v>971</v>
      </c>
      <c r="I2" s="222" t="s">
        <v>972</v>
      </c>
    </row>
    <row r="3" spans="1:10" ht="31.15" hidden="1" customHeight="1" x14ac:dyDescent="0.2">
      <c r="A3" s="226" t="s">
        <v>973</v>
      </c>
      <c r="B3" s="226" t="s">
        <v>974</v>
      </c>
      <c r="C3" s="225"/>
      <c r="D3" s="225"/>
      <c r="E3" s="226" t="s">
        <v>974</v>
      </c>
      <c r="F3" s="227" t="s">
        <v>975</v>
      </c>
      <c r="G3" s="225"/>
      <c r="H3" s="227" t="s">
        <v>976</v>
      </c>
      <c r="I3" s="228" t="s">
        <v>977</v>
      </c>
    </row>
    <row r="4" spans="1:10" ht="51" hidden="1" x14ac:dyDescent="0.2">
      <c r="A4" s="229" t="s">
        <v>978</v>
      </c>
      <c r="B4" s="229" t="s">
        <v>979</v>
      </c>
      <c r="C4" s="229" t="s">
        <v>979</v>
      </c>
      <c r="D4" s="230"/>
      <c r="E4" s="229" t="s">
        <v>980</v>
      </c>
      <c r="F4" s="227" t="s">
        <v>222</v>
      </c>
      <c r="G4" s="225" t="s">
        <v>981</v>
      </c>
      <c r="H4" s="227" t="s">
        <v>976</v>
      </c>
      <c r="I4" s="228" t="s">
        <v>982</v>
      </c>
    </row>
    <row r="5" spans="1:10" ht="51" hidden="1" x14ac:dyDescent="0.2">
      <c r="A5" s="229" t="s">
        <v>978</v>
      </c>
      <c r="B5" s="229" t="s">
        <v>983</v>
      </c>
      <c r="C5" s="229" t="s">
        <v>983</v>
      </c>
      <c r="D5" s="230"/>
      <c r="E5" s="229" t="s">
        <v>984</v>
      </c>
      <c r="F5" s="227" t="s">
        <v>222</v>
      </c>
      <c r="G5" s="225" t="s">
        <v>985</v>
      </c>
      <c r="H5" s="227" t="s">
        <v>976</v>
      </c>
      <c r="I5" s="228" t="s">
        <v>982</v>
      </c>
    </row>
    <row r="6" spans="1:10" ht="27.6" hidden="1" customHeight="1" x14ac:dyDescent="0.2">
      <c r="A6" s="229" t="s">
        <v>986</v>
      </c>
      <c r="B6" s="229" t="s">
        <v>987</v>
      </c>
      <c r="C6" s="229" t="s">
        <v>987</v>
      </c>
      <c r="D6" s="227"/>
      <c r="E6" s="229" t="s">
        <v>987</v>
      </c>
      <c r="F6" s="227" t="s">
        <v>222</v>
      </c>
      <c r="G6" s="225" t="s">
        <v>988</v>
      </c>
      <c r="H6" s="227" t="s">
        <v>976</v>
      </c>
      <c r="I6" s="228" t="s">
        <v>982</v>
      </c>
    </row>
    <row r="7" spans="1:10" hidden="1" x14ac:dyDescent="0.2">
      <c r="A7" s="224" t="s">
        <v>989</v>
      </c>
      <c r="B7" s="224" t="s">
        <v>990</v>
      </c>
      <c r="C7" s="224" t="s">
        <v>991</v>
      </c>
      <c r="D7" s="224" t="s">
        <v>992</v>
      </c>
      <c r="E7" s="224" t="s">
        <v>993</v>
      </c>
      <c r="F7" s="224" t="s">
        <v>298</v>
      </c>
      <c r="G7" s="225" t="s">
        <v>994</v>
      </c>
      <c r="H7" s="225" t="s">
        <v>971</v>
      </c>
      <c r="I7" s="222"/>
    </row>
    <row r="8" spans="1:10" hidden="1" x14ac:dyDescent="0.2">
      <c r="A8" s="224" t="s">
        <v>989</v>
      </c>
      <c r="B8" s="224" t="s">
        <v>990</v>
      </c>
      <c r="C8" s="224" t="s">
        <v>995</v>
      </c>
      <c r="D8" s="224" t="s">
        <v>996</v>
      </c>
      <c r="E8" s="224" t="s">
        <v>997</v>
      </c>
      <c r="F8" s="224" t="s">
        <v>298</v>
      </c>
      <c r="G8" s="225"/>
      <c r="H8" s="225" t="s">
        <v>971</v>
      </c>
      <c r="I8" s="222" t="s">
        <v>998</v>
      </c>
    </row>
    <row r="9" spans="1:10" hidden="1" x14ac:dyDescent="0.2">
      <c r="A9" s="224" t="s">
        <v>966</v>
      </c>
      <c r="B9" s="224" t="s">
        <v>999</v>
      </c>
      <c r="C9" s="224" t="s">
        <v>999</v>
      </c>
      <c r="D9" s="224" t="s">
        <v>1000</v>
      </c>
      <c r="E9" s="224" t="s">
        <v>1001</v>
      </c>
      <c r="F9" s="224" t="s">
        <v>298</v>
      </c>
      <c r="G9" s="225" t="s">
        <v>1002</v>
      </c>
      <c r="H9" s="225" t="s">
        <v>971</v>
      </c>
      <c r="I9" s="222" t="s">
        <v>972</v>
      </c>
    </row>
    <row r="10" spans="1:10" hidden="1" x14ac:dyDescent="0.2">
      <c r="A10" s="333" t="s">
        <v>989</v>
      </c>
      <c r="B10" s="333" t="s">
        <v>1003</v>
      </c>
      <c r="C10" s="333" t="s">
        <v>1004</v>
      </c>
      <c r="D10" s="333" t="s">
        <v>1005</v>
      </c>
      <c r="E10" s="333" t="s">
        <v>1006</v>
      </c>
      <c r="F10" s="333" t="s">
        <v>298</v>
      </c>
      <c r="G10" s="334" t="s">
        <v>1007</v>
      </c>
      <c r="H10" s="334" t="s">
        <v>971</v>
      </c>
      <c r="I10" s="335" t="s">
        <v>972</v>
      </c>
      <c r="J10" s="223" t="s">
        <v>1008</v>
      </c>
    </row>
    <row r="11" spans="1:10" hidden="1" x14ac:dyDescent="0.2">
      <c r="A11" s="333" t="s">
        <v>989</v>
      </c>
      <c r="B11" s="333" t="s">
        <v>1003</v>
      </c>
      <c r="C11" s="333" t="s">
        <v>1009</v>
      </c>
      <c r="D11" s="333" t="s">
        <v>1010</v>
      </c>
      <c r="E11" s="333" t="s">
        <v>1011</v>
      </c>
      <c r="F11" s="333" t="s">
        <v>298</v>
      </c>
      <c r="G11" s="334" t="s">
        <v>1012</v>
      </c>
      <c r="H11" s="334" t="s">
        <v>971</v>
      </c>
      <c r="I11" s="335" t="s">
        <v>972</v>
      </c>
      <c r="J11" s="223" t="s">
        <v>1008</v>
      </c>
    </row>
    <row r="12" spans="1:10" hidden="1" x14ac:dyDescent="0.2">
      <c r="A12" s="224" t="s">
        <v>989</v>
      </c>
      <c r="B12" s="224" t="s">
        <v>1003</v>
      </c>
      <c r="C12" s="224" t="s">
        <v>1013</v>
      </c>
      <c r="D12" s="224"/>
      <c r="E12" s="224" t="s">
        <v>1014</v>
      </c>
      <c r="F12" s="224" t="s">
        <v>298</v>
      </c>
      <c r="G12" s="225"/>
      <c r="H12" s="225" t="s">
        <v>971</v>
      </c>
      <c r="I12" s="222" t="s">
        <v>1015</v>
      </c>
    </row>
    <row r="13" spans="1:10" hidden="1" x14ac:dyDescent="0.2">
      <c r="A13" s="224" t="s">
        <v>1016</v>
      </c>
      <c r="B13" s="224" t="s">
        <v>1017</v>
      </c>
      <c r="C13" s="224" t="s">
        <v>1017</v>
      </c>
      <c r="D13" s="224" t="s">
        <v>1018</v>
      </c>
      <c r="E13" s="224" t="s">
        <v>1019</v>
      </c>
      <c r="F13" s="224" t="s">
        <v>298</v>
      </c>
      <c r="G13" s="225"/>
      <c r="H13" s="225" t="s">
        <v>971</v>
      </c>
      <c r="I13" s="222"/>
    </row>
    <row r="14" spans="1:10" hidden="1" x14ac:dyDescent="0.2">
      <c r="A14" s="224" t="s">
        <v>989</v>
      </c>
      <c r="B14" s="224" t="s">
        <v>1020</v>
      </c>
      <c r="C14" s="224" t="s">
        <v>1020</v>
      </c>
      <c r="D14" s="224" t="s">
        <v>1021</v>
      </c>
      <c r="E14" s="224" t="s">
        <v>1022</v>
      </c>
      <c r="F14" s="224" t="s">
        <v>298</v>
      </c>
      <c r="G14" s="225" t="s">
        <v>1023</v>
      </c>
      <c r="H14" s="225" t="s">
        <v>971</v>
      </c>
      <c r="I14" s="222"/>
    </row>
    <row r="15" spans="1:10" ht="38.25" hidden="1" x14ac:dyDescent="0.2">
      <c r="A15" s="231" t="s">
        <v>1024</v>
      </c>
      <c r="B15" s="231" t="s">
        <v>1025</v>
      </c>
      <c r="C15" s="225"/>
      <c r="D15" s="225"/>
      <c r="E15" s="231" t="s">
        <v>1025</v>
      </c>
      <c r="F15" s="227" t="s">
        <v>281</v>
      </c>
      <c r="G15" s="225"/>
      <c r="H15" s="227" t="s">
        <v>976</v>
      </c>
      <c r="I15" s="222" t="s">
        <v>1026</v>
      </c>
    </row>
    <row r="16" spans="1:10" hidden="1" x14ac:dyDescent="0.2">
      <c r="A16" s="224" t="s">
        <v>989</v>
      </c>
      <c r="B16" s="224" t="s">
        <v>1027</v>
      </c>
      <c r="C16" s="224" t="s">
        <v>1028</v>
      </c>
      <c r="D16" s="224"/>
      <c r="E16" s="224" t="s">
        <v>1029</v>
      </c>
      <c r="F16" s="224" t="s">
        <v>298</v>
      </c>
      <c r="G16" s="225" t="s">
        <v>1030</v>
      </c>
      <c r="H16" s="225" t="s">
        <v>971</v>
      </c>
      <c r="I16" s="222" t="s">
        <v>1031</v>
      </c>
    </row>
    <row r="17" spans="1:10" hidden="1" x14ac:dyDescent="0.2">
      <c r="A17" s="224" t="s">
        <v>989</v>
      </c>
      <c r="B17" s="224" t="s">
        <v>1027</v>
      </c>
      <c r="C17" s="224" t="s">
        <v>1032</v>
      </c>
      <c r="D17" s="224" t="s">
        <v>1033</v>
      </c>
      <c r="E17" s="224" t="s">
        <v>234</v>
      </c>
      <c r="F17" s="224" t="s">
        <v>298</v>
      </c>
      <c r="G17" s="225" t="s">
        <v>1034</v>
      </c>
      <c r="H17" s="225" t="s">
        <v>971</v>
      </c>
      <c r="I17" s="222"/>
    </row>
    <row r="18" spans="1:10" hidden="1" x14ac:dyDescent="0.2">
      <c r="A18" s="224" t="s">
        <v>989</v>
      </c>
      <c r="B18" s="224" t="s">
        <v>1027</v>
      </c>
      <c r="C18" s="224" t="s">
        <v>1035</v>
      </c>
      <c r="D18" s="224" t="s">
        <v>1036</v>
      </c>
      <c r="E18" s="224" t="s">
        <v>1037</v>
      </c>
      <c r="F18" s="224" t="s">
        <v>298</v>
      </c>
      <c r="G18" s="225" t="s">
        <v>1038</v>
      </c>
      <c r="H18" s="225" t="s">
        <v>971</v>
      </c>
      <c r="I18" s="222" t="s">
        <v>1039</v>
      </c>
    </row>
    <row r="19" spans="1:10" hidden="1" x14ac:dyDescent="0.2">
      <c r="A19" s="224" t="s">
        <v>1040</v>
      </c>
      <c r="B19" s="224" t="s">
        <v>1041</v>
      </c>
      <c r="C19" s="224" t="s">
        <v>1041</v>
      </c>
      <c r="D19" s="224" t="s">
        <v>1042</v>
      </c>
      <c r="E19" s="224" t="s">
        <v>1043</v>
      </c>
      <c r="F19" s="224" t="s">
        <v>298</v>
      </c>
      <c r="G19" s="225" t="s">
        <v>1044</v>
      </c>
      <c r="H19" s="225" t="s">
        <v>971</v>
      </c>
      <c r="I19" s="222"/>
    </row>
    <row r="20" spans="1:10" hidden="1" x14ac:dyDescent="0.2">
      <c r="A20" s="232" t="s">
        <v>1045</v>
      </c>
      <c r="B20" s="233" t="s">
        <v>1046</v>
      </c>
      <c r="C20" s="233" t="s">
        <v>1046</v>
      </c>
      <c r="D20" s="225"/>
      <c r="E20" s="233" t="s">
        <v>1047</v>
      </c>
      <c r="F20" s="227" t="s">
        <v>241</v>
      </c>
      <c r="G20" s="225" t="s">
        <v>1048</v>
      </c>
      <c r="H20" s="227" t="s">
        <v>976</v>
      </c>
      <c r="I20" s="222"/>
    </row>
    <row r="21" spans="1:10" ht="15" hidden="1" x14ac:dyDescent="0.2">
      <c r="A21" s="224" t="s">
        <v>989</v>
      </c>
      <c r="B21" s="224" t="s">
        <v>1049</v>
      </c>
      <c r="C21" s="224" t="s">
        <v>1049</v>
      </c>
      <c r="D21" s="224" t="s">
        <v>1050</v>
      </c>
      <c r="E21" s="224" t="s">
        <v>1051</v>
      </c>
      <c r="F21" s="224" t="s">
        <v>298</v>
      </c>
      <c r="G21" s="225" t="s">
        <v>1052</v>
      </c>
      <c r="H21" s="225" t="s">
        <v>971</v>
      </c>
      <c r="I21" s="222"/>
      <c r="J21" s="234"/>
    </row>
    <row r="22" spans="1:10" ht="51" hidden="1" x14ac:dyDescent="0.2">
      <c r="A22" s="235" t="s">
        <v>1053</v>
      </c>
      <c r="B22" s="235" t="s">
        <v>1054</v>
      </c>
      <c r="C22" s="225"/>
      <c r="D22" s="225"/>
      <c r="E22" s="235" t="s">
        <v>1054</v>
      </c>
      <c r="F22" s="227" t="s">
        <v>975</v>
      </c>
      <c r="G22" s="225" t="s">
        <v>1055</v>
      </c>
      <c r="H22" s="227" t="s">
        <v>976</v>
      </c>
      <c r="I22" s="228" t="s">
        <v>977</v>
      </c>
      <c r="J22" s="234"/>
    </row>
    <row r="23" spans="1:10" ht="15" hidden="1" x14ac:dyDescent="0.2">
      <c r="A23" s="224" t="s">
        <v>989</v>
      </c>
      <c r="B23" s="224" t="s">
        <v>1056</v>
      </c>
      <c r="C23" s="224" t="s">
        <v>1056</v>
      </c>
      <c r="D23" s="224" t="s">
        <v>1057</v>
      </c>
      <c r="E23" s="224" t="s">
        <v>1058</v>
      </c>
      <c r="F23" s="224" t="s">
        <v>298</v>
      </c>
      <c r="G23" s="225"/>
      <c r="H23" s="225" t="s">
        <v>971</v>
      </c>
      <c r="I23" s="222"/>
      <c r="J23" s="234"/>
    </row>
    <row r="24" spans="1:10" ht="15" hidden="1" x14ac:dyDescent="0.2">
      <c r="A24" s="224" t="s">
        <v>989</v>
      </c>
      <c r="B24" s="224" t="s">
        <v>1056</v>
      </c>
      <c r="C24" s="224" t="s">
        <v>1056</v>
      </c>
      <c r="D24" s="224" t="s">
        <v>1059</v>
      </c>
      <c r="E24" s="224" t="s">
        <v>1058</v>
      </c>
      <c r="F24" s="224" t="s">
        <v>298</v>
      </c>
      <c r="G24" s="225"/>
      <c r="H24" s="225" t="s">
        <v>971</v>
      </c>
      <c r="I24" s="222"/>
      <c r="J24" s="236"/>
    </row>
    <row r="25" spans="1:10" ht="15" hidden="1" x14ac:dyDescent="0.2">
      <c r="A25" s="224" t="s">
        <v>989</v>
      </c>
      <c r="B25" s="224" t="s">
        <v>1060</v>
      </c>
      <c r="C25" s="224" t="s">
        <v>1061</v>
      </c>
      <c r="D25" s="224" t="s">
        <v>1062</v>
      </c>
      <c r="E25" s="224" t="s">
        <v>1063</v>
      </c>
      <c r="F25" s="224" t="s">
        <v>298</v>
      </c>
      <c r="G25" s="225" t="s">
        <v>1064</v>
      </c>
      <c r="H25" s="225" t="s">
        <v>971</v>
      </c>
      <c r="I25" s="222" t="s">
        <v>1065</v>
      </c>
      <c r="J25" s="234"/>
    </row>
    <row r="26" spans="1:10" ht="15" hidden="1" x14ac:dyDescent="0.2">
      <c r="A26" s="224" t="s">
        <v>989</v>
      </c>
      <c r="B26" s="224" t="s">
        <v>1060</v>
      </c>
      <c r="C26" s="224" t="s">
        <v>1061</v>
      </c>
      <c r="D26" s="224" t="s">
        <v>1066</v>
      </c>
      <c r="E26" s="224" t="s">
        <v>1063</v>
      </c>
      <c r="F26" s="224" t="s">
        <v>298</v>
      </c>
      <c r="G26" s="225" t="s">
        <v>1064</v>
      </c>
      <c r="H26" s="225" t="s">
        <v>971</v>
      </c>
      <c r="I26" s="222" t="s">
        <v>1065</v>
      </c>
      <c r="J26" s="234"/>
    </row>
    <row r="27" spans="1:10" hidden="1" x14ac:dyDescent="0.2">
      <c r="A27" s="224" t="s">
        <v>989</v>
      </c>
      <c r="B27" s="224" t="s">
        <v>1060</v>
      </c>
      <c r="C27" s="224" t="s">
        <v>1061</v>
      </c>
      <c r="D27" s="224" t="s">
        <v>1067</v>
      </c>
      <c r="E27" s="224" t="s">
        <v>1063</v>
      </c>
      <c r="F27" s="224" t="s">
        <v>298</v>
      </c>
      <c r="G27" s="225" t="s">
        <v>1064</v>
      </c>
      <c r="H27" s="225" t="s">
        <v>971</v>
      </c>
      <c r="I27" s="222" t="s">
        <v>1065</v>
      </c>
      <c r="J27" s="237"/>
    </row>
    <row r="28" spans="1:10" hidden="1" x14ac:dyDescent="0.2">
      <c r="A28" s="224" t="s">
        <v>989</v>
      </c>
      <c r="B28" s="224" t="s">
        <v>1060</v>
      </c>
      <c r="C28" s="224" t="s">
        <v>1061</v>
      </c>
      <c r="D28" s="230" t="s">
        <v>1068</v>
      </c>
      <c r="E28" s="224" t="s">
        <v>1063</v>
      </c>
      <c r="F28" s="224" t="s">
        <v>298</v>
      </c>
      <c r="G28" s="225" t="s">
        <v>1064</v>
      </c>
      <c r="H28" s="225" t="s">
        <v>971</v>
      </c>
      <c r="I28" s="222" t="s">
        <v>1065</v>
      </c>
      <c r="J28" s="237"/>
    </row>
    <row r="29" spans="1:10" hidden="1" x14ac:dyDescent="0.2">
      <c r="A29" s="224" t="s">
        <v>989</v>
      </c>
      <c r="B29" s="224" t="s">
        <v>1060</v>
      </c>
      <c r="C29" s="224" t="s">
        <v>1061</v>
      </c>
      <c r="D29" s="230" t="s">
        <v>1069</v>
      </c>
      <c r="E29" s="224" t="s">
        <v>1063</v>
      </c>
      <c r="F29" s="224" t="s">
        <v>298</v>
      </c>
      <c r="G29" s="225" t="s">
        <v>1064</v>
      </c>
      <c r="H29" s="225" t="s">
        <v>971</v>
      </c>
      <c r="I29" s="222" t="s">
        <v>1065</v>
      </c>
    </row>
    <row r="30" spans="1:10" hidden="1" x14ac:dyDescent="0.2">
      <c r="A30" s="224" t="s">
        <v>989</v>
      </c>
      <c r="B30" s="224" t="s">
        <v>1060</v>
      </c>
      <c r="C30" s="224" t="s">
        <v>1061</v>
      </c>
      <c r="D30" s="224" t="s">
        <v>1070</v>
      </c>
      <c r="E30" s="224" t="s">
        <v>1063</v>
      </c>
      <c r="F30" s="224" t="s">
        <v>298</v>
      </c>
      <c r="G30" s="225" t="s">
        <v>1064</v>
      </c>
      <c r="H30" s="225" t="s">
        <v>971</v>
      </c>
      <c r="I30" s="222" t="s">
        <v>1065</v>
      </c>
    </row>
    <row r="31" spans="1:10" hidden="1" x14ac:dyDescent="0.2">
      <c r="A31" s="224" t="s">
        <v>989</v>
      </c>
      <c r="B31" s="224" t="s">
        <v>1060</v>
      </c>
      <c r="C31" s="224" t="s">
        <v>1060</v>
      </c>
      <c r="D31" s="224" t="s">
        <v>1060</v>
      </c>
      <c r="E31" s="224" t="s">
        <v>215</v>
      </c>
      <c r="F31" s="224" t="s">
        <v>298</v>
      </c>
      <c r="G31" s="225" t="s">
        <v>1071</v>
      </c>
      <c r="H31" s="225" t="s">
        <v>971</v>
      </c>
      <c r="I31" s="222" t="s">
        <v>1065</v>
      </c>
    </row>
    <row r="32" spans="1:10" hidden="1" x14ac:dyDescent="0.2">
      <c r="A32" s="224" t="s">
        <v>989</v>
      </c>
      <c r="B32" s="224" t="s">
        <v>1060</v>
      </c>
      <c r="C32" s="224" t="s">
        <v>1004</v>
      </c>
      <c r="D32" s="224" t="s">
        <v>1072</v>
      </c>
      <c r="E32" s="224" t="s">
        <v>1073</v>
      </c>
      <c r="F32" s="224" t="s">
        <v>298</v>
      </c>
      <c r="G32" s="225" t="s">
        <v>1074</v>
      </c>
      <c r="H32" s="225" t="s">
        <v>971</v>
      </c>
      <c r="I32" s="222" t="s">
        <v>1065</v>
      </c>
    </row>
    <row r="33" spans="1:10" hidden="1" x14ac:dyDescent="0.2">
      <c r="A33" s="224" t="s">
        <v>989</v>
      </c>
      <c r="B33" s="224" t="s">
        <v>1060</v>
      </c>
      <c r="C33" s="224" t="s">
        <v>1004</v>
      </c>
      <c r="D33" s="224" t="s">
        <v>1075</v>
      </c>
      <c r="E33" s="224" t="s">
        <v>1073</v>
      </c>
      <c r="F33" s="224" t="s">
        <v>298</v>
      </c>
      <c r="G33" s="225" t="s">
        <v>1074</v>
      </c>
      <c r="H33" s="225" t="s">
        <v>971</v>
      </c>
      <c r="I33" s="222" t="s">
        <v>1065</v>
      </c>
    </row>
    <row r="34" spans="1:10" hidden="1" x14ac:dyDescent="0.2">
      <c r="A34" s="224" t="s">
        <v>989</v>
      </c>
      <c r="B34" s="224" t="s">
        <v>1060</v>
      </c>
      <c r="C34" s="224" t="s">
        <v>1004</v>
      </c>
      <c r="D34" s="224" t="s">
        <v>1076</v>
      </c>
      <c r="E34" s="224" t="s">
        <v>1073</v>
      </c>
      <c r="F34" s="224" t="s">
        <v>298</v>
      </c>
      <c r="G34" s="225" t="s">
        <v>1074</v>
      </c>
      <c r="H34" s="225" t="s">
        <v>971</v>
      </c>
      <c r="I34" s="222" t="s">
        <v>1065</v>
      </c>
    </row>
    <row r="35" spans="1:10" hidden="1" x14ac:dyDescent="0.2">
      <c r="A35" s="224" t="s">
        <v>989</v>
      </c>
      <c r="B35" s="224" t="s">
        <v>1060</v>
      </c>
      <c r="C35" s="224" t="s">
        <v>1004</v>
      </c>
      <c r="D35" s="224" t="s">
        <v>1077</v>
      </c>
      <c r="E35" s="224" t="s">
        <v>1073</v>
      </c>
      <c r="F35" s="224" t="s">
        <v>298</v>
      </c>
      <c r="G35" s="225" t="s">
        <v>1074</v>
      </c>
      <c r="H35" s="225" t="s">
        <v>971</v>
      </c>
      <c r="I35" s="222" t="s">
        <v>1065</v>
      </c>
    </row>
    <row r="36" spans="1:10" hidden="1" x14ac:dyDescent="0.2">
      <c r="A36" s="224" t="s">
        <v>989</v>
      </c>
      <c r="B36" s="224" t="s">
        <v>1060</v>
      </c>
      <c r="C36" s="224" t="s">
        <v>1004</v>
      </c>
      <c r="D36" s="224" t="s">
        <v>1078</v>
      </c>
      <c r="E36" s="224" t="s">
        <v>1073</v>
      </c>
      <c r="F36" s="224" t="s">
        <v>298</v>
      </c>
      <c r="G36" s="225" t="s">
        <v>1074</v>
      </c>
      <c r="H36" s="225" t="s">
        <v>971</v>
      </c>
      <c r="I36" s="222" t="s">
        <v>1065</v>
      </c>
    </row>
    <row r="37" spans="1:10" hidden="1" x14ac:dyDescent="0.2">
      <c r="A37" s="224" t="s">
        <v>989</v>
      </c>
      <c r="B37" s="224" t="s">
        <v>1060</v>
      </c>
      <c r="C37" s="224" t="s">
        <v>1004</v>
      </c>
      <c r="D37" s="224" t="s">
        <v>1079</v>
      </c>
      <c r="E37" s="224" t="s">
        <v>1073</v>
      </c>
      <c r="F37" s="224" t="s">
        <v>298</v>
      </c>
      <c r="G37" s="225" t="s">
        <v>1074</v>
      </c>
      <c r="H37" s="225" t="s">
        <v>971</v>
      </c>
      <c r="I37" s="222" t="s">
        <v>998</v>
      </c>
    </row>
    <row r="38" spans="1:10" hidden="1" x14ac:dyDescent="0.2">
      <c r="A38" s="224" t="s">
        <v>989</v>
      </c>
      <c r="B38" s="224" t="s">
        <v>1060</v>
      </c>
      <c r="C38" s="224" t="s">
        <v>1004</v>
      </c>
      <c r="D38" s="230" t="s">
        <v>1080</v>
      </c>
      <c r="E38" s="224" t="s">
        <v>1073</v>
      </c>
      <c r="F38" s="224" t="s">
        <v>298</v>
      </c>
      <c r="G38" s="225" t="s">
        <v>1074</v>
      </c>
      <c r="H38" s="225" t="s">
        <v>971</v>
      </c>
      <c r="I38" s="222" t="s">
        <v>1065</v>
      </c>
    </row>
    <row r="39" spans="1:10" hidden="1" x14ac:dyDescent="0.2">
      <c r="A39" s="224" t="s">
        <v>989</v>
      </c>
      <c r="B39" s="224" t="s">
        <v>1060</v>
      </c>
      <c r="C39" s="224" t="s">
        <v>1004</v>
      </c>
      <c r="D39" s="230" t="s">
        <v>1081</v>
      </c>
      <c r="E39" s="224" t="s">
        <v>1073</v>
      </c>
      <c r="F39" s="224" t="s">
        <v>298</v>
      </c>
      <c r="G39" s="225" t="s">
        <v>1074</v>
      </c>
      <c r="H39" s="225" t="s">
        <v>971</v>
      </c>
      <c r="I39" s="222" t="s">
        <v>1065</v>
      </c>
    </row>
    <row r="40" spans="1:10" ht="22.9" hidden="1" customHeight="1" x14ac:dyDescent="0.2">
      <c r="A40" s="224" t="s">
        <v>989</v>
      </c>
      <c r="B40" s="224" t="s">
        <v>1060</v>
      </c>
      <c r="C40" s="224" t="s">
        <v>1004</v>
      </c>
      <c r="D40" s="224" t="s">
        <v>1082</v>
      </c>
      <c r="E40" s="224" t="s">
        <v>1073</v>
      </c>
      <c r="F40" s="224" t="s">
        <v>298</v>
      </c>
      <c r="G40" s="225" t="s">
        <v>1074</v>
      </c>
      <c r="H40" s="225" t="s">
        <v>971</v>
      </c>
      <c r="I40" s="222" t="s">
        <v>1083</v>
      </c>
    </row>
    <row r="41" spans="1:10" ht="51" hidden="1" x14ac:dyDescent="0.2">
      <c r="A41" s="238" t="s">
        <v>1084</v>
      </c>
      <c r="B41" s="238" t="s">
        <v>1085</v>
      </c>
      <c r="C41" s="238" t="s">
        <v>1085</v>
      </c>
      <c r="D41" s="225"/>
      <c r="E41" s="238" t="s">
        <v>1085</v>
      </c>
      <c r="F41" s="227" t="s">
        <v>222</v>
      </c>
      <c r="G41" s="225"/>
      <c r="H41" s="227" t="s">
        <v>976</v>
      </c>
      <c r="I41" s="228" t="s">
        <v>982</v>
      </c>
    </row>
    <row r="42" spans="1:10" hidden="1" x14ac:dyDescent="0.2">
      <c r="A42" s="224" t="s">
        <v>989</v>
      </c>
      <c r="B42" s="224" t="s">
        <v>1086</v>
      </c>
      <c r="C42" s="224" t="s">
        <v>1086</v>
      </c>
      <c r="D42" s="224" t="s">
        <v>1087</v>
      </c>
      <c r="E42" s="224" t="s">
        <v>1088</v>
      </c>
      <c r="F42" s="224" t="s">
        <v>298</v>
      </c>
      <c r="G42" s="225" t="s">
        <v>1089</v>
      </c>
      <c r="H42" s="225" t="s">
        <v>971</v>
      </c>
      <c r="I42" s="222"/>
    </row>
    <row r="43" spans="1:10" hidden="1" x14ac:dyDescent="0.2">
      <c r="A43" s="224" t="s">
        <v>989</v>
      </c>
      <c r="B43" s="224" t="s">
        <v>1086</v>
      </c>
      <c r="C43" s="224" t="s">
        <v>1086</v>
      </c>
      <c r="D43" s="224" t="s">
        <v>1090</v>
      </c>
      <c r="E43" s="224" t="s">
        <v>1088</v>
      </c>
      <c r="F43" s="224" t="s">
        <v>298</v>
      </c>
      <c r="G43" s="225" t="s">
        <v>1089</v>
      </c>
      <c r="H43" s="225" t="s">
        <v>971</v>
      </c>
      <c r="I43" s="222"/>
    </row>
    <row r="44" spans="1:10" ht="38.25" hidden="1" x14ac:dyDescent="0.2">
      <c r="A44" s="224" t="s">
        <v>989</v>
      </c>
      <c r="B44" s="224" t="s">
        <v>1091</v>
      </c>
      <c r="C44" s="224" t="s">
        <v>1091</v>
      </c>
      <c r="D44" s="224" t="s">
        <v>1092</v>
      </c>
      <c r="E44" s="224" t="s">
        <v>1093</v>
      </c>
      <c r="F44" s="224" t="s">
        <v>298</v>
      </c>
      <c r="G44" s="225" t="s">
        <v>1094</v>
      </c>
      <c r="H44" s="225" t="s">
        <v>971</v>
      </c>
      <c r="I44" s="222" t="s">
        <v>1095</v>
      </c>
      <c r="J44" s="239"/>
    </row>
    <row r="45" spans="1:10" ht="38.25" hidden="1" x14ac:dyDescent="0.2">
      <c r="A45" s="224" t="s">
        <v>989</v>
      </c>
      <c r="B45" s="224" t="s">
        <v>1091</v>
      </c>
      <c r="C45" s="224" t="s">
        <v>1091</v>
      </c>
      <c r="D45" s="224" t="s">
        <v>1096</v>
      </c>
      <c r="E45" s="224" t="s">
        <v>1093</v>
      </c>
      <c r="F45" s="224" t="s">
        <v>298</v>
      </c>
      <c r="G45" s="225" t="s">
        <v>1094</v>
      </c>
      <c r="H45" s="225" t="s">
        <v>971</v>
      </c>
      <c r="I45" s="222" t="s">
        <v>1095</v>
      </c>
      <c r="J45" s="239"/>
    </row>
    <row r="46" spans="1:10" ht="51" hidden="1" x14ac:dyDescent="0.2">
      <c r="A46" s="229" t="s">
        <v>978</v>
      </c>
      <c r="B46" s="229" t="s">
        <v>1097</v>
      </c>
      <c r="C46" s="229" t="s">
        <v>1097</v>
      </c>
      <c r="D46" s="230"/>
      <c r="E46" s="229" t="s">
        <v>1097</v>
      </c>
      <c r="F46" s="227" t="s">
        <v>222</v>
      </c>
      <c r="G46" s="225" t="s">
        <v>1098</v>
      </c>
      <c r="H46" s="227" t="s">
        <v>976</v>
      </c>
      <c r="I46" s="228" t="s">
        <v>982</v>
      </c>
      <c r="J46" s="239"/>
    </row>
    <row r="47" spans="1:10" ht="38.25" hidden="1" x14ac:dyDescent="0.2">
      <c r="A47" s="231" t="s">
        <v>1024</v>
      </c>
      <c r="B47" s="231" t="s">
        <v>1099</v>
      </c>
      <c r="C47" s="225"/>
      <c r="D47" s="225"/>
      <c r="E47" s="231" t="s">
        <v>1099</v>
      </c>
      <c r="F47" s="227" t="s">
        <v>281</v>
      </c>
      <c r="G47" s="225"/>
      <c r="H47" s="227" t="s">
        <v>976</v>
      </c>
      <c r="I47" s="222" t="s">
        <v>1026</v>
      </c>
      <c r="J47" s="239"/>
    </row>
    <row r="48" spans="1:10" ht="38.25" hidden="1" x14ac:dyDescent="0.2">
      <c r="A48" s="231" t="s">
        <v>1024</v>
      </c>
      <c r="B48" s="231" t="s">
        <v>1100</v>
      </c>
      <c r="C48" s="225"/>
      <c r="D48" s="225"/>
      <c r="E48" s="231" t="s">
        <v>1100</v>
      </c>
      <c r="F48" s="227" t="s">
        <v>281</v>
      </c>
      <c r="G48" s="225"/>
      <c r="H48" s="227" t="s">
        <v>976</v>
      </c>
      <c r="I48" s="222" t="s">
        <v>1026</v>
      </c>
      <c r="J48" s="239"/>
    </row>
    <row r="49" spans="1:10" ht="51" hidden="1" x14ac:dyDescent="0.2">
      <c r="A49" s="233" t="s">
        <v>1101</v>
      </c>
      <c r="B49" s="233" t="s">
        <v>1102</v>
      </c>
      <c r="C49" s="225"/>
      <c r="D49" s="225"/>
      <c r="E49" s="233" t="s">
        <v>1102</v>
      </c>
      <c r="F49" s="227" t="s">
        <v>975</v>
      </c>
      <c r="G49" s="225"/>
      <c r="H49" s="227" t="s">
        <v>976</v>
      </c>
      <c r="I49" s="228" t="s">
        <v>977</v>
      </c>
      <c r="J49" s="239"/>
    </row>
    <row r="50" spans="1:10" ht="14.25" customHeight="1" x14ac:dyDescent="0.2">
      <c r="A50" s="238" t="s">
        <v>1103</v>
      </c>
      <c r="B50" s="238" t="s">
        <v>1104</v>
      </c>
      <c r="C50" s="238" t="s">
        <v>1104</v>
      </c>
      <c r="D50" s="225"/>
      <c r="E50" s="238" t="s">
        <v>1104</v>
      </c>
      <c r="F50" s="227" t="s">
        <v>222</v>
      </c>
      <c r="G50" s="225" t="s">
        <v>1105</v>
      </c>
      <c r="H50" s="227" t="s">
        <v>976</v>
      </c>
      <c r="I50" s="228" t="s">
        <v>982</v>
      </c>
      <c r="J50" s="240"/>
    </row>
    <row r="51" spans="1:10" hidden="1" x14ac:dyDescent="0.2">
      <c r="A51" s="224" t="s">
        <v>989</v>
      </c>
      <c r="B51" s="224" t="s">
        <v>1106</v>
      </c>
      <c r="C51" s="224" t="s">
        <v>1107</v>
      </c>
      <c r="D51" s="224" t="s">
        <v>1108</v>
      </c>
      <c r="E51" s="224" t="s">
        <v>1109</v>
      </c>
      <c r="F51" s="224" t="s">
        <v>298</v>
      </c>
      <c r="G51" s="225" t="s">
        <v>1110</v>
      </c>
      <c r="H51" s="225" t="s">
        <v>971</v>
      </c>
      <c r="I51" s="222"/>
      <c r="J51" s="239"/>
    </row>
    <row r="52" spans="1:10" ht="51" hidden="1" x14ac:dyDescent="0.2">
      <c r="A52" s="229" t="s">
        <v>978</v>
      </c>
      <c r="B52" s="229" t="s">
        <v>1111</v>
      </c>
      <c r="C52" s="229" t="s">
        <v>1111</v>
      </c>
      <c r="D52" s="227"/>
      <c r="E52" s="229" t="s">
        <v>1111</v>
      </c>
      <c r="F52" s="227" t="s">
        <v>222</v>
      </c>
      <c r="G52" s="225" t="s">
        <v>1112</v>
      </c>
      <c r="H52" s="227" t="s">
        <v>976</v>
      </c>
      <c r="I52" s="228" t="s">
        <v>982</v>
      </c>
      <c r="J52" s="239"/>
    </row>
    <row r="53" spans="1:10" ht="38.25" hidden="1" x14ac:dyDescent="0.2">
      <c r="A53" s="241" t="s">
        <v>978</v>
      </c>
      <c r="B53" s="242" t="s">
        <v>1113</v>
      </c>
      <c r="C53" s="242" t="s">
        <v>1113</v>
      </c>
      <c r="D53" s="225"/>
      <c r="E53" s="242" t="s">
        <v>1114</v>
      </c>
      <c r="F53" s="227" t="s">
        <v>281</v>
      </c>
      <c r="G53" s="225" t="s">
        <v>1115</v>
      </c>
      <c r="H53" s="227" t="s">
        <v>976</v>
      </c>
      <c r="I53" s="222" t="s">
        <v>1026</v>
      </c>
      <c r="J53" s="239"/>
    </row>
    <row r="54" spans="1:10" ht="38.25" hidden="1" x14ac:dyDescent="0.2">
      <c r="A54" s="231" t="s">
        <v>1024</v>
      </c>
      <c r="B54" s="231" t="s">
        <v>1116</v>
      </c>
      <c r="C54" s="225"/>
      <c r="D54" s="225"/>
      <c r="E54" s="231" t="s">
        <v>1116</v>
      </c>
      <c r="F54" s="227" t="s">
        <v>281</v>
      </c>
      <c r="G54" s="225"/>
      <c r="H54" s="227" t="s">
        <v>976</v>
      </c>
      <c r="I54" s="222" t="s">
        <v>1026</v>
      </c>
      <c r="J54" s="239"/>
    </row>
    <row r="55" spans="1:10" hidden="1" x14ac:dyDescent="0.2">
      <c r="A55" s="224" t="s">
        <v>989</v>
      </c>
      <c r="B55" s="224" t="s">
        <v>1117</v>
      </c>
      <c r="C55" s="224" t="s">
        <v>1118</v>
      </c>
      <c r="D55" s="224"/>
      <c r="E55" s="224" t="s">
        <v>1119</v>
      </c>
      <c r="F55" s="224" t="s">
        <v>298</v>
      </c>
      <c r="G55" s="225"/>
      <c r="H55" s="225" t="s">
        <v>971</v>
      </c>
      <c r="I55" s="222"/>
      <c r="J55" s="239"/>
    </row>
    <row r="56" spans="1:10" x14ac:dyDescent="0.2">
      <c r="A56" s="224" t="s">
        <v>989</v>
      </c>
      <c r="B56" s="224" t="s">
        <v>1120</v>
      </c>
      <c r="C56" s="224" t="s">
        <v>1104</v>
      </c>
      <c r="D56" s="224" t="s">
        <v>1121</v>
      </c>
      <c r="E56" s="224" t="s">
        <v>1122</v>
      </c>
      <c r="F56" s="224" t="s">
        <v>298</v>
      </c>
      <c r="G56" s="225" t="s">
        <v>1105</v>
      </c>
      <c r="H56" s="225" t="s">
        <v>971</v>
      </c>
      <c r="I56" s="222"/>
      <c r="J56" s="239"/>
    </row>
    <row r="57" spans="1:10" hidden="1" x14ac:dyDescent="0.2">
      <c r="A57" s="224" t="s">
        <v>989</v>
      </c>
      <c r="B57" s="224" t="s">
        <v>1120</v>
      </c>
      <c r="C57" s="224" t="s">
        <v>1123</v>
      </c>
      <c r="D57" s="224" t="s">
        <v>1124</v>
      </c>
      <c r="E57" s="224" t="s">
        <v>1125</v>
      </c>
      <c r="F57" s="224" t="s">
        <v>298</v>
      </c>
      <c r="G57" s="225" t="s">
        <v>1126</v>
      </c>
      <c r="H57" s="225" t="s">
        <v>971</v>
      </c>
      <c r="I57" s="222"/>
      <c r="J57" s="239"/>
    </row>
    <row r="58" spans="1:10" hidden="1" x14ac:dyDescent="0.2">
      <c r="A58" s="224" t="s">
        <v>989</v>
      </c>
      <c r="B58" s="224" t="s">
        <v>1120</v>
      </c>
      <c r="C58" s="224" t="s">
        <v>1127</v>
      </c>
      <c r="D58" s="224" t="s">
        <v>1128</v>
      </c>
      <c r="E58" s="224" t="s">
        <v>1129</v>
      </c>
      <c r="F58" s="224" t="s">
        <v>298</v>
      </c>
      <c r="G58" s="225"/>
      <c r="H58" s="225" t="s">
        <v>971</v>
      </c>
      <c r="I58" s="222"/>
      <c r="J58" s="239"/>
    </row>
    <row r="59" spans="1:10" ht="51" hidden="1" x14ac:dyDescent="0.2">
      <c r="A59" s="230" t="s">
        <v>978</v>
      </c>
      <c r="B59" s="230" t="s">
        <v>1130</v>
      </c>
      <c r="C59" s="230" t="s">
        <v>1130</v>
      </c>
      <c r="D59" s="230"/>
      <c r="E59" s="230" t="s">
        <v>1130</v>
      </c>
      <c r="F59" s="227" t="s">
        <v>222</v>
      </c>
      <c r="G59" s="225" t="s">
        <v>1131</v>
      </c>
      <c r="H59" s="227" t="s">
        <v>976</v>
      </c>
      <c r="I59" s="228" t="s">
        <v>982</v>
      </c>
      <c r="J59" s="239"/>
    </row>
    <row r="60" spans="1:10" ht="27" hidden="1" customHeight="1" x14ac:dyDescent="0.2">
      <c r="A60" s="230" t="s">
        <v>978</v>
      </c>
      <c r="B60" s="230" t="s">
        <v>1132</v>
      </c>
      <c r="C60" s="230" t="s">
        <v>1132</v>
      </c>
      <c r="D60" s="227"/>
      <c r="E60" s="230" t="s">
        <v>1132</v>
      </c>
      <c r="F60" s="227" t="s">
        <v>222</v>
      </c>
      <c r="G60" s="225" t="s">
        <v>1133</v>
      </c>
      <c r="H60" s="227" t="s">
        <v>976</v>
      </c>
      <c r="I60" s="228" t="s">
        <v>982</v>
      </c>
    </row>
    <row r="61" spans="1:10" hidden="1" x14ac:dyDescent="0.2">
      <c r="A61" s="224" t="s">
        <v>989</v>
      </c>
      <c r="B61" s="224" t="s">
        <v>1134</v>
      </c>
      <c r="C61" s="224" t="s">
        <v>1135</v>
      </c>
      <c r="D61" s="224" t="s">
        <v>1136</v>
      </c>
      <c r="E61" s="224" t="s">
        <v>1137</v>
      </c>
      <c r="F61" s="224" t="s">
        <v>298</v>
      </c>
      <c r="G61" s="225" t="s">
        <v>1138</v>
      </c>
      <c r="H61" s="225" t="s">
        <v>971</v>
      </c>
      <c r="I61" s="222"/>
    </row>
    <row r="62" spans="1:10" hidden="1" x14ac:dyDescent="0.2">
      <c r="A62" s="224" t="s">
        <v>989</v>
      </c>
      <c r="B62" s="224" t="s">
        <v>1134</v>
      </c>
      <c r="C62" s="224" t="s">
        <v>1139</v>
      </c>
      <c r="D62" s="224" t="s">
        <v>1140</v>
      </c>
      <c r="E62" s="224" t="s">
        <v>257</v>
      </c>
      <c r="F62" s="224" t="s">
        <v>298</v>
      </c>
      <c r="G62" s="225" t="s">
        <v>258</v>
      </c>
      <c r="H62" s="225" t="s">
        <v>971</v>
      </c>
      <c r="I62" s="222" t="s">
        <v>1141</v>
      </c>
    </row>
    <row r="63" spans="1:10" hidden="1" x14ac:dyDescent="0.2">
      <c r="A63" s="224" t="s">
        <v>989</v>
      </c>
      <c r="B63" s="224" t="s">
        <v>1134</v>
      </c>
      <c r="C63" s="224" t="s">
        <v>1139</v>
      </c>
      <c r="D63" s="224" t="s">
        <v>1142</v>
      </c>
      <c r="E63" s="224" t="s">
        <v>257</v>
      </c>
      <c r="F63" s="224" t="s">
        <v>298</v>
      </c>
      <c r="G63" s="225" t="s">
        <v>258</v>
      </c>
      <c r="H63" s="225" t="s">
        <v>971</v>
      </c>
      <c r="I63" s="222" t="s">
        <v>1141</v>
      </c>
    </row>
    <row r="64" spans="1:10" ht="51" hidden="1" x14ac:dyDescent="0.2">
      <c r="A64" s="226" t="s">
        <v>1143</v>
      </c>
      <c r="B64" s="243" t="s">
        <v>1144</v>
      </c>
      <c r="C64" s="225"/>
      <c r="D64" s="225"/>
      <c r="E64" s="243" t="s">
        <v>1144</v>
      </c>
      <c r="F64" s="227" t="s">
        <v>975</v>
      </c>
      <c r="G64" s="225"/>
      <c r="H64" s="227" t="s">
        <v>976</v>
      </c>
      <c r="I64" s="228" t="s">
        <v>977</v>
      </c>
    </row>
    <row r="65" spans="1:10" ht="51" hidden="1" x14ac:dyDescent="0.2">
      <c r="A65" s="233" t="s">
        <v>1143</v>
      </c>
      <c r="B65" s="233" t="s">
        <v>1144</v>
      </c>
      <c r="C65" s="225"/>
      <c r="D65" s="225"/>
      <c r="E65" s="233" t="s">
        <v>1144</v>
      </c>
      <c r="F65" s="227" t="s">
        <v>975</v>
      </c>
      <c r="G65" s="225"/>
      <c r="H65" s="227" t="s">
        <v>976</v>
      </c>
      <c r="I65" s="228" t="s">
        <v>977</v>
      </c>
    </row>
    <row r="66" spans="1:10" hidden="1" x14ac:dyDescent="0.2">
      <c r="A66" s="224" t="s">
        <v>966</v>
      </c>
      <c r="B66" s="224" t="s">
        <v>1145</v>
      </c>
      <c r="C66" s="224" t="s">
        <v>1145</v>
      </c>
      <c r="D66" s="225"/>
      <c r="E66" s="224" t="s">
        <v>286</v>
      </c>
      <c r="F66" s="224" t="s">
        <v>298</v>
      </c>
      <c r="G66" s="225" t="s">
        <v>287</v>
      </c>
      <c r="H66" s="225" t="s">
        <v>971</v>
      </c>
      <c r="I66" s="244" t="s">
        <v>1146</v>
      </c>
    </row>
    <row r="67" spans="1:10" hidden="1" x14ac:dyDescent="0.2">
      <c r="A67" s="224" t="s">
        <v>1016</v>
      </c>
      <c r="B67" s="224" t="s">
        <v>1147</v>
      </c>
      <c r="C67" s="224" t="s">
        <v>1147</v>
      </c>
      <c r="D67" s="224" t="s">
        <v>1148</v>
      </c>
      <c r="E67" s="224" t="s">
        <v>1149</v>
      </c>
      <c r="F67" s="224" t="s">
        <v>298</v>
      </c>
      <c r="G67" s="225"/>
      <c r="H67" s="225" t="s">
        <v>971</v>
      </c>
      <c r="I67" s="222" t="s">
        <v>1150</v>
      </c>
    </row>
    <row r="68" spans="1:10" hidden="1" x14ac:dyDescent="0.2">
      <c r="A68" s="224" t="s">
        <v>1016</v>
      </c>
      <c r="B68" s="224" t="s">
        <v>1147</v>
      </c>
      <c r="C68" s="224" t="s">
        <v>1147</v>
      </c>
      <c r="D68" s="224" t="s">
        <v>1151</v>
      </c>
      <c r="E68" s="224" t="s">
        <v>1152</v>
      </c>
      <c r="F68" s="224" t="s">
        <v>298</v>
      </c>
      <c r="G68" s="225"/>
      <c r="H68" s="225" t="s">
        <v>971</v>
      </c>
      <c r="I68" s="222"/>
    </row>
    <row r="69" spans="1:10" ht="38.25" hidden="1" x14ac:dyDescent="0.2">
      <c r="A69" s="231" t="s">
        <v>1024</v>
      </c>
      <c r="B69" s="231" t="s">
        <v>1153</v>
      </c>
      <c r="C69" s="225"/>
      <c r="D69" s="225"/>
      <c r="E69" s="231" t="s">
        <v>1153</v>
      </c>
      <c r="F69" s="227" t="s">
        <v>281</v>
      </c>
      <c r="G69" s="225"/>
      <c r="H69" s="227" t="s">
        <v>976</v>
      </c>
      <c r="I69" s="222" t="s">
        <v>1026</v>
      </c>
    </row>
    <row r="70" spans="1:10" ht="38.25" hidden="1" x14ac:dyDescent="0.2">
      <c r="A70" s="231" t="s">
        <v>1024</v>
      </c>
      <c r="B70" s="231" t="s">
        <v>1153</v>
      </c>
      <c r="C70" s="225"/>
      <c r="D70" s="225"/>
      <c r="E70" s="231" t="s">
        <v>1153</v>
      </c>
      <c r="F70" s="227" t="s">
        <v>281</v>
      </c>
      <c r="G70" s="225"/>
      <c r="H70" s="227" t="s">
        <v>976</v>
      </c>
      <c r="I70" s="222" t="s">
        <v>1026</v>
      </c>
    </row>
    <row r="71" spans="1:10" hidden="1" x14ac:dyDescent="0.2">
      <c r="A71" s="224" t="s">
        <v>989</v>
      </c>
      <c r="B71" s="224" t="s">
        <v>1154</v>
      </c>
      <c r="C71" s="224" t="s">
        <v>1154</v>
      </c>
      <c r="D71" s="224" t="s">
        <v>1155</v>
      </c>
      <c r="E71" s="224" t="s">
        <v>1156</v>
      </c>
      <c r="F71" s="224" t="s">
        <v>298</v>
      </c>
      <c r="G71" s="225" t="s">
        <v>1157</v>
      </c>
      <c r="H71" s="225" t="s">
        <v>971</v>
      </c>
      <c r="I71" s="222" t="s">
        <v>1158</v>
      </c>
    </row>
    <row r="72" spans="1:10" hidden="1" x14ac:dyDescent="0.2">
      <c r="A72" s="224" t="s">
        <v>989</v>
      </c>
      <c r="B72" s="224" t="s">
        <v>1159</v>
      </c>
      <c r="C72" s="224" t="s">
        <v>1160</v>
      </c>
      <c r="D72" s="224" t="s">
        <v>1161</v>
      </c>
      <c r="E72" s="224" t="s">
        <v>298</v>
      </c>
      <c r="F72" s="224" t="s">
        <v>298</v>
      </c>
      <c r="G72" s="225" t="s">
        <v>216</v>
      </c>
      <c r="H72" s="225" t="s">
        <v>971</v>
      </c>
      <c r="I72" s="222"/>
    </row>
    <row r="73" spans="1:10" hidden="1" x14ac:dyDescent="0.2">
      <c r="A73" s="224" t="s">
        <v>989</v>
      </c>
      <c r="B73" s="224" t="s">
        <v>1159</v>
      </c>
      <c r="C73" s="224" t="s">
        <v>1162</v>
      </c>
      <c r="D73" s="224" t="s">
        <v>1163</v>
      </c>
      <c r="E73" s="224" t="s">
        <v>336</v>
      </c>
      <c r="F73" s="224" t="s">
        <v>298</v>
      </c>
      <c r="G73" s="225" t="s">
        <v>337</v>
      </c>
      <c r="H73" s="225" t="s">
        <v>971</v>
      </c>
      <c r="I73" s="222"/>
    </row>
    <row r="74" spans="1:10" hidden="1" x14ac:dyDescent="0.2">
      <c r="A74" s="224" t="s">
        <v>989</v>
      </c>
      <c r="B74" s="224" t="s">
        <v>1164</v>
      </c>
      <c r="C74" s="224" t="s">
        <v>1165</v>
      </c>
      <c r="D74" s="224" t="s">
        <v>1166</v>
      </c>
      <c r="E74" s="224" t="s">
        <v>1167</v>
      </c>
      <c r="F74" s="224" t="s">
        <v>298</v>
      </c>
      <c r="G74" s="225" t="s">
        <v>1168</v>
      </c>
      <c r="H74" s="225" t="s">
        <v>971</v>
      </c>
      <c r="I74" s="245"/>
    </row>
    <row r="75" spans="1:10" hidden="1" x14ac:dyDescent="0.2">
      <c r="A75" s="224" t="s">
        <v>989</v>
      </c>
      <c r="B75" s="224" t="s">
        <v>1164</v>
      </c>
      <c r="C75" s="224" t="s">
        <v>1169</v>
      </c>
      <c r="D75" s="224"/>
      <c r="E75" s="224" t="s">
        <v>1170</v>
      </c>
      <c r="F75" s="224" t="s">
        <v>298</v>
      </c>
      <c r="G75" s="225" t="s">
        <v>1171</v>
      </c>
      <c r="H75" s="225" t="s">
        <v>971</v>
      </c>
      <c r="I75" s="245"/>
    </row>
    <row r="76" spans="1:10" hidden="1" x14ac:dyDescent="0.2">
      <c r="A76" s="224" t="s">
        <v>989</v>
      </c>
      <c r="B76" s="224" t="s">
        <v>1164</v>
      </c>
      <c r="C76" s="224" t="s">
        <v>1172</v>
      </c>
      <c r="D76" s="224" t="s">
        <v>1173</v>
      </c>
      <c r="E76" s="224" t="s">
        <v>1174</v>
      </c>
      <c r="F76" s="224" t="s">
        <v>298</v>
      </c>
      <c r="G76" s="225" t="s">
        <v>1175</v>
      </c>
      <c r="H76" s="225" t="s">
        <v>971</v>
      </c>
      <c r="I76" s="245"/>
      <c r="J76" s="240"/>
    </row>
    <row r="77" spans="1:10" ht="51" hidden="1" x14ac:dyDescent="0.2">
      <c r="A77" s="229" t="s">
        <v>978</v>
      </c>
      <c r="B77" s="229" t="s">
        <v>1176</v>
      </c>
      <c r="C77" s="229" t="s">
        <v>1176</v>
      </c>
      <c r="D77" s="227"/>
      <c r="E77" s="229" t="s">
        <v>1176</v>
      </c>
      <c r="F77" s="227" t="s">
        <v>222</v>
      </c>
      <c r="G77" s="225" t="s">
        <v>1177</v>
      </c>
      <c r="H77" s="227" t="s">
        <v>976</v>
      </c>
      <c r="I77" s="228" t="s">
        <v>982</v>
      </c>
      <c r="J77" s="239"/>
    </row>
    <row r="78" spans="1:10" hidden="1" x14ac:dyDescent="0.2">
      <c r="A78" s="224" t="s">
        <v>989</v>
      </c>
      <c r="B78" s="224" t="s">
        <v>1178</v>
      </c>
      <c r="C78" s="224" t="s">
        <v>1179</v>
      </c>
      <c r="D78" s="224" t="s">
        <v>1180</v>
      </c>
      <c r="E78" s="224" t="s">
        <v>1181</v>
      </c>
      <c r="F78" s="224" t="s">
        <v>298</v>
      </c>
      <c r="G78" s="225"/>
      <c r="H78" s="225" t="s">
        <v>971</v>
      </c>
      <c r="I78" s="245"/>
      <c r="J78" s="239"/>
    </row>
    <row r="79" spans="1:10" ht="51" hidden="1" x14ac:dyDescent="0.2">
      <c r="A79" s="238" t="s">
        <v>978</v>
      </c>
      <c r="B79" s="238" t="s">
        <v>1182</v>
      </c>
      <c r="C79" s="238" t="s">
        <v>1182</v>
      </c>
      <c r="D79" s="227"/>
      <c r="E79" s="238" t="s">
        <v>1182</v>
      </c>
      <c r="F79" s="227" t="s">
        <v>222</v>
      </c>
      <c r="G79" s="225" t="s">
        <v>1183</v>
      </c>
      <c r="H79" s="227" t="s">
        <v>976</v>
      </c>
      <c r="I79" s="228" t="s">
        <v>982</v>
      </c>
      <c r="J79" s="239"/>
    </row>
    <row r="80" spans="1:10" ht="51" hidden="1" x14ac:dyDescent="0.2">
      <c r="A80" s="235" t="s">
        <v>1184</v>
      </c>
      <c r="B80" s="235" t="s">
        <v>1185</v>
      </c>
      <c r="C80" s="225"/>
      <c r="D80" s="225"/>
      <c r="E80" s="235" t="s">
        <v>1185</v>
      </c>
      <c r="F80" s="227" t="s">
        <v>975</v>
      </c>
      <c r="G80" s="225" t="s">
        <v>1186</v>
      </c>
      <c r="H80" s="227" t="s">
        <v>976</v>
      </c>
      <c r="I80" s="228" t="s">
        <v>977</v>
      </c>
      <c r="J80" s="239"/>
    </row>
    <row r="81" spans="1:10" ht="51" hidden="1" x14ac:dyDescent="0.2">
      <c r="A81" s="246" t="s">
        <v>1187</v>
      </c>
      <c r="B81" s="229" t="s">
        <v>1188</v>
      </c>
      <c r="C81" s="229" t="s">
        <v>1188</v>
      </c>
      <c r="D81" s="227"/>
      <c r="E81" s="229" t="s">
        <v>1189</v>
      </c>
      <c r="F81" s="227" t="s">
        <v>222</v>
      </c>
      <c r="G81" s="225" t="s">
        <v>1190</v>
      </c>
      <c r="H81" s="227" t="s">
        <v>976</v>
      </c>
      <c r="I81" s="228" t="s">
        <v>982</v>
      </c>
      <c r="J81" s="239"/>
    </row>
    <row r="82" spans="1:10" ht="51" hidden="1" x14ac:dyDescent="0.2">
      <c r="A82" s="226" t="s">
        <v>1191</v>
      </c>
      <c r="B82" s="226" t="s">
        <v>1192</v>
      </c>
      <c r="C82" s="225"/>
      <c r="D82" s="225"/>
      <c r="E82" s="226" t="s">
        <v>1192</v>
      </c>
      <c r="F82" s="227" t="s">
        <v>975</v>
      </c>
      <c r="G82" s="225" t="s">
        <v>1193</v>
      </c>
      <c r="H82" s="227" t="s">
        <v>976</v>
      </c>
      <c r="I82" s="222" t="s">
        <v>977</v>
      </c>
      <c r="J82" s="239"/>
    </row>
    <row r="83" spans="1:10" ht="51" hidden="1" x14ac:dyDescent="0.2">
      <c r="A83" s="238" t="s">
        <v>1194</v>
      </c>
      <c r="B83" s="238" t="s">
        <v>1195</v>
      </c>
      <c r="C83" s="238" t="s">
        <v>1195</v>
      </c>
      <c r="D83" s="225"/>
      <c r="E83" s="238" t="s">
        <v>1195</v>
      </c>
      <c r="F83" s="227" t="s">
        <v>222</v>
      </c>
      <c r="G83" s="225" t="s">
        <v>1196</v>
      </c>
      <c r="H83" s="227" t="s">
        <v>976</v>
      </c>
      <c r="I83" s="228" t="s">
        <v>982</v>
      </c>
      <c r="J83" s="239"/>
    </row>
    <row r="84" spans="1:10" ht="38.25" hidden="1" x14ac:dyDescent="0.2">
      <c r="A84" s="231" t="s">
        <v>1024</v>
      </c>
      <c r="B84" s="231" t="s">
        <v>1197</v>
      </c>
      <c r="C84" s="225"/>
      <c r="D84" s="225"/>
      <c r="E84" s="231" t="s">
        <v>1197</v>
      </c>
      <c r="F84" s="227" t="s">
        <v>281</v>
      </c>
      <c r="G84" s="225"/>
      <c r="H84" s="227" t="s">
        <v>976</v>
      </c>
      <c r="I84" s="222" t="s">
        <v>1026</v>
      </c>
      <c r="J84" s="239"/>
    </row>
    <row r="85" spans="1:10" ht="25.5" hidden="1" x14ac:dyDescent="0.2">
      <c r="A85" s="231" t="s">
        <v>1024</v>
      </c>
      <c r="B85" s="231" t="s">
        <v>1198</v>
      </c>
      <c r="C85" s="225"/>
      <c r="D85" s="225"/>
      <c r="E85" s="231" t="s">
        <v>1198</v>
      </c>
      <c r="F85" s="227" t="s">
        <v>281</v>
      </c>
      <c r="G85" s="225"/>
      <c r="H85" s="227" t="s">
        <v>976</v>
      </c>
      <c r="I85" s="222" t="s">
        <v>1199</v>
      </c>
      <c r="J85" s="239"/>
    </row>
    <row r="86" spans="1:10" hidden="1" x14ac:dyDescent="0.2">
      <c r="A86" s="247" t="s">
        <v>1045</v>
      </c>
      <c r="B86" s="247" t="s">
        <v>1200</v>
      </c>
      <c r="C86" s="247" t="s">
        <v>1200</v>
      </c>
      <c r="D86" s="225"/>
      <c r="E86" s="247" t="s">
        <v>1200</v>
      </c>
      <c r="F86" s="227" t="s">
        <v>241</v>
      </c>
      <c r="G86" s="225" t="s">
        <v>1201</v>
      </c>
      <c r="H86" s="227" t="s">
        <v>976</v>
      </c>
      <c r="I86" s="222"/>
      <c r="J86" s="239"/>
    </row>
    <row r="87" spans="1:10" ht="51" hidden="1" x14ac:dyDescent="0.2">
      <c r="A87" s="229" t="s">
        <v>1084</v>
      </c>
      <c r="B87" s="229" t="s">
        <v>1202</v>
      </c>
      <c r="C87" s="229" t="s">
        <v>1202</v>
      </c>
      <c r="D87" s="227"/>
      <c r="E87" s="229" t="s">
        <v>1202</v>
      </c>
      <c r="F87" s="227" t="s">
        <v>222</v>
      </c>
      <c r="G87" s="225" t="s">
        <v>1203</v>
      </c>
      <c r="H87" s="227" t="s">
        <v>976</v>
      </c>
      <c r="I87" s="228" t="s">
        <v>982</v>
      </c>
      <c r="J87" s="239"/>
    </row>
    <row r="88" spans="1:10" ht="51" hidden="1" x14ac:dyDescent="0.2">
      <c r="A88" s="248" t="s">
        <v>1194</v>
      </c>
      <c r="B88" s="248" t="s">
        <v>1204</v>
      </c>
      <c r="C88" s="248" t="s">
        <v>1204</v>
      </c>
      <c r="D88" s="227"/>
      <c r="E88" s="248" t="s">
        <v>1204</v>
      </c>
      <c r="F88" s="227" t="s">
        <v>222</v>
      </c>
      <c r="G88" s="225" t="s">
        <v>1205</v>
      </c>
      <c r="H88" s="227" t="s">
        <v>976</v>
      </c>
      <c r="I88" s="228" t="s">
        <v>982</v>
      </c>
      <c r="J88" s="239"/>
    </row>
    <row r="89" spans="1:10" hidden="1" x14ac:dyDescent="0.2">
      <c r="A89" s="224" t="s">
        <v>966</v>
      </c>
      <c r="B89" s="224" t="s">
        <v>1206</v>
      </c>
      <c r="C89" s="224" t="s">
        <v>1206</v>
      </c>
      <c r="D89" s="224" t="s">
        <v>1207</v>
      </c>
      <c r="E89" s="224" t="s">
        <v>1208</v>
      </c>
      <c r="F89" s="224" t="s">
        <v>298</v>
      </c>
      <c r="G89" s="225" t="s">
        <v>1209</v>
      </c>
      <c r="H89" s="225" t="s">
        <v>971</v>
      </c>
      <c r="I89" s="222"/>
      <c r="J89" s="239"/>
    </row>
    <row r="90" spans="1:10" hidden="1" x14ac:dyDescent="0.2">
      <c r="A90" s="224" t="s">
        <v>989</v>
      </c>
      <c r="B90" s="224" t="s">
        <v>1210</v>
      </c>
      <c r="C90" s="224" t="s">
        <v>1210</v>
      </c>
      <c r="D90" s="224" t="s">
        <v>1211</v>
      </c>
      <c r="E90" s="224" t="s">
        <v>1212</v>
      </c>
      <c r="F90" s="224" t="s">
        <v>298</v>
      </c>
      <c r="G90" s="225" t="s">
        <v>1213</v>
      </c>
      <c r="H90" s="225" t="s">
        <v>971</v>
      </c>
      <c r="I90" s="245"/>
      <c r="J90" s="239"/>
    </row>
    <row r="91" spans="1:10" hidden="1" x14ac:dyDescent="0.2">
      <c r="A91" s="224" t="s">
        <v>989</v>
      </c>
      <c r="B91" s="224" t="s">
        <v>1214</v>
      </c>
      <c r="C91" s="224" t="s">
        <v>1214</v>
      </c>
      <c r="D91" s="224" t="s">
        <v>1215</v>
      </c>
      <c r="E91" s="224" t="s">
        <v>1216</v>
      </c>
      <c r="F91" s="224" t="s">
        <v>298</v>
      </c>
      <c r="G91" s="225"/>
      <c r="H91" s="225" t="s">
        <v>971</v>
      </c>
      <c r="I91" s="245"/>
      <c r="J91" s="239"/>
    </row>
    <row r="92" spans="1:10" hidden="1" x14ac:dyDescent="0.2">
      <c r="A92" s="224" t="s">
        <v>989</v>
      </c>
      <c r="B92" s="224" t="s">
        <v>1214</v>
      </c>
      <c r="C92" s="224" t="s">
        <v>1214</v>
      </c>
      <c r="D92" s="224" t="s">
        <v>1217</v>
      </c>
      <c r="E92" s="224" t="s">
        <v>1216</v>
      </c>
      <c r="F92" s="224" t="s">
        <v>298</v>
      </c>
      <c r="G92" s="225"/>
      <c r="H92" s="225" t="s">
        <v>971</v>
      </c>
      <c r="I92" s="249"/>
    </row>
    <row r="93" spans="1:10" hidden="1" x14ac:dyDescent="0.2">
      <c r="A93" s="224" t="s">
        <v>989</v>
      </c>
      <c r="B93" s="224" t="s">
        <v>1218</v>
      </c>
      <c r="C93" s="224" t="s">
        <v>1218</v>
      </c>
      <c r="D93" s="224"/>
      <c r="E93" s="224" t="s">
        <v>1219</v>
      </c>
      <c r="F93" s="224" t="s">
        <v>298</v>
      </c>
      <c r="G93" s="225"/>
      <c r="H93" s="225" t="s">
        <v>971</v>
      </c>
      <c r="I93" s="245" t="s">
        <v>1220</v>
      </c>
    </row>
    <row r="94" spans="1:10" ht="51" hidden="1" x14ac:dyDescent="0.2">
      <c r="A94" s="230" t="s">
        <v>978</v>
      </c>
      <c r="B94" s="230" t="s">
        <v>1221</v>
      </c>
      <c r="C94" s="230" t="s">
        <v>1221</v>
      </c>
      <c r="D94" s="227"/>
      <c r="E94" s="230" t="s">
        <v>1221</v>
      </c>
      <c r="F94" s="227" t="s">
        <v>222</v>
      </c>
      <c r="G94" s="225" t="s">
        <v>1222</v>
      </c>
      <c r="H94" s="227" t="s">
        <v>976</v>
      </c>
      <c r="I94" s="228" t="s">
        <v>982</v>
      </c>
    </row>
    <row r="95" spans="1:10" ht="38.25" hidden="1" x14ac:dyDescent="0.2">
      <c r="A95" s="250" t="s">
        <v>1024</v>
      </c>
      <c r="B95" s="250" t="s">
        <v>1223</v>
      </c>
      <c r="C95" s="225"/>
      <c r="D95" s="225"/>
      <c r="E95" s="250" t="s">
        <v>1224</v>
      </c>
      <c r="F95" s="227" t="s">
        <v>281</v>
      </c>
      <c r="G95" s="225" t="s">
        <v>1225</v>
      </c>
      <c r="H95" s="227" t="s">
        <v>976</v>
      </c>
      <c r="I95" s="222" t="s">
        <v>1026</v>
      </c>
    </row>
    <row r="96" spans="1:10" ht="38.25" hidden="1" x14ac:dyDescent="0.2">
      <c r="A96" s="231" t="s">
        <v>1024</v>
      </c>
      <c r="B96" s="231" t="s">
        <v>1226</v>
      </c>
      <c r="C96" s="225"/>
      <c r="D96" s="225"/>
      <c r="E96" s="231" t="s">
        <v>1226</v>
      </c>
      <c r="F96" s="227" t="s">
        <v>281</v>
      </c>
      <c r="G96" s="225"/>
      <c r="H96" s="227" t="s">
        <v>976</v>
      </c>
      <c r="I96" s="222" t="s">
        <v>1026</v>
      </c>
    </row>
    <row r="97" spans="1:9" ht="51" hidden="1" x14ac:dyDescent="0.2">
      <c r="A97" s="233" t="s">
        <v>1101</v>
      </c>
      <c r="B97" s="233" t="s">
        <v>1227</v>
      </c>
      <c r="C97" s="225"/>
      <c r="D97" s="225" t="s">
        <v>1228</v>
      </c>
      <c r="E97" s="233" t="s">
        <v>1227</v>
      </c>
      <c r="F97" s="227" t="s">
        <v>975</v>
      </c>
      <c r="G97" s="225" t="s">
        <v>1229</v>
      </c>
      <c r="H97" s="227" t="s">
        <v>976</v>
      </c>
      <c r="I97" s="228" t="s">
        <v>977</v>
      </c>
    </row>
    <row r="98" spans="1:9" hidden="1" x14ac:dyDescent="0.2">
      <c r="A98" s="224" t="s">
        <v>989</v>
      </c>
      <c r="B98" s="224" t="s">
        <v>1230</v>
      </c>
      <c r="C98" s="224" t="s">
        <v>1231</v>
      </c>
      <c r="D98" s="224" t="s">
        <v>1232</v>
      </c>
      <c r="E98" s="224" t="s">
        <v>1233</v>
      </c>
      <c r="F98" s="224" t="s">
        <v>298</v>
      </c>
      <c r="G98" s="225"/>
      <c r="H98" s="225" t="s">
        <v>971</v>
      </c>
      <c r="I98" s="245"/>
    </row>
    <row r="99" spans="1:9" ht="51" hidden="1" x14ac:dyDescent="0.2">
      <c r="A99" s="230" t="s">
        <v>978</v>
      </c>
      <c r="B99" s="230" t="s">
        <v>1234</v>
      </c>
      <c r="C99" s="230" t="s">
        <v>1234</v>
      </c>
      <c r="D99" s="227"/>
      <c r="E99" s="230" t="s">
        <v>1234</v>
      </c>
      <c r="F99" s="227" t="s">
        <v>222</v>
      </c>
      <c r="G99" s="225" t="s">
        <v>1235</v>
      </c>
      <c r="H99" s="227" t="s">
        <v>976</v>
      </c>
      <c r="I99" s="228" t="s">
        <v>982</v>
      </c>
    </row>
    <row r="100" spans="1:9" hidden="1" x14ac:dyDescent="0.2">
      <c r="A100" s="224" t="s">
        <v>989</v>
      </c>
      <c r="B100" s="230" t="s">
        <v>1236</v>
      </c>
      <c r="C100" s="230" t="s">
        <v>1236</v>
      </c>
      <c r="D100" s="230" t="s">
        <v>1237</v>
      </c>
      <c r="E100" s="230" t="s">
        <v>1236</v>
      </c>
      <c r="F100" s="224" t="s">
        <v>298</v>
      </c>
      <c r="G100" s="225" t="s">
        <v>1238</v>
      </c>
      <c r="H100" s="225" t="s">
        <v>971</v>
      </c>
      <c r="I100" s="222" t="s">
        <v>1141</v>
      </c>
    </row>
    <row r="101" spans="1:9" hidden="1" x14ac:dyDescent="0.2">
      <c r="A101" s="224" t="s">
        <v>989</v>
      </c>
      <c r="B101" s="230" t="s">
        <v>1236</v>
      </c>
      <c r="C101" s="230" t="s">
        <v>1236</v>
      </c>
      <c r="D101" s="230" t="s">
        <v>1239</v>
      </c>
      <c r="E101" s="230" t="s">
        <v>1236</v>
      </c>
      <c r="F101" s="224" t="s">
        <v>298</v>
      </c>
      <c r="G101" s="225" t="s">
        <v>1238</v>
      </c>
      <c r="H101" s="225" t="s">
        <v>971</v>
      </c>
      <c r="I101" s="222" t="s">
        <v>1141</v>
      </c>
    </row>
    <row r="102" spans="1:9" hidden="1" x14ac:dyDescent="0.2">
      <c r="A102" s="224" t="s">
        <v>989</v>
      </c>
      <c r="B102" s="224" t="s">
        <v>1240</v>
      </c>
      <c r="C102" s="224" t="s">
        <v>1240</v>
      </c>
      <c r="D102" s="224" t="s">
        <v>1241</v>
      </c>
      <c r="E102" s="224" t="s">
        <v>1242</v>
      </c>
      <c r="F102" s="224" t="s">
        <v>298</v>
      </c>
      <c r="G102" s="225"/>
      <c r="H102" s="225" t="s">
        <v>971</v>
      </c>
      <c r="I102" s="222" t="s">
        <v>1141</v>
      </c>
    </row>
    <row r="103" spans="1:9" hidden="1" x14ac:dyDescent="0.2">
      <c r="A103" s="224" t="s">
        <v>989</v>
      </c>
      <c r="B103" s="224" t="s">
        <v>1240</v>
      </c>
      <c r="C103" s="224" t="s">
        <v>1243</v>
      </c>
      <c r="D103" s="224"/>
      <c r="E103" s="224" t="s">
        <v>1244</v>
      </c>
      <c r="F103" s="224" t="s">
        <v>298</v>
      </c>
      <c r="G103" s="225"/>
      <c r="H103" s="225" t="s">
        <v>971</v>
      </c>
      <c r="I103" s="222" t="s">
        <v>1141</v>
      </c>
    </row>
    <row r="104" spans="1:9" hidden="1" x14ac:dyDescent="0.2">
      <c r="A104" s="224" t="s">
        <v>989</v>
      </c>
      <c r="B104" s="224" t="s">
        <v>1240</v>
      </c>
      <c r="C104" s="224" t="s">
        <v>1245</v>
      </c>
      <c r="D104" s="224"/>
      <c r="E104" s="224" t="s">
        <v>1246</v>
      </c>
      <c r="F104" s="224" t="s">
        <v>298</v>
      </c>
      <c r="G104" s="225"/>
      <c r="H104" s="225" t="s">
        <v>971</v>
      </c>
      <c r="I104" s="222" t="s">
        <v>1141</v>
      </c>
    </row>
    <row r="105" spans="1:9" hidden="1" x14ac:dyDescent="0.2">
      <c r="A105" s="233" t="s">
        <v>1045</v>
      </c>
      <c r="B105" s="233" t="s">
        <v>1247</v>
      </c>
      <c r="C105" s="233" t="s">
        <v>1247</v>
      </c>
      <c r="D105" s="225"/>
      <c r="E105" s="233" t="s">
        <v>1247</v>
      </c>
      <c r="F105" s="227" t="s">
        <v>241</v>
      </c>
      <c r="G105" s="225" t="s">
        <v>1248</v>
      </c>
      <c r="H105" s="227" t="s">
        <v>976</v>
      </c>
      <c r="I105" s="222"/>
    </row>
    <row r="106" spans="1:9" hidden="1" x14ac:dyDescent="0.2">
      <c r="A106" s="235" t="s">
        <v>1249</v>
      </c>
      <c r="B106" s="235" t="s">
        <v>1250</v>
      </c>
      <c r="C106" s="225"/>
      <c r="D106" s="225"/>
      <c r="E106" s="235" t="s">
        <v>1250</v>
      </c>
      <c r="F106" s="227" t="s">
        <v>281</v>
      </c>
      <c r="G106" s="225"/>
      <c r="H106" s="227" t="s">
        <v>976</v>
      </c>
      <c r="I106" s="222" t="s">
        <v>1251</v>
      </c>
    </row>
    <row r="107" spans="1:9" ht="51" hidden="1" x14ac:dyDescent="0.2">
      <c r="A107" s="230" t="s">
        <v>978</v>
      </c>
      <c r="B107" s="230" t="s">
        <v>1252</v>
      </c>
      <c r="C107" s="230" t="s">
        <v>1252</v>
      </c>
      <c r="D107" s="227"/>
      <c r="E107" s="230" t="s">
        <v>1252</v>
      </c>
      <c r="F107" s="227" t="s">
        <v>222</v>
      </c>
      <c r="G107" s="225" t="s">
        <v>1253</v>
      </c>
      <c r="H107" s="227" t="s">
        <v>976</v>
      </c>
      <c r="I107" s="228" t="s">
        <v>982</v>
      </c>
    </row>
    <row r="108" spans="1:9" ht="38.25" hidden="1" x14ac:dyDescent="0.2">
      <c r="A108" s="224" t="s">
        <v>989</v>
      </c>
      <c r="B108" s="224" t="s">
        <v>1254</v>
      </c>
      <c r="C108" s="224" t="s">
        <v>1255</v>
      </c>
      <c r="D108" s="224" t="s">
        <v>1256</v>
      </c>
      <c r="E108" s="224" t="s">
        <v>1257</v>
      </c>
      <c r="F108" s="224" t="s">
        <v>298</v>
      </c>
      <c r="G108" s="225" t="s">
        <v>1258</v>
      </c>
      <c r="H108" s="225" t="s">
        <v>971</v>
      </c>
      <c r="I108" s="222" t="s">
        <v>1259</v>
      </c>
    </row>
    <row r="109" spans="1:9" hidden="1" x14ac:dyDescent="0.2">
      <c r="A109" s="224" t="s">
        <v>989</v>
      </c>
      <c r="B109" s="224" t="s">
        <v>1254</v>
      </c>
      <c r="C109" s="224" t="s">
        <v>1254</v>
      </c>
      <c r="D109" s="224" t="s">
        <v>1260</v>
      </c>
      <c r="E109" s="224" t="s">
        <v>1254</v>
      </c>
      <c r="F109" s="224" t="s">
        <v>298</v>
      </c>
      <c r="G109" s="225" t="s">
        <v>1261</v>
      </c>
      <c r="H109" s="225" t="s">
        <v>971</v>
      </c>
      <c r="I109" s="222"/>
    </row>
    <row r="110" spans="1:9" ht="38.25" hidden="1" x14ac:dyDescent="0.2">
      <c r="A110" s="224" t="s">
        <v>989</v>
      </c>
      <c r="B110" s="224" t="s">
        <v>1254</v>
      </c>
      <c r="C110" s="224" t="s">
        <v>1254</v>
      </c>
      <c r="D110" s="224" t="s">
        <v>1262</v>
      </c>
      <c r="E110" s="224" t="s">
        <v>1254</v>
      </c>
      <c r="F110" s="224" t="s">
        <v>298</v>
      </c>
      <c r="G110" s="225" t="s">
        <v>1261</v>
      </c>
      <c r="H110" s="225" t="s">
        <v>971</v>
      </c>
      <c r="I110" s="245" t="s">
        <v>1259</v>
      </c>
    </row>
    <row r="111" spans="1:9" hidden="1" x14ac:dyDescent="0.2">
      <c r="A111" s="224" t="s">
        <v>989</v>
      </c>
      <c r="B111" s="224" t="s">
        <v>1254</v>
      </c>
      <c r="C111" s="224" t="s">
        <v>1254</v>
      </c>
      <c r="D111" s="224" t="s">
        <v>1263</v>
      </c>
      <c r="E111" s="224" t="s">
        <v>1254</v>
      </c>
      <c r="F111" s="224" t="s">
        <v>298</v>
      </c>
      <c r="G111" s="225" t="s">
        <v>1261</v>
      </c>
      <c r="H111" s="225" t="s">
        <v>971</v>
      </c>
      <c r="I111" s="222"/>
    </row>
    <row r="112" spans="1:9" hidden="1" x14ac:dyDescent="0.2">
      <c r="A112" s="224" t="s">
        <v>989</v>
      </c>
      <c r="B112" s="224" t="s">
        <v>1264</v>
      </c>
      <c r="C112" s="224" t="s">
        <v>1265</v>
      </c>
      <c r="D112" s="224" t="s">
        <v>1266</v>
      </c>
      <c r="E112" s="224" t="s">
        <v>1267</v>
      </c>
      <c r="F112" s="224" t="s">
        <v>298</v>
      </c>
      <c r="G112" s="225" t="s">
        <v>1268</v>
      </c>
      <c r="H112" s="225" t="s">
        <v>971</v>
      </c>
      <c r="I112" s="222"/>
    </row>
    <row r="113" spans="1:9" hidden="1" x14ac:dyDescent="0.2">
      <c r="A113" s="224" t="s">
        <v>989</v>
      </c>
      <c r="B113" s="224" t="s">
        <v>1264</v>
      </c>
      <c r="C113" s="224" t="s">
        <v>1269</v>
      </c>
      <c r="D113" s="224"/>
      <c r="E113" s="224" t="s">
        <v>1270</v>
      </c>
      <c r="F113" s="224" t="s">
        <v>298</v>
      </c>
      <c r="G113" s="225"/>
      <c r="H113" s="225" t="s">
        <v>971</v>
      </c>
      <c r="I113" s="222"/>
    </row>
    <row r="114" spans="1:9" ht="25.5" hidden="1" x14ac:dyDescent="0.2">
      <c r="A114" s="224" t="s">
        <v>989</v>
      </c>
      <c r="B114" s="224" t="s">
        <v>1264</v>
      </c>
      <c r="C114" s="224" t="s">
        <v>1271</v>
      </c>
      <c r="D114" s="224"/>
      <c r="E114" s="624" t="s">
        <v>1272</v>
      </c>
      <c r="F114" s="224" t="s">
        <v>298</v>
      </c>
      <c r="G114" s="225"/>
      <c r="H114" s="225" t="s">
        <v>971</v>
      </c>
      <c r="I114" s="623" t="s">
        <v>1273</v>
      </c>
    </row>
    <row r="115" spans="1:9" hidden="1" x14ac:dyDescent="0.2">
      <c r="A115" s="224" t="s">
        <v>989</v>
      </c>
      <c r="B115" s="224" t="s">
        <v>1264</v>
      </c>
      <c r="C115" s="224" t="s">
        <v>1274</v>
      </c>
      <c r="D115" s="224"/>
      <c r="E115" s="224" t="s">
        <v>1275</v>
      </c>
      <c r="F115" s="224" t="s">
        <v>298</v>
      </c>
      <c r="G115" s="225"/>
      <c r="H115" s="225" t="s">
        <v>971</v>
      </c>
      <c r="I115" s="222"/>
    </row>
    <row r="116" spans="1:9" hidden="1" x14ac:dyDescent="0.2">
      <c r="A116" s="224" t="s">
        <v>989</v>
      </c>
      <c r="B116" s="224" t="s">
        <v>1264</v>
      </c>
      <c r="C116" s="224" t="s">
        <v>1276</v>
      </c>
      <c r="D116" s="224"/>
      <c r="E116" s="224" t="s">
        <v>1277</v>
      </c>
      <c r="F116" s="224" t="s">
        <v>298</v>
      </c>
      <c r="G116" s="225"/>
      <c r="H116" s="225" t="s">
        <v>971</v>
      </c>
      <c r="I116" s="222"/>
    </row>
    <row r="117" spans="1:9" ht="38.25" hidden="1" x14ac:dyDescent="0.2">
      <c r="A117" s="231" t="s">
        <v>1024</v>
      </c>
      <c r="B117" s="231" t="s">
        <v>1278</v>
      </c>
      <c r="C117" s="225"/>
      <c r="D117" s="225"/>
      <c r="E117" s="231" t="s">
        <v>1278</v>
      </c>
      <c r="F117" s="227" t="s">
        <v>281</v>
      </c>
      <c r="G117" s="225"/>
      <c r="H117" s="227" t="s">
        <v>976</v>
      </c>
      <c r="I117" s="222" t="s">
        <v>1026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1279</v>
      </c>
      <c r="G118" s="225" t="s">
        <v>191</v>
      </c>
      <c r="H118" s="225" t="s">
        <v>976</v>
      </c>
      <c r="I118" s="222" t="s">
        <v>1280</v>
      </c>
    </row>
    <row r="119" spans="1:9" hidden="1" x14ac:dyDescent="0.2">
      <c r="A119" s="225"/>
      <c r="B119" s="225"/>
      <c r="C119" s="225" t="s">
        <v>1281</v>
      </c>
      <c r="D119" s="225"/>
      <c r="E119" s="225" t="s">
        <v>1281</v>
      </c>
      <c r="F119" s="225" t="s">
        <v>1279</v>
      </c>
      <c r="G119" s="225" t="s">
        <v>1282</v>
      </c>
      <c r="H119" s="225" t="s">
        <v>971</v>
      </c>
      <c r="I119" s="222"/>
    </row>
    <row r="120" spans="1:9" ht="63.75" hidden="1" x14ac:dyDescent="0.2">
      <c r="A120" s="225"/>
      <c r="B120" s="225"/>
      <c r="C120" s="225" t="s">
        <v>241</v>
      </c>
      <c r="D120" s="225"/>
      <c r="E120" s="225" t="s">
        <v>241</v>
      </c>
      <c r="F120" s="225" t="s">
        <v>1279</v>
      </c>
      <c r="G120" s="225" t="s">
        <v>264</v>
      </c>
      <c r="H120" s="225" t="s">
        <v>976</v>
      </c>
      <c r="I120" s="222" t="s">
        <v>1283</v>
      </c>
    </row>
    <row r="121" spans="1:9" ht="51" hidden="1" x14ac:dyDescent="0.2">
      <c r="A121" s="225"/>
      <c r="B121" s="225"/>
      <c r="C121" s="225" t="s">
        <v>222</v>
      </c>
      <c r="D121" s="225"/>
      <c r="E121" s="225" t="s">
        <v>222</v>
      </c>
      <c r="F121" s="225" t="s">
        <v>1279</v>
      </c>
      <c r="G121" s="225" t="s">
        <v>221</v>
      </c>
      <c r="H121" s="225" t="s">
        <v>976</v>
      </c>
      <c r="I121" s="228" t="s">
        <v>982</v>
      </c>
    </row>
    <row r="122" spans="1:9" hidden="1" x14ac:dyDescent="0.2">
      <c r="A122" s="225"/>
      <c r="B122" s="225"/>
      <c r="C122" s="225" t="s">
        <v>295</v>
      </c>
      <c r="D122" s="225"/>
      <c r="E122" s="225" t="s">
        <v>295</v>
      </c>
      <c r="F122" s="225" t="s">
        <v>210</v>
      </c>
      <c r="G122" s="225" t="s">
        <v>296</v>
      </c>
      <c r="H122" s="225" t="s">
        <v>971</v>
      </c>
      <c r="I122" s="222"/>
    </row>
    <row r="123" spans="1:9" ht="38.25" hidden="1" x14ac:dyDescent="0.2">
      <c r="A123" s="225"/>
      <c r="B123" s="225"/>
      <c r="C123" s="225" t="s">
        <v>281</v>
      </c>
      <c r="D123" s="225"/>
      <c r="E123" s="225" t="s">
        <v>281</v>
      </c>
      <c r="F123" s="225" t="s">
        <v>1279</v>
      </c>
      <c r="G123" s="225" t="s">
        <v>282</v>
      </c>
      <c r="H123" s="225" t="s">
        <v>976</v>
      </c>
      <c r="I123" s="222" t="s">
        <v>1026</v>
      </c>
    </row>
    <row r="124" spans="1:9" ht="51" hidden="1" x14ac:dyDescent="0.2">
      <c r="A124" s="225"/>
      <c r="B124" s="225"/>
      <c r="C124" s="225" t="s">
        <v>975</v>
      </c>
      <c r="D124" s="225"/>
      <c r="E124" s="225" t="s">
        <v>975</v>
      </c>
      <c r="F124" s="225" t="s">
        <v>1279</v>
      </c>
      <c r="G124" s="225" t="s">
        <v>1284</v>
      </c>
      <c r="H124" s="225" t="s">
        <v>976</v>
      </c>
      <c r="I124" s="228" t="s">
        <v>977</v>
      </c>
    </row>
    <row r="125" spans="1:9" ht="25.5" hidden="1" x14ac:dyDescent="0.2">
      <c r="A125" s="225"/>
      <c r="B125" s="225"/>
      <c r="C125" s="225" t="s">
        <v>328</v>
      </c>
      <c r="D125" s="225"/>
      <c r="E125" s="225" t="s">
        <v>328</v>
      </c>
      <c r="F125" s="225" t="s">
        <v>1279</v>
      </c>
      <c r="G125" s="225" t="s">
        <v>329</v>
      </c>
      <c r="H125" s="225" t="s">
        <v>971</v>
      </c>
      <c r="I125" s="222" t="s">
        <v>1285</v>
      </c>
    </row>
    <row r="126" spans="1:9" hidden="1" x14ac:dyDescent="0.2">
      <c r="A126" s="225"/>
      <c r="B126" s="225"/>
      <c r="C126" s="225" t="s">
        <v>336</v>
      </c>
      <c r="D126" s="225"/>
      <c r="E126" s="225" t="s">
        <v>336</v>
      </c>
      <c r="F126" s="225" t="s">
        <v>1279</v>
      </c>
      <c r="G126" s="225" t="s">
        <v>337</v>
      </c>
      <c r="H126" s="225" t="s">
        <v>971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A03077FC-BFDD-4690-B97C-8DA8389885D4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86666730-69F6-4559-BEF8-ABC72EFC38DF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6CE000BB-C04F-40B8-AAAE-258C934FBE6E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91B1BEAA-DFC6-4B4D-9DDB-B24D437EE435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1286</v>
      </c>
      <c r="B1" s="706" t="s">
        <v>1287</v>
      </c>
      <c r="C1" s="706" t="s">
        <v>1288</v>
      </c>
      <c r="D1" s="706" t="s">
        <v>1289</v>
      </c>
    </row>
    <row r="2" spans="1:4" ht="47.45" customHeight="1" thickBot="1" x14ac:dyDescent="0.25">
      <c r="A2" s="707" t="s">
        <v>1290</v>
      </c>
      <c r="B2" s="505" t="s">
        <v>1291</v>
      </c>
      <c r="C2" s="505" t="s">
        <v>1292</v>
      </c>
      <c r="D2" s="505" t="s">
        <v>1293</v>
      </c>
    </row>
    <row r="3" spans="1:4" ht="15.75" thickBot="1" x14ac:dyDescent="0.25">
      <c r="A3" s="1144" t="s">
        <v>1294</v>
      </c>
      <c r="B3" s="1144" t="s">
        <v>1295</v>
      </c>
      <c r="C3" s="505" t="s">
        <v>1292</v>
      </c>
      <c r="D3" s="505" t="s">
        <v>1296</v>
      </c>
    </row>
    <row r="4" spans="1:4" ht="15.75" thickBot="1" x14ac:dyDescent="0.25">
      <c r="A4" s="1145"/>
      <c r="B4" s="1145"/>
      <c r="C4" s="505" t="s">
        <v>1292</v>
      </c>
      <c r="D4" s="505" t="s">
        <v>1297</v>
      </c>
    </row>
    <row r="5" spans="1:4" ht="15.75" thickBot="1" x14ac:dyDescent="0.25">
      <c r="A5" s="1145"/>
      <c r="B5" s="1145"/>
      <c r="C5" s="505" t="s">
        <v>1292</v>
      </c>
      <c r="D5" s="505" t="s">
        <v>1298</v>
      </c>
    </row>
    <row r="6" spans="1:4" ht="15.75" thickBot="1" x14ac:dyDescent="0.25">
      <c r="A6" s="1145"/>
      <c r="B6" s="1145"/>
      <c r="C6" s="505" t="s">
        <v>1292</v>
      </c>
      <c r="D6" s="505" t="s">
        <v>1299</v>
      </c>
    </row>
    <row r="7" spans="1:4" ht="15.75" thickBot="1" x14ac:dyDescent="0.25">
      <c r="A7" s="1145"/>
      <c r="B7" s="1145"/>
      <c r="C7" s="505" t="s">
        <v>1292</v>
      </c>
      <c r="D7" s="505" t="s">
        <v>1300</v>
      </c>
    </row>
    <row r="8" spans="1:4" ht="15.75" thickBot="1" x14ac:dyDescent="0.25">
      <c r="A8" s="1145"/>
      <c r="B8" s="1145"/>
      <c r="C8" s="505" t="s">
        <v>1292</v>
      </c>
      <c r="D8" s="505" t="s">
        <v>1301</v>
      </c>
    </row>
    <row r="9" spans="1:4" ht="15.75" thickBot="1" x14ac:dyDescent="0.25">
      <c r="A9" s="1145"/>
      <c r="B9" s="1145"/>
      <c r="C9" s="505" t="s">
        <v>1292</v>
      </c>
      <c r="D9" s="505" t="s">
        <v>1302</v>
      </c>
    </row>
    <row r="10" spans="1:4" ht="15.75" thickBot="1" x14ac:dyDescent="0.25">
      <c r="A10" s="1145"/>
      <c r="B10" s="1145"/>
      <c r="C10" s="505" t="s">
        <v>1303</v>
      </c>
      <c r="D10" s="505" t="s">
        <v>1304</v>
      </c>
    </row>
    <row r="11" spans="1:4" ht="15.75" thickBot="1" x14ac:dyDescent="0.25">
      <c r="A11" s="1145"/>
      <c r="B11" s="1145"/>
      <c r="C11" s="505" t="s">
        <v>1292</v>
      </c>
      <c r="D11" s="505" t="s">
        <v>1305</v>
      </c>
    </row>
    <row r="12" spans="1:4" ht="15.75" thickBot="1" x14ac:dyDescent="0.25">
      <c r="A12" s="1146"/>
      <c r="B12" s="1146"/>
      <c r="C12" s="505" t="s">
        <v>1292</v>
      </c>
      <c r="D12" s="505" t="s">
        <v>1306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1307</v>
      </c>
      <c r="H2" s="607" t="s">
        <v>345</v>
      </c>
    </row>
    <row r="3" spans="1:8" ht="15.75" customHeight="1" x14ac:dyDescent="0.2"/>
    <row r="4" spans="1:8" ht="16.5" customHeight="1" x14ac:dyDescent="0.2">
      <c r="B4" s="146"/>
      <c r="C4" s="147" t="s">
        <v>1308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565</v>
      </c>
      <c r="C6" s="162" t="s">
        <v>1309</v>
      </c>
      <c r="D6" s="332" t="s">
        <v>1310</v>
      </c>
      <c r="E6" s="163" t="s">
        <v>1311</v>
      </c>
      <c r="F6" s="163" t="s">
        <v>1312</v>
      </c>
      <c r="G6" s="590" t="s">
        <v>1313</v>
      </c>
      <c r="H6" s="462" t="s">
        <v>1314</v>
      </c>
    </row>
    <row r="7" spans="1:8" s="146" customFormat="1" ht="24.75" customHeight="1" x14ac:dyDescent="0.2">
      <c r="A7" s="366"/>
      <c r="B7" s="389"/>
      <c r="C7" s="679"/>
      <c r="D7" s="332" t="s">
        <v>1315</v>
      </c>
      <c r="E7" s="163" t="s">
        <v>245</v>
      </c>
      <c r="F7" s="163" t="s">
        <v>144</v>
      </c>
      <c r="G7" s="590"/>
      <c r="H7" s="462"/>
    </row>
    <row r="8" spans="1:8" ht="15.75" hidden="1" customHeight="1" x14ac:dyDescent="0.2">
      <c r="A8" s="365" t="s">
        <v>1316</v>
      </c>
      <c r="B8" s="359" t="s">
        <v>1317</v>
      </c>
      <c r="C8" s="356" t="s">
        <v>1318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1319</v>
      </c>
      <c r="B9" s="359" t="s">
        <v>1317</v>
      </c>
      <c r="C9" s="356" t="s">
        <v>1320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1319</v>
      </c>
      <c r="B10" s="359" t="s">
        <v>1317</v>
      </c>
      <c r="C10" s="356" t="s">
        <v>1321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1322</v>
      </c>
      <c r="B11" s="430" t="s">
        <v>1323</v>
      </c>
      <c r="C11" s="356" t="s">
        <v>1324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1319</v>
      </c>
      <c r="B12" s="359" t="s">
        <v>1317</v>
      </c>
      <c r="C12" s="356" t="s">
        <v>1325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1326</v>
      </c>
      <c r="B13" s="364" t="s">
        <v>1327</v>
      </c>
      <c r="C13" s="411" t="s">
        <v>1328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1317</v>
      </c>
      <c r="C14" s="356" t="s">
        <v>1329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1317</v>
      </c>
      <c r="C15" s="320" t="s">
        <v>1330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1317</v>
      </c>
      <c r="C16" s="320" t="s">
        <v>1331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1317</v>
      </c>
      <c r="C17" s="320" t="s">
        <v>1332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1317</v>
      </c>
      <c r="C18" s="320" t="s">
        <v>1333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1317</v>
      </c>
      <c r="C19" s="320" t="s">
        <v>1334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1317</v>
      </c>
      <c r="C20" s="320" t="s">
        <v>1335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408</v>
      </c>
      <c r="C21" s="482" t="s">
        <v>1336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1317</v>
      </c>
      <c r="C22" s="320" t="s">
        <v>1337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1317</v>
      </c>
      <c r="C23" s="320" t="s">
        <v>1338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1317</v>
      </c>
      <c r="C24" s="320" t="s">
        <v>1339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1317</v>
      </c>
      <c r="C25" s="320" t="s">
        <v>1340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1341</v>
      </c>
      <c r="B26" s="216" t="s">
        <v>408</v>
      </c>
      <c r="C26" s="320" t="s">
        <v>1342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1326</v>
      </c>
      <c r="B27" s="153" t="s">
        <v>1343</v>
      </c>
      <c r="C27" s="320" t="s">
        <v>1344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1326</v>
      </c>
      <c r="B28" s="153" t="s">
        <v>1343</v>
      </c>
      <c r="C28" s="320" t="s">
        <v>1345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1343</v>
      </c>
      <c r="C29" s="320" t="s">
        <v>1346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1343</v>
      </c>
      <c r="C30" s="320" t="s">
        <v>1347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1343</v>
      </c>
      <c r="C31" s="320" t="s">
        <v>1348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1349</v>
      </c>
      <c r="B32" s="429" t="s">
        <v>1350</v>
      </c>
      <c r="C32" s="320" t="s">
        <v>1351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1343</v>
      </c>
      <c r="C33" s="320" t="s">
        <v>1352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1343</v>
      </c>
      <c r="C34" s="320" t="s">
        <v>1353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1343</v>
      </c>
      <c r="C35" s="320" t="s">
        <v>1354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1343</v>
      </c>
      <c r="C36" s="320" t="s">
        <v>1355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1343</v>
      </c>
      <c r="C37" s="320" t="s">
        <v>1356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1343</v>
      </c>
      <c r="C38" s="320" t="s">
        <v>1357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1349</v>
      </c>
      <c r="B39" s="153" t="s">
        <v>1358</v>
      </c>
      <c r="C39" s="320" t="s">
        <v>1359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1349</v>
      </c>
      <c r="B40" s="153" t="s">
        <v>1358</v>
      </c>
      <c r="C40" s="320" t="s">
        <v>1360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1361</v>
      </c>
      <c r="B41" s="153" t="s">
        <v>649</v>
      </c>
      <c r="C41" s="320" t="s">
        <v>1362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1361</v>
      </c>
      <c r="B42" s="164" t="s">
        <v>649</v>
      </c>
      <c r="C42" s="155" t="s">
        <v>1363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1361</v>
      </c>
      <c r="B43" s="153" t="s">
        <v>649</v>
      </c>
      <c r="C43" s="320" t="s">
        <v>1364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1361</v>
      </c>
      <c r="B44" s="153" t="s">
        <v>649</v>
      </c>
      <c r="C44" s="320" t="s">
        <v>1365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1361</v>
      </c>
      <c r="B45" s="153" t="s">
        <v>649</v>
      </c>
      <c r="C45" s="320" t="s">
        <v>1366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649</v>
      </c>
      <c r="C46" s="320" t="s">
        <v>1367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649</v>
      </c>
      <c r="C47" s="320" t="s">
        <v>1368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649</v>
      </c>
      <c r="C48" s="320" t="s">
        <v>1369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1370</v>
      </c>
      <c r="B49" s="429" t="s">
        <v>1371</v>
      </c>
      <c r="C49" s="320" t="s">
        <v>1372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1373</v>
      </c>
      <c r="B50" s="580" t="s">
        <v>408</v>
      </c>
      <c r="C50" s="320" t="s">
        <v>1374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1375</v>
      </c>
      <c r="B51" s="429" t="s">
        <v>1350</v>
      </c>
      <c r="C51" s="320" t="s">
        <v>1376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1375</v>
      </c>
      <c r="B52" s="429" t="s">
        <v>1350</v>
      </c>
      <c r="C52" s="320" t="s">
        <v>1377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1375</v>
      </c>
      <c r="B53" s="429" t="s">
        <v>1350</v>
      </c>
      <c r="C53" s="320" t="s">
        <v>1378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1379</v>
      </c>
      <c r="B54" s="429" t="s">
        <v>1350</v>
      </c>
      <c r="C54" s="320" t="s">
        <v>1380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1381</v>
      </c>
      <c r="B55" s="429" t="s">
        <v>1350</v>
      </c>
      <c r="C55" s="320" t="s">
        <v>1382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1350</v>
      </c>
      <c r="C56" s="320" t="s">
        <v>1383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1350</v>
      </c>
      <c r="C57" s="320" t="s">
        <v>1384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1350</v>
      </c>
      <c r="C58" s="320" t="s">
        <v>1385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1350</v>
      </c>
      <c r="C59" s="320" t="s">
        <v>1386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1350</v>
      </c>
      <c r="C60" s="320" t="s">
        <v>1387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1350</v>
      </c>
      <c r="C61" s="320" t="s">
        <v>1388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1350</v>
      </c>
      <c r="C62" s="320" t="s">
        <v>1389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1350</v>
      </c>
      <c r="C63" s="320" t="s">
        <v>1390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1350</v>
      </c>
      <c r="C64" s="320" t="s">
        <v>1391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1350</v>
      </c>
      <c r="C65" s="320" t="s">
        <v>1392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1350</v>
      </c>
      <c r="C66" s="320" t="s">
        <v>1393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1350</v>
      </c>
      <c r="C67" s="320" t="s">
        <v>1394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1350</v>
      </c>
      <c r="C68" s="320" t="s">
        <v>1395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1396</v>
      </c>
      <c r="B69" s="580" t="s">
        <v>1397</v>
      </c>
      <c r="C69" s="320" t="s">
        <v>1398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1399</v>
      </c>
      <c r="B70" s="580" t="s">
        <v>1397</v>
      </c>
      <c r="C70" s="320" t="s">
        <v>1400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1401</v>
      </c>
      <c r="B71" s="429" t="s">
        <v>1402</v>
      </c>
      <c r="C71" s="320" t="s">
        <v>1403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1401</v>
      </c>
      <c r="B72" s="429" t="s">
        <v>1402</v>
      </c>
      <c r="C72" s="320" t="s">
        <v>1404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1405</v>
      </c>
      <c r="B73" s="580" t="s">
        <v>408</v>
      </c>
      <c r="C73" s="320" t="s">
        <v>1406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1401</v>
      </c>
      <c r="B74" s="429" t="s">
        <v>1402</v>
      </c>
      <c r="C74" s="320" t="s">
        <v>1407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1401</v>
      </c>
      <c r="B75" s="429" t="s">
        <v>1402</v>
      </c>
      <c r="C75" s="320" t="s">
        <v>1408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1401</v>
      </c>
      <c r="B76" s="429" t="s">
        <v>1402</v>
      </c>
      <c r="C76" s="320" t="s">
        <v>1409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1402</v>
      </c>
      <c r="C77" s="320" t="s">
        <v>1410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1402</v>
      </c>
      <c r="C78" s="320" t="s">
        <v>1411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1402</v>
      </c>
      <c r="C79" s="320" t="s">
        <v>1412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1402</v>
      </c>
      <c r="C80" s="320" t="s">
        <v>1413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1402</v>
      </c>
      <c r="C81" s="320" t="s">
        <v>1414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1402</v>
      </c>
      <c r="C82" s="320" t="s">
        <v>1415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1402</v>
      </c>
      <c r="C83" s="320" t="s">
        <v>1416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1402</v>
      </c>
      <c r="C84" s="320" t="s">
        <v>1417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1418</v>
      </c>
    </row>
    <row r="85" spans="1:9" ht="15.75" hidden="1" customHeight="1" x14ac:dyDescent="0.2">
      <c r="B85" s="429" t="s">
        <v>1402</v>
      </c>
      <c r="C85" s="320" t="s">
        <v>1419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1402</v>
      </c>
      <c r="C86" s="320" t="s">
        <v>1420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1402</v>
      </c>
      <c r="C87" s="320" t="s">
        <v>1421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1402</v>
      </c>
      <c r="C88" s="320" t="s">
        <v>1422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1402</v>
      </c>
      <c r="C89" s="320" t="s">
        <v>1423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511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1424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1425</v>
      </c>
      <c r="D93" s="406" t="s">
        <v>1310</v>
      </c>
      <c r="E93" s="163" t="s">
        <v>143</v>
      </c>
      <c r="F93" s="163" t="s">
        <v>1426</v>
      </c>
      <c r="G93" s="169"/>
    </row>
    <row r="94" spans="1:9" s="146" customFormat="1" ht="18" hidden="1" customHeight="1" x14ac:dyDescent="0.2">
      <c r="A94" s="210"/>
      <c r="B94" s="152" t="s">
        <v>350</v>
      </c>
      <c r="C94" s="152" t="s">
        <v>351</v>
      </c>
      <c r="D94" s="351"/>
      <c r="E94" s="332" t="s">
        <v>245</v>
      </c>
      <c r="F94" s="332" t="s">
        <v>144</v>
      </c>
      <c r="G94" s="169"/>
    </row>
    <row r="95" spans="1:9" s="146" customFormat="1" ht="18" hidden="1" customHeight="1" x14ac:dyDescent="0.2">
      <c r="A95" s="210" t="s">
        <v>1427</v>
      </c>
      <c r="B95" s="153" t="s">
        <v>1428</v>
      </c>
      <c r="C95" s="320" t="s">
        <v>1429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1430</v>
      </c>
      <c r="B96" s="216" t="s">
        <v>384</v>
      </c>
      <c r="C96" s="320" t="s">
        <v>1429</v>
      </c>
      <c r="D96" s="154">
        <f t="shared" ref="D96" si="143">D95+7</f>
        <v>43533</v>
      </c>
      <c r="E96" s="154"/>
      <c r="F96" s="154"/>
      <c r="G96" s="162" t="s">
        <v>1431</v>
      </c>
    </row>
    <row r="97" spans="1:12" s="146" customFormat="1" ht="17.25" hidden="1" customHeight="1" x14ac:dyDescent="0.2">
      <c r="A97" s="365"/>
      <c r="B97" s="156" t="s">
        <v>1432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1433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1434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1425</v>
      </c>
      <c r="D103" s="406" t="s">
        <v>1310</v>
      </c>
      <c r="E103" s="163" t="s">
        <v>143</v>
      </c>
      <c r="F103" s="163" t="s">
        <v>1426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350</v>
      </c>
      <c r="C104" s="152" t="s">
        <v>351</v>
      </c>
      <c r="D104" s="351"/>
      <c r="E104" s="332" t="s">
        <v>245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1435</v>
      </c>
      <c r="C105" s="320" t="s">
        <v>1436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1437</v>
      </c>
      <c r="C106" s="320" t="s">
        <v>1438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1439</v>
      </c>
      <c r="B107" s="153" t="s">
        <v>1440</v>
      </c>
      <c r="C107" s="320" t="s">
        <v>1441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1437</v>
      </c>
      <c r="C108" s="320" t="s">
        <v>1442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1432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511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512</v>
      </c>
      <c r="C112" s="193"/>
      <c r="D112" s="193"/>
      <c r="E112" s="194"/>
      <c r="F112" s="195" t="s">
        <v>1443</v>
      </c>
      <c r="G112" s="195"/>
      <c r="H112" s="193"/>
      <c r="I112" s="193"/>
      <c r="J112" s="195" t="s">
        <v>514</v>
      </c>
      <c r="K112" s="195"/>
      <c r="L112" s="195"/>
    </row>
    <row r="113" spans="2:12" s="159" customFormat="1" ht="15.75" customHeight="1" x14ac:dyDescent="0.2">
      <c r="B113" s="197" t="s">
        <v>515</v>
      </c>
      <c r="C113" s="193"/>
      <c r="D113" s="198" t="s">
        <v>516</v>
      </c>
      <c r="E113" s="199"/>
      <c r="F113" s="197" t="s">
        <v>517</v>
      </c>
      <c r="G113" s="193"/>
      <c r="H113" s="198" t="s">
        <v>518</v>
      </c>
      <c r="I113" s="193"/>
      <c r="J113" s="197" t="s">
        <v>519</v>
      </c>
      <c r="K113" s="193"/>
      <c r="L113" s="198" t="s">
        <v>520</v>
      </c>
    </row>
    <row r="114" spans="2:12" s="159" customFormat="1" ht="15.75" customHeight="1" x14ac:dyDescent="0.2">
      <c r="B114" s="417" t="s">
        <v>521</v>
      </c>
      <c r="C114" s="202"/>
      <c r="D114" s="573" t="s">
        <v>522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526</v>
      </c>
      <c r="K114" s="202" t="s">
        <v>1444</v>
      </c>
      <c r="L114" s="203" t="s">
        <v>527</v>
      </c>
    </row>
    <row r="115" spans="2:12" s="159" customFormat="1" ht="15.75" customHeight="1" x14ac:dyDescent="0.2">
      <c r="B115" s="417" t="s">
        <v>535</v>
      </c>
      <c r="C115" s="202"/>
      <c r="D115" s="573" t="s">
        <v>536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533</v>
      </c>
      <c r="K115" s="202" t="s">
        <v>1445</v>
      </c>
      <c r="L115" s="203" t="s">
        <v>534</v>
      </c>
    </row>
    <row r="116" spans="2:12" s="159" customFormat="1" ht="15.75" customHeight="1" x14ac:dyDescent="0.2">
      <c r="B116" s="201" t="s">
        <v>1446</v>
      </c>
      <c r="C116" s="202"/>
      <c r="D116" s="203" t="s">
        <v>1447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1448</v>
      </c>
      <c r="K116" s="202" t="s">
        <v>1449</v>
      </c>
      <c r="L116" s="203" t="s">
        <v>1450</v>
      </c>
    </row>
    <row r="117" spans="2:12" s="159" customFormat="1" ht="15.75" customHeight="1" x14ac:dyDescent="0.2">
      <c r="B117" s="201" t="s">
        <v>528</v>
      </c>
      <c r="C117" s="202"/>
      <c r="D117" s="203" t="s">
        <v>529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547</v>
      </c>
      <c r="K117" s="202" t="s">
        <v>1451</v>
      </c>
      <c r="L117" s="203" t="s">
        <v>548</v>
      </c>
    </row>
    <row r="118" spans="2:12" s="159" customFormat="1" ht="15.75" customHeight="1" x14ac:dyDescent="0.2">
      <c r="B118" s="417" t="s">
        <v>750</v>
      </c>
      <c r="C118" s="202"/>
      <c r="D118" s="573" t="s">
        <v>543</v>
      </c>
      <c r="E118" s="197"/>
      <c r="F118" s="201"/>
      <c r="G118" s="202"/>
      <c r="H118" s="203"/>
      <c r="I118" s="193"/>
      <c r="J118" s="201" t="s">
        <v>554</v>
      </c>
      <c r="K118" s="202" t="s">
        <v>1452</v>
      </c>
      <c r="L118" s="203" t="s">
        <v>555</v>
      </c>
    </row>
    <row r="119" spans="2:12" s="159" customFormat="1" ht="15.75" customHeight="1" x14ac:dyDescent="0.2">
      <c r="B119" s="417" t="s">
        <v>1453</v>
      </c>
      <c r="C119" s="202"/>
      <c r="D119" s="573" t="s">
        <v>1454</v>
      </c>
      <c r="E119" s="197"/>
      <c r="F119" s="201"/>
      <c r="G119" s="202"/>
      <c r="H119" s="203"/>
      <c r="I119" s="193"/>
      <c r="J119" s="201" t="s">
        <v>1455</v>
      </c>
      <c r="K119" s="202" t="s">
        <v>1456</v>
      </c>
      <c r="L119" s="203" t="s">
        <v>1457</v>
      </c>
    </row>
    <row r="120" spans="2:12" s="159" customFormat="1" ht="15.75" customHeight="1" x14ac:dyDescent="0.2">
      <c r="B120" s="417" t="s">
        <v>1458</v>
      </c>
      <c r="C120" s="202"/>
      <c r="D120" s="573" t="s">
        <v>1459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1460</v>
      </c>
      <c r="C123" s="193" t="s">
        <v>1461</v>
      </c>
      <c r="D123" s="205"/>
      <c r="E123" s="193"/>
      <c r="F123" s="193" t="s">
        <v>1462</v>
      </c>
      <c r="G123" s="206" t="s">
        <v>1463</v>
      </c>
      <c r="H123" s="196"/>
      <c r="I123" s="193"/>
      <c r="J123" s="193" t="s">
        <v>1462</v>
      </c>
      <c r="K123" s="193" t="s">
        <v>1464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966</v>
      </c>
      <c r="B2" s="498" t="s">
        <v>967</v>
      </c>
      <c r="C2" s="498" t="s">
        <v>967</v>
      </c>
      <c r="D2" s="498" t="s">
        <v>968</v>
      </c>
      <c r="E2" s="498" t="s">
        <v>969</v>
      </c>
      <c r="F2" s="498" t="s">
        <v>298</v>
      </c>
      <c r="G2" s="499" t="s">
        <v>970</v>
      </c>
      <c r="H2" s="499" t="s">
        <v>971</v>
      </c>
      <c r="I2" s="500" t="s">
        <v>972</v>
      </c>
    </row>
    <row r="3" spans="1:10" ht="51" hidden="1" x14ac:dyDescent="0.2">
      <c r="A3" s="226" t="s">
        <v>973</v>
      </c>
      <c r="B3" s="226" t="s">
        <v>974</v>
      </c>
      <c r="C3" s="225"/>
      <c r="D3" s="225"/>
      <c r="E3" s="226" t="s">
        <v>974</v>
      </c>
      <c r="F3" s="227" t="s">
        <v>975</v>
      </c>
      <c r="G3" s="225"/>
      <c r="H3" s="227" t="s">
        <v>976</v>
      </c>
      <c r="I3" s="228" t="s">
        <v>977</v>
      </c>
    </row>
    <row r="4" spans="1:10" ht="51" hidden="1" x14ac:dyDescent="0.2">
      <c r="A4" s="229" t="s">
        <v>978</v>
      </c>
      <c r="B4" s="229" t="s">
        <v>979</v>
      </c>
      <c r="C4" s="229" t="s">
        <v>979</v>
      </c>
      <c r="D4" s="230"/>
      <c r="E4" s="229" t="s">
        <v>980</v>
      </c>
      <c r="F4" s="227" t="s">
        <v>222</v>
      </c>
      <c r="G4" s="225" t="s">
        <v>981</v>
      </c>
      <c r="H4" s="227" t="s">
        <v>976</v>
      </c>
      <c r="I4" s="228" t="s">
        <v>982</v>
      </c>
    </row>
    <row r="5" spans="1:10" ht="51" hidden="1" x14ac:dyDescent="0.2">
      <c r="A5" s="229" t="s">
        <v>978</v>
      </c>
      <c r="B5" s="229" t="s">
        <v>983</v>
      </c>
      <c r="C5" s="229" t="s">
        <v>983</v>
      </c>
      <c r="D5" s="230"/>
      <c r="E5" s="229" t="s">
        <v>984</v>
      </c>
      <c r="F5" s="227" t="s">
        <v>222</v>
      </c>
      <c r="G5" s="225" t="s">
        <v>985</v>
      </c>
      <c r="H5" s="227" t="s">
        <v>976</v>
      </c>
      <c r="I5" s="228" t="s">
        <v>982</v>
      </c>
    </row>
    <row r="6" spans="1:10" ht="51" hidden="1" x14ac:dyDescent="0.2">
      <c r="A6" s="229" t="s">
        <v>986</v>
      </c>
      <c r="B6" s="229" t="s">
        <v>987</v>
      </c>
      <c r="C6" s="229" t="s">
        <v>987</v>
      </c>
      <c r="D6" s="227"/>
      <c r="E6" s="229" t="s">
        <v>987</v>
      </c>
      <c r="F6" s="227" t="s">
        <v>222</v>
      </c>
      <c r="G6" s="225" t="s">
        <v>988</v>
      </c>
      <c r="H6" s="227" t="s">
        <v>976</v>
      </c>
      <c r="I6" s="228" t="s">
        <v>982</v>
      </c>
    </row>
    <row r="7" spans="1:10" hidden="1" x14ac:dyDescent="0.2">
      <c r="A7" s="224" t="s">
        <v>989</v>
      </c>
      <c r="B7" s="224" t="s">
        <v>990</v>
      </c>
      <c r="C7" s="224" t="s">
        <v>991</v>
      </c>
      <c r="D7" s="224" t="s">
        <v>992</v>
      </c>
      <c r="E7" s="224" t="s">
        <v>993</v>
      </c>
      <c r="F7" s="224" t="s">
        <v>298</v>
      </c>
      <c r="G7" s="225" t="s">
        <v>994</v>
      </c>
      <c r="H7" s="225" t="s">
        <v>971</v>
      </c>
      <c r="I7" s="222"/>
    </row>
    <row r="8" spans="1:10" hidden="1" x14ac:dyDescent="0.2">
      <c r="A8" s="224" t="s">
        <v>989</v>
      </c>
      <c r="B8" s="224" t="s">
        <v>990</v>
      </c>
      <c r="C8" s="224" t="s">
        <v>995</v>
      </c>
      <c r="D8" s="224" t="s">
        <v>996</v>
      </c>
      <c r="E8" s="224" t="s">
        <v>997</v>
      </c>
      <c r="F8" s="224" t="s">
        <v>298</v>
      </c>
      <c r="G8" s="225"/>
      <c r="H8" s="225" t="s">
        <v>971</v>
      </c>
      <c r="I8" s="222" t="s">
        <v>998</v>
      </c>
    </row>
    <row r="9" spans="1:10" hidden="1" x14ac:dyDescent="0.2">
      <c r="A9" s="224" t="s">
        <v>966</v>
      </c>
      <c r="B9" s="224" t="s">
        <v>999</v>
      </c>
      <c r="C9" s="224" t="s">
        <v>999</v>
      </c>
      <c r="D9" s="224" t="s">
        <v>1000</v>
      </c>
      <c r="E9" s="224" t="s">
        <v>1001</v>
      </c>
      <c r="F9" s="224" t="s">
        <v>298</v>
      </c>
      <c r="G9" s="225" t="s">
        <v>1002</v>
      </c>
      <c r="H9" s="225" t="s">
        <v>971</v>
      </c>
      <c r="I9" s="222" t="s">
        <v>972</v>
      </c>
    </row>
    <row r="10" spans="1:10" hidden="1" x14ac:dyDescent="0.2">
      <c r="A10" s="333" t="s">
        <v>989</v>
      </c>
      <c r="B10" s="333" t="s">
        <v>1003</v>
      </c>
      <c r="C10" s="333" t="s">
        <v>1004</v>
      </c>
      <c r="D10" s="333" t="s">
        <v>1005</v>
      </c>
      <c r="E10" s="333" t="s">
        <v>1006</v>
      </c>
      <c r="F10" s="333" t="s">
        <v>298</v>
      </c>
      <c r="G10" s="334" t="s">
        <v>1007</v>
      </c>
      <c r="H10" s="334" t="s">
        <v>971</v>
      </c>
      <c r="I10" s="335" t="s">
        <v>972</v>
      </c>
      <c r="J10" s="223" t="s">
        <v>1008</v>
      </c>
    </row>
    <row r="11" spans="1:10" hidden="1" x14ac:dyDescent="0.2">
      <c r="A11" s="333" t="s">
        <v>989</v>
      </c>
      <c r="B11" s="333" t="s">
        <v>1003</v>
      </c>
      <c r="C11" s="333" t="s">
        <v>1009</v>
      </c>
      <c r="D11" s="333" t="s">
        <v>1010</v>
      </c>
      <c r="E11" s="333" t="s">
        <v>1011</v>
      </c>
      <c r="F11" s="333" t="s">
        <v>298</v>
      </c>
      <c r="G11" s="334" t="s">
        <v>1012</v>
      </c>
      <c r="H11" s="334" t="s">
        <v>971</v>
      </c>
      <c r="I11" s="335" t="s">
        <v>972</v>
      </c>
      <c r="J11" s="223" t="s">
        <v>1008</v>
      </c>
    </row>
    <row r="12" spans="1:10" hidden="1" x14ac:dyDescent="0.2">
      <c r="A12" s="224" t="s">
        <v>989</v>
      </c>
      <c r="B12" s="224" t="s">
        <v>1003</v>
      </c>
      <c r="C12" s="224" t="s">
        <v>1013</v>
      </c>
      <c r="D12" s="224"/>
      <c r="E12" s="224" t="s">
        <v>1014</v>
      </c>
      <c r="F12" s="224" t="s">
        <v>298</v>
      </c>
      <c r="G12" s="225"/>
      <c r="H12" s="225" t="s">
        <v>971</v>
      </c>
      <c r="I12" s="222" t="s">
        <v>1015</v>
      </c>
    </row>
    <row r="13" spans="1:10" hidden="1" x14ac:dyDescent="0.2">
      <c r="A13" s="224" t="s">
        <v>1016</v>
      </c>
      <c r="B13" s="224" t="s">
        <v>1017</v>
      </c>
      <c r="C13" s="224" t="s">
        <v>1017</v>
      </c>
      <c r="D13" s="224" t="s">
        <v>1018</v>
      </c>
      <c r="E13" s="224" t="s">
        <v>1019</v>
      </c>
      <c r="F13" s="224" t="s">
        <v>298</v>
      </c>
      <c r="G13" s="225"/>
      <c r="H13" s="225" t="s">
        <v>971</v>
      </c>
      <c r="I13" s="222"/>
    </row>
    <row r="14" spans="1:10" hidden="1" x14ac:dyDescent="0.2">
      <c r="A14" s="224" t="s">
        <v>989</v>
      </c>
      <c r="B14" s="224" t="s">
        <v>1020</v>
      </c>
      <c r="C14" s="224" t="s">
        <v>1020</v>
      </c>
      <c r="D14" s="224" t="s">
        <v>1021</v>
      </c>
      <c r="E14" s="224" t="s">
        <v>1022</v>
      </c>
      <c r="F14" s="224" t="s">
        <v>298</v>
      </c>
      <c r="G14" s="225" t="s">
        <v>1023</v>
      </c>
      <c r="H14" s="225" t="s">
        <v>971</v>
      </c>
      <c r="I14" s="222"/>
    </row>
    <row r="15" spans="1:10" ht="38.25" hidden="1" x14ac:dyDescent="0.2">
      <c r="A15" s="231" t="s">
        <v>1024</v>
      </c>
      <c r="B15" s="231" t="s">
        <v>1025</v>
      </c>
      <c r="C15" s="225"/>
      <c r="D15" s="225"/>
      <c r="E15" s="231" t="s">
        <v>1025</v>
      </c>
      <c r="F15" s="227" t="s">
        <v>281</v>
      </c>
      <c r="G15" s="225"/>
      <c r="H15" s="227" t="s">
        <v>976</v>
      </c>
      <c r="I15" s="222" t="s">
        <v>1026</v>
      </c>
    </row>
    <row r="16" spans="1:10" hidden="1" x14ac:dyDescent="0.2">
      <c r="A16" s="224" t="s">
        <v>989</v>
      </c>
      <c r="B16" s="224" t="s">
        <v>1027</v>
      </c>
      <c r="C16" s="224" t="s">
        <v>1028</v>
      </c>
      <c r="D16" s="224"/>
      <c r="E16" s="224" t="s">
        <v>1029</v>
      </c>
      <c r="F16" s="224" t="s">
        <v>298</v>
      </c>
      <c r="G16" s="225" t="s">
        <v>1030</v>
      </c>
      <c r="H16" s="225" t="s">
        <v>971</v>
      </c>
      <c r="I16" s="222" t="s">
        <v>1031</v>
      </c>
    </row>
    <row r="17" spans="1:10" hidden="1" x14ac:dyDescent="0.2">
      <c r="A17" s="224" t="s">
        <v>989</v>
      </c>
      <c r="B17" s="224" t="s">
        <v>1027</v>
      </c>
      <c r="C17" s="224" t="s">
        <v>1032</v>
      </c>
      <c r="D17" s="224" t="s">
        <v>1033</v>
      </c>
      <c r="E17" s="224" t="s">
        <v>234</v>
      </c>
      <c r="F17" s="224" t="s">
        <v>298</v>
      </c>
      <c r="G17" s="225" t="s">
        <v>1034</v>
      </c>
      <c r="H17" s="225" t="s">
        <v>971</v>
      </c>
      <c r="I17" s="222"/>
    </row>
    <row r="18" spans="1:10" hidden="1" x14ac:dyDescent="0.2">
      <c r="A18" s="224" t="s">
        <v>989</v>
      </c>
      <c r="B18" s="224" t="s">
        <v>1027</v>
      </c>
      <c r="C18" s="224" t="s">
        <v>1035</v>
      </c>
      <c r="D18" s="224" t="s">
        <v>1036</v>
      </c>
      <c r="E18" s="224" t="s">
        <v>1037</v>
      </c>
      <c r="F18" s="224" t="s">
        <v>298</v>
      </c>
      <c r="G18" s="225" t="s">
        <v>1038</v>
      </c>
      <c r="H18" s="225" t="s">
        <v>971</v>
      </c>
      <c r="I18" s="222" t="s">
        <v>1039</v>
      </c>
    </row>
    <row r="19" spans="1:10" hidden="1" x14ac:dyDescent="0.2">
      <c r="A19" s="224" t="s">
        <v>1040</v>
      </c>
      <c r="B19" s="224" t="s">
        <v>1041</v>
      </c>
      <c r="C19" s="224" t="s">
        <v>1041</v>
      </c>
      <c r="D19" s="224" t="s">
        <v>1042</v>
      </c>
      <c r="E19" s="224" t="s">
        <v>1043</v>
      </c>
      <c r="F19" s="224" t="s">
        <v>298</v>
      </c>
      <c r="G19" s="225" t="s">
        <v>1044</v>
      </c>
      <c r="H19" s="225" t="s">
        <v>971</v>
      </c>
      <c r="I19" s="222"/>
    </row>
    <row r="20" spans="1:10" hidden="1" x14ac:dyDescent="0.2">
      <c r="A20" s="232" t="s">
        <v>1045</v>
      </c>
      <c r="B20" s="233" t="s">
        <v>1046</v>
      </c>
      <c r="C20" s="233" t="s">
        <v>1046</v>
      </c>
      <c r="D20" s="225"/>
      <c r="E20" s="233" t="s">
        <v>1047</v>
      </c>
      <c r="F20" s="227" t="s">
        <v>241</v>
      </c>
      <c r="G20" s="225" t="s">
        <v>1048</v>
      </c>
      <c r="H20" s="227" t="s">
        <v>976</v>
      </c>
      <c r="I20" s="222"/>
    </row>
    <row r="21" spans="1:10" ht="15" hidden="1" x14ac:dyDescent="0.2">
      <c r="A21" s="224" t="s">
        <v>989</v>
      </c>
      <c r="B21" s="224" t="s">
        <v>1049</v>
      </c>
      <c r="C21" s="224" t="s">
        <v>1049</v>
      </c>
      <c r="D21" s="224" t="s">
        <v>1050</v>
      </c>
      <c r="E21" s="224" t="s">
        <v>1051</v>
      </c>
      <c r="F21" s="224" t="s">
        <v>298</v>
      </c>
      <c r="G21" s="225" t="s">
        <v>1052</v>
      </c>
      <c r="H21" s="225" t="s">
        <v>971</v>
      </c>
      <c r="I21" s="222"/>
      <c r="J21" s="234"/>
    </row>
    <row r="22" spans="1:10" ht="51" hidden="1" x14ac:dyDescent="0.2">
      <c r="A22" s="235" t="s">
        <v>1053</v>
      </c>
      <c r="B22" s="235" t="s">
        <v>1054</v>
      </c>
      <c r="C22" s="225"/>
      <c r="D22" s="225"/>
      <c r="E22" s="235" t="s">
        <v>1054</v>
      </c>
      <c r="F22" s="227" t="s">
        <v>975</v>
      </c>
      <c r="G22" s="225" t="s">
        <v>1055</v>
      </c>
      <c r="H22" s="227" t="s">
        <v>976</v>
      </c>
      <c r="I22" s="228" t="s">
        <v>977</v>
      </c>
      <c r="J22" s="234"/>
    </row>
    <row r="23" spans="1:10" ht="15" hidden="1" x14ac:dyDescent="0.2">
      <c r="A23" s="224" t="s">
        <v>989</v>
      </c>
      <c r="B23" s="224" t="s">
        <v>1056</v>
      </c>
      <c r="C23" s="224" t="s">
        <v>1056</v>
      </c>
      <c r="D23" s="224" t="s">
        <v>1057</v>
      </c>
      <c r="E23" s="224" t="s">
        <v>1058</v>
      </c>
      <c r="F23" s="224" t="s">
        <v>298</v>
      </c>
      <c r="G23" s="225"/>
      <c r="H23" s="225" t="s">
        <v>971</v>
      </c>
      <c r="I23" s="222"/>
      <c r="J23" s="234"/>
    </row>
    <row r="24" spans="1:10" ht="15" hidden="1" x14ac:dyDescent="0.2">
      <c r="A24" s="224" t="s">
        <v>989</v>
      </c>
      <c r="B24" s="224" t="s">
        <v>1056</v>
      </c>
      <c r="C24" s="224" t="s">
        <v>1056</v>
      </c>
      <c r="D24" s="224" t="s">
        <v>1059</v>
      </c>
      <c r="E24" s="224" t="s">
        <v>1058</v>
      </c>
      <c r="F24" s="224" t="s">
        <v>298</v>
      </c>
      <c r="G24" s="225"/>
      <c r="H24" s="225" t="s">
        <v>971</v>
      </c>
      <c r="I24" s="222"/>
      <c r="J24" s="236"/>
    </row>
    <row r="25" spans="1:10" ht="15" hidden="1" x14ac:dyDescent="0.2">
      <c r="A25" s="224" t="s">
        <v>989</v>
      </c>
      <c r="B25" s="224" t="s">
        <v>1060</v>
      </c>
      <c r="C25" s="224" t="s">
        <v>1061</v>
      </c>
      <c r="D25" s="224" t="s">
        <v>1062</v>
      </c>
      <c r="E25" s="224" t="s">
        <v>1063</v>
      </c>
      <c r="F25" s="224" t="s">
        <v>298</v>
      </c>
      <c r="G25" s="225" t="s">
        <v>1064</v>
      </c>
      <c r="H25" s="225" t="s">
        <v>971</v>
      </c>
      <c r="I25" s="222" t="s">
        <v>1065</v>
      </c>
      <c r="J25" s="234"/>
    </row>
    <row r="26" spans="1:10" ht="15" hidden="1" x14ac:dyDescent="0.2">
      <c r="A26" s="224" t="s">
        <v>989</v>
      </c>
      <c r="B26" s="224" t="s">
        <v>1060</v>
      </c>
      <c r="C26" s="224" t="s">
        <v>1061</v>
      </c>
      <c r="D26" s="224" t="s">
        <v>1066</v>
      </c>
      <c r="E26" s="224" t="s">
        <v>1063</v>
      </c>
      <c r="F26" s="224" t="s">
        <v>298</v>
      </c>
      <c r="G26" s="225" t="s">
        <v>1064</v>
      </c>
      <c r="H26" s="225" t="s">
        <v>971</v>
      </c>
      <c r="I26" s="222" t="s">
        <v>1065</v>
      </c>
      <c r="J26" s="234"/>
    </row>
    <row r="27" spans="1:10" hidden="1" x14ac:dyDescent="0.2">
      <c r="A27" s="224" t="s">
        <v>989</v>
      </c>
      <c r="B27" s="224" t="s">
        <v>1060</v>
      </c>
      <c r="C27" s="224" t="s">
        <v>1061</v>
      </c>
      <c r="D27" s="224" t="s">
        <v>1067</v>
      </c>
      <c r="E27" s="224" t="s">
        <v>1063</v>
      </c>
      <c r="F27" s="224" t="s">
        <v>298</v>
      </c>
      <c r="G27" s="225" t="s">
        <v>1064</v>
      </c>
      <c r="H27" s="225" t="s">
        <v>971</v>
      </c>
      <c r="I27" s="222" t="s">
        <v>1065</v>
      </c>
      <c r="J27" s="237"/>
    </row>
    <row r="28" spans="1:10" hidden="1" x14ac:dyDescent="0.2">
      <c r="A28" s="224" t="s">
        <v>989</v>
      </c>
      <c r="B28" s="224" t="s">
        <v>1060</v>
      </c>
      <c r="C28" s="224" t="s">
        <v>1061</v>
      </c>
      <c r="D28" s="230" t="s">
        <v>1068</v>
      </c>
      <c r="E28" s="224" t="s">
        <v>1063</v>
      </c>
      <c r="F28" s="224" t="s">
        <v>298</v>
      </c>
      <c r="G28" s="225" t="s">
        <v>1064</v>
      </c>
      <c r="H28" s="225" t="s">
        <v>971</v>
      </c>
      <c r="I28" s="222" t="s">
        <v>1065</v>
      </c>
      <c r="J28" s="237"/>
    </row>
    <row r="29" spans="1:10" hidden="1" x14ac:dyDescent="0.2">
      <c r="A29" s="224" t="s">
        <v>989</v>
      </c>
      <c r="B29" s="224" t="s">
        <v>1060</v>
      </c>
      <c r="C29" s="224" t="s">
        <v>1061</v>
      </c>
      <c r="D29" s="230" t="s">
        <v>1069</v>
      </c>
      <c r="E29" s="224" t="s">
        <v>1063</v>
      </c>
      <c r="F29" s="224" t="s">
        <v>298</v>
      </c>
      <c r="G29" s="225" t="s">
        <v>1064</v>
      </c>
      <c r="H29" s="225" t="s">
        <v>971</v>
      </c>
      <c r="I29" s="222" t="s">
        <v>1065</v>
      </c>
    </row>
    <row r="30" spans="1:10" hidden="1" x14ac:dyDescent="0.2">
      <c r="A30" s="224" t="s">
        <v>989</v>
      </c>
      <c r="B30" s="224" t="s">
        <v>1060</v>
      </c>
      <c r="C30" s="224" t="s">
        <v>1061</v>
      </c>
      <c r="D30" s="224" t="s">
        <v>1070</v>
      </c>
      <c r="E30" s="224" t="s">
        <v>1063</v>
      </c>
      <c r="F30" s="224" t="s">
        <v>298</v>
      </c>
      <c r="G30" s="225" t="s">
        <v>1064</v>
      </c>
      <c r="H30" s="225" t="s">
        <v>971</v>
      </c>
      <c r="I30" s="222" t="s">
        <v>1065</v>
      </c>
    </row>
    <row r="31" spans="1:10" hidden="1" x14ac:dyDescent="0.2">
      <c r="A31" s="224" t="s">
        <v>989</v>
      </c>
      <c r="B31" s="224" t="s">
        <v>1060</v>
      </c>
      <c r="C31" s="224" t="s">
        <v>1060</v>
      </c>
      <c r="D31" s="224" t="s">
        <v>1060</v>
      </c>
      <c r="E31" s="224" t="s">
        <v>215</v>
      </c>
      <c r="F31" s="224" t="s">
        <v>298</v>
      </c>
      <c r="G31" s="225" t="s">
        <v>1071</v>
      </c>
      <c r="H31" s="225" t="s">
        <v>971</v>
      </c>
      <c r="I31" s="222" t="s">
        <v>1065</v>
      </c>
    </row>
    <row r="32" spans="1:10" hidden="1" x14ac:dyDescent="0.2">
      <c r="A32" s="224" t="s">
        <v>989</v>
      </c>
      <c r="B32" s="224" t="s">
        <v>1060</v>
      </c>
      <c r="C32" s="224" t="s">
        <v>1004</v>
      </c>
      <c r="D32" s="224" t="s">
        <v>1072</v>
      </c>
      <c r="E32" s="224" t="s">
        <v>1073</v>
      </c>
      <c r="F32" s="224" t="s">
        <v>298</v>
      </c>
      <c r="G32" s="225" t="s">
        <v>1074</v>
      </c>
      <c r="H32" s="225" t="s">
        <v>971</v>
      </c>
      <c r="I32" s="222" t="s">
        <v>1065</v>
      </c>
    </row>
    <row r="33" spans="1:10" hidden="1" x14ac:dyDescent="0.2">
      <c r="A33" s="224" t="s">
        <v>989</v>
      </c>
      <c r="B33" s="224" t="s">
        <v>1060</v>
      </c>
      <c r="C33" s="224" t="s">
        <v>1004</v>
      </c>
      <c r="D33" s="224" t="s">
        <v>1075</v>
      </c>
      <c r="E33" s="224" t="s">
        <v>1073</v>
      </c>
      <c r="F33" s="224" t="s">
        <v>298</v>
      </c>
      <c r="G33" s="225" t="s">
        <v>1074</v>
      </c>
      <c r="H33" s="225" t="s">
        <v>971</v>
      </c>
      <c r="I33" s="222" t="s">
        <v>1065</v>
      </c>
    </row>
    <row r="34" spans="1:10" hidden="1" x14ac:dyDescent="0.2">
      <c r="A34" s="224" t="s">
        <v>989</v>
      </c>
      <c r="B34" s="224" t="s">
        <v>1060</v>
      </c>
      <c r="C34" s="224" t="s">
        <v>1004</v>
      </c>
      <c r="D34" s="224" t="s">
        <v>1076</v>
      </c>
      <c r="E34" s="224" t="s">
        <v>1073</v>
      </c>
      <c r="F34" s="224" t="s">
        <v>298</v>
      </c>
      <c r="G34" s="225" t="s">
        <v>1074</v>
      </c>
      <c r="H34" s="225" t="s">
        <v>971</v>
      </c>
      <c r="I34" s="222" t="s">
        <v>1065</v>
      </c>
    </row>
    <row r="35" spans="1:10" hidden="1" x14ac:dyDescent="0.2">
      <c r="A35" s="224" t="s">
        <v>989</v>
      </c>
      <c r="B35" s="224" t="s">
        <v>1060</v>
      </c>
      <c r="C35" s="224" t="s">
        <v>1004</v>
      </c>
      <c r="D35" s="224" t="s">
        <v>1077</v>
      </c>
      <c r="E35" s="224" t="s">
        <v>1073</v>
      </c>
      <c r="F35" s="224" t="s">
        <v>298</v>
      </c>
      <c r="G35" s="225" t="s">
        <v>1074</v>
      </c>
      <c r="H35" s="225" t="s">
        <v>971</v>
      </c>
      <c r="I35" s="222" t="s">
        <v>1065</v>
      </c>
    </row>
    <row r="36" spans="1:10" hidden="1" x14ac:dyDescent="0.2">
      <c r="A36" s="224" t="s">
        <v>989</v>
      </c>
      <c r="B36" s="224" t="s">
        <v>1060</v>
      </c>
      <c r="C36" s="224" t="s">
        <v>1004</v>
      </c>
      <c r="D36" s="224" t="s">
        <v>1078</v>
      </c>
      <c r="E36" s="224" t="s">
        <v>1073</v>
      </c>
      <c r="F36" s="224" t="s">
        <v>298</v>
      </c>
      <c r="G36" s="225" t="s">
        <v>1074</v>
      </c>
      <c r="H36" s="225" t="s">
        <v>971</v>
      </c>
      <c r="I36" s="222" t="s">
        <v>1065</v>
      </c>
    </row>
    <row r="37" spans="1:10" hidden="1" x14ac:dyDescent="0.2">
      <c r="A37" s="224" t="s">
        <v>989</v>
      </c>
      <c r="B37" s="224" t="s">
        <v>1060</v>
      </c>
      <c r="C37" s="224" t="s">
        <v>1004</v>
      </c>
      <c r="D37" s="224" t="s">
        <v>1079</v>
      </c>
      <c r="E37" s="224" t="s">
        <v>1073</v>
      </c>
      <c r="F37" s="224" t="s">
        <v>298</v>
      </c>
      <c r="G37" s="225" t="s">
        <v>1074</v>
      </c>
      <c r="H37" s="225" t="s">
        <v>971</v>
      </c>
      <c r="I37" s="222" t="s">
        <v>998</v>
      </c>
    </row>
    <row r="38" spans="1:10" hidden="1" x14ac:dyDescent="0.2">
      <c r="A38" s="224" t="s">
        <v>989</v>
      </c>
      <c r="B38" s="224" t="s">
        <v>1060</v>
      </c>
      <c r="C38" s="224" t="s">
        <v>1004</v>
      </c>
      <c r="D38" s="230" t="s">
        <v>1080</v>
      </c>
      <c r="E38" s="224" t="s">
        <v>1073</v>
      </c>
      <c r="F38" s="224" t="s">
        <v>298</v>
      </c>
      <c r="G38" s="225" t="s">
        <v>1074</v>
      </c>
      <c r="H38" s="225" t="s">
        <v>971</v>
      </c>
      <c r="I38" s="222" t="s">
        <v>1065</v>
      </c>
    </row>
    <row r="39" spans="1:10" hidden="1" x14ac:dyDescent="0.2">
      <c r="A39" s="224" t="s">
        <v>989</v>
      </c>
      <c r="B39" s="224" t="s">
        <v>1060</v>
      </c>
      <c r="C39" s="224" t="s">
        <v>1004</v>
      </c>
      <c r="D39" s="230" t="s">
        <v>1081</v>
      </c>
      <c r="E39" s="224" t="s">
        <v>1073</v>
      </c>
      <c r="F39" s="224" t="s">
        <v>298</v>
      </c>
      <c r="G39" s="225" t="s">
        <v>1074</v>
      </c>
      <c r="H39" s="225" t="s">
        <v>971</v>
      </c>
      <c r="I39" s="222" t="s">
        <v>1065</v>
      </c>
    </row>
    <row r="40" spans="1:10" ht="51" hidden="1" x14ac:dyDescent="0.2">
      <c r="A40" s="224" t="s">
        <v>989</v>
      </c>
      <c r="B40" s="224" t="s">
        <v>1060</v>
      </c>
      <c r="C40" s="224" t="s">
        <v>1004</v>
      </c>
      <c r="D40" s="224" t="s">
        <v>1082</v>
      </c>
      <c r="E40" s="224" t="s">
        <v>1073</v>
      </c>
      <c r="F40" s="224" t="s">
        <v>298</v>
      </c>
      <c r="G40" s="225" t="s">
        <v>1074</v>
      </c>
      <c r="H40" s="225" t="s">
        <v>971</v>
      </c>
      <c r="I40" s="222" t="s">
        <v>1083</v>
      </c>
    </row>
    <row r="41" spans="1:10" ht="51" hidden="1" x14ac:dyDescent="0.2">
      <c r="A41" s="238" t="s">
        <v>1084</v>
      </c>
      <c r="B41" s="238" t="s">
        <v>1085</v>
      </c>
      <c r="C41" s="238" t="s">
        <v>1085</v>
      </c>
      <c r="D41" s="225"/>
      <c r="E41" s="238" t="s">
        <v>1085</v>
      </c>
      <c r="F41" s="227" t="s">
        <v>222</v>
      </c>
      <c r="G41" s="225"/>
      <c r="H41" s="227" t="s">
        <v>976</v>
      </c>
      <c r="I41" s="228" t="s">
        <v>982</v>
      </c>
    </row>
    <row r="42" spans="1:10" hidden="1" x14ac:dyDescent="0.2">
      <c r="A42" s="224" t="s">
        <v>989</v>
      </c>
      <c r="B42" s="224" t="s">
        <v>1086</v>
      </c>
      <c r="C42" s="224" t="s">
        <v>1086</v>
      </c>
      <c r="D42" s="224" t="s">
        <v>1087</v>
      </c>
      <c r="E42" s="224" t="s">
        <v>1088</v>
      </c>
      <c r="F42" s="224" t="s">
        <v>298</v>
      </c>
      <c r="G42" s="225" t="s">
        <v>1089</v>
      </c>
      <c r="H42" s="225" t="s">
        <v>971</v>
      </c>
      <c r="I42" s="222"/>
    </row>
    <row r="43" spans="1:10" hidden="1" x14ac:dyDescent="0.2">
      <c r="A43" s="224" t="s">
        <v>989</v>
      </c>
      <c r="B43" s="224" t="s">
        <v>1086</v>
      </c>
      <c r="C43" s="224" t="s">
        <v>1086</v>
      </c>
      <c r="D43" s="224" t="s">
        <v>1090</v>
      </c>
      <c r="E43" s="224" t="s">
        <v>1088</v>
      </c>
      <c r="F43" s="224" t="s">
        <v>298</v>
      </c>
      <c r="G43" s="225" t="s">
        <v>1089</v>
      </c>
      <c r="H43" s="225" t="s">
        <v>971</v>
      </c>
      <c r="I43" s="222"/>
    </row>
    <row r="44" spans="1:10" ht="38.25" hidden="1" x14ac:dyDescent="0.2">
      <c r="A44" s="224" t="s">
        <v>989</v>
      </c>
      <c r="B44" s="224" t="s">
        <v>1091</v>
      </c>
      <c r="C44" s="224" t="s">
        <v>1091</v>
      </c>
      <c r="D44" s="224" t="s">
        <v>1092</v>
      </c>
      <c r="E44" s="224" t="s">
        <v>1093</v>
      </c>
      <c r="F44" s="224" t="s">
        <v>298</v>
      </c>
      <c r="G44" s="225" t="s">
        <v>1094</v>
      </c>
      <c r="H44" s="225" t="s">
        <v>971</v>
      </c>
      <c r="I44" s="222" t="s">
        <v>1095</v>
      </c>
      <c r="J44" s="239"/>
    </row>
    <row r="45" spans="1:10" ht="38.25" hidden="1" x14ac:dyDescent="0.2">
      <c r="A45" s="224" t="s">
        <v>989</v>
      </c>
      <c r="B45" s="224" t="s">
        <v>1091</v>
      </c>
      <c r="C45" s="224" t="s">
        <v>1091</v>
      </c>
      <c r="D45" s="224" t="s">
        <v>1096</v>
      </c>
      <c r="E45" s="224" t="s">
        <v>1093</v>
      </c>
      <c r="F45" s="224" t="s">
        <v>298</v>
      </c>
      <c r="G45" s="225" t="s">
        <v>1094</v>
      </c>
      <c r="H45" s="225" t="s">
        <v>971</v>
      </c>
      <c r="I45" s="222" t="s">
        <v>1095</v>
      </c>
      <c r="J45" s="239"/>
    </row>
    <row r="46" spans="1:10" ht="51" hidden="1" x14ac:dyDescent="0.2">
      <c r="A46" s="229" t="s">
        <v>978</v>
      </c>
      <c r="B46" s="229" t="s">
        <v>1097</v>
      </c>
      <c r="C46" s="229" t="s">
        <v>1097</v>
      </c>
      <c r="D46" s="230"/>
      <c r="E46" s="229" t="s">
        <v>1097</v>
      </c>
      <c r="F46" s="227" t="s">
        <v>222</v>
      </c>
      <c r="G46" s="225" t="s">
        <v>1098</v>
      </c>
      <c r="H46" s="227" t="s">
        <v>976</v>
      </c>
      <c r="I46" s="228" t="s">
        <v>982</v>
      </c>
      <c r="J46" s="239"/>
    </row>
    <row r="47" spans="1:10" ht="38.25" hidden="1" x14ac:dyDescent="0.2">
      <c r="A47" s="231" t="s">
        <v>1024</v>
      </c>
      <c r="B47" s="231" t="s">
        <v>1099</v>
      </c>
      <c r="C47" s="225"/>
      <c r="D47" s="225"/>
      <c r="E47" s="231" t="s">
        <v>1099</v>
      </c>
      <c r="F47" s="227" t="s">
        <v>281</v>
      </c>
      <c r="G47" s="225"/>
      <c r="H47" s="227" t="s">
        <v>976</v>
      </c>
      <c r="I47" s="222" t="s">
        <v>1026</v>
      </c>
      <c r="J47" s="239"/>
    </row>
    <row r="48" spans="1:10" ht="38.25" hidden="1" x14ac:dyDescent="0.2">
      <c r="A48" s="231" t="s">
        <v>1024</v>
      </c>
      <c r="B48" s="231" t="s">
        <v>1100</v>
      </c>
      <c r="C48" s="225"/>
      <c r="D48" s="225"/>
      <c r="E48" s="231" t="s">
        <v>1100</v>
      </c>
      <c r="F48" s="227" t="s">
        <v>281</v>
      </c>
      <c r="G48" s="225"/>
      <c r="H48" s="227" t="s">
        <v>976</v>
      </c>
      <c r="I48" s="222" t="s">
        <v>1026</v>
      </c>
      <c r="J48" s="239"/>
    </row>
    <row r="49" spans="1:10" ht="51" hidden="1" x14ac:dyDescent="0.2">
      <c r="A49" s="233" t="s">
        <v>1101</v>
      </c>
      <c r="B49" s="233" t="s">
        <v>1102</v>
      </c>
      <c r="C49" s="225"/>
      <c r="D49" s="225"/>
      <c r="E49" s="233" t="s">
        <v>1102</v>
      </c>
      <c r="F49" s="227" t="s">
        <v>975</v>
      </c>
      <c r="G49" s="225"/>
      <c r="H49" s="227" t="s">
        <v>976</v>
      </c>
      <c r="I49" s="228" t="s">
        <v>977</v>
      </c>
      <c r="J49" s="239"/>
    </row>
    <row r="50" spans="1:10" ht="14.25" hidden="1" customHeight="1" x14ac:dyDescent="0.2">
      <c r="A50" s="238" t="s">
        <v>1103</v>
      </c>
      <c r="B50" s="238" t="s">
        <v>1104</v>
      </c>
      <c r="C50" s="238" t="s">
        <v>1104</v>
      </c>
      <c r="D50" s="225"/>
      <c r="E50" s="238" t="s">
        <v>1104</v>
      </c>
      <c r="F50" s="227" t="s">
        <v>222</v>
      </c>
      <c r="G50" s="225" t="s">
        <v>1105</v>
      </c>
      <c r="H50" s="227" t="s">
        <v>976</v>
      </c>
      <c r="I50" s="228" t="s">
        <v>982</v>
      </c>
      <c r="J50" s="240"/>
    </row>
    <row r="51" spans="1:10" hidden="1" x14ac:dyDescent="0.2">
      <c r="A51" s="224" t="s">
        <v>989</v>
      </c>
      <c r="B51" s="224" t="s">
        <v>1106</v>
      </c>
      <c r="C51" s="224" t="s">
        <v>1107</v>
      </c>
      <c r="D51" s="224" t="s">
        <v>1108</v>
      </c>
      <c r="E51" s="224" t="s">
        <v>1109</v>
      </c>
      <c r="F51" s="224" t="s">
        <v>298</v>
      </c>
      <c r="G51" s="225" t="s">
        <v>1110</v>
      </c>
      <c r="H51" s="225" t="s">
        <v>971</v>
      </c>
      <c r="I51" s="222"/>
      <c r="J51" s="239"/>
    </row>
    <row r="52" spans="1:10" ht="51" hidden="1" x14ac:dyDescent="0.2">
      <c r="A52" s="229" t="s">
        <v>978</v>
      </c>
      <c r="B52" s="229" t="s">
        <v>1111</v>
      </c>
      <c r="C52" s="229" t="s">
        <v>1111</v>
      </c>
      <c r="D52" s="227"/>
      <c r="E52" s="229" t="s">
        <v>1111</v>
      </c>
      <c r="F52" s="227" t="s">
        <v>222</v>
      </c>
      <c r="G52" s="225" t="s">
        <v>1112</v>
      </c>
      <c r="H52" s="227" t="s">
        <v>976</v>
      </c>
      <c r="I52" s="228" t="s">
        <v>982</v>
      </c>
      <c r="J52" s="239"/>
    </row>
    <row r="53" spans="1:10" ht="38.25" hidden="1" x14ac:dyDescent="0.2">
      <c r="A53" s="241" t="s">
        <v>978</v>
      </c>
      <c r="B53" s="242" t="s">
        <v>1113</v>
      </c>
      <c r="C53" s="242" t="s">
        <v>1113</v>
      </c>
      <c r="D53" s="225"/>
      <c r="E53" s="242" t="s">
        <v>1114</v>
      </c>
      <c r="F53" s="227" t="s">
        <v>281</v>
      </c>
      <c r="G53" s="225" t="s">
        <v>1115</v>
      </c>
      <c r="H53" s="227" t="s">
        <v>976</v>
      </c>
      <c r="I53" s="222" t="s">
        <v>1026</v>
      </c>
      <c r="J53" s="239"/>
    </row>
    <row r="54" spans="1:10" ht="38.25" hidden="1" x14ac:dyDescent="0.2">
      <c r="A54" s="231" t="s">
        <v>1024</v>
      </c>
      <c r="B54" s="231" t="s">
        <v>1116</v>
      </c>
      <c r="C54" s="225"/>
      <c r="D54" s="225"/>
      <c r="E54" s="231" t="s">
        <v>1116</v>
      </c>
      <c r="F54" s="227" t="s">
        <v>281</v>
      </c>
      <c r="G54" s="225"/>
      <c r="H54" s="227" t="s">
        <v>976</v>
      </c>
      <c r="I54" s="222" t="s">
        <v>1026</v>
      </c>
      <c r="J54" s="239"/>
    </row>
    <row r="55" spans="1:10" hidden="1" x14ac:dyDescent="0.2">
      <c r="A55" s="224" t="s">
        <v>989</v>
      </c>
      <c r="B55" s="224" t="s">
        <v>1117</v>
      </c>
      <c r="C55" s="224" t="s">
        <v>1118</v>
      </c>
      <c r="D55" s="224"/>
      <c r="E55" s="224" t="s">
        <v>1119</v>
      </c>
      <c r="F55" s="224" t="s">
        <v>298</v>
      </c>
      <c r="G55" s="225"/>
      <c r="H55" s="225" t="s">
        <v>971</v>
      </c>
      <c r="I55" s="222"/>
      <c r="J55" s="239"/>
    </row>
    <row r="56" spans="1:10" hidden="1" x14ac:dyDescent="0.2">
      <c r="A56" s="224" t="s">
        <v>989</v>
      </c>
      <c r="B56" s="224" t="s">
        <v>1120</v>
      </c>
      <c r="C56" s="224" t="s">
        <v>1104</v>
      </c>
      <c r="D56" s="224" t="s">
        <v>1121</v>
      </c>
      <c r="E56" s="224" t="s">
        <v>1122</v>
      </c>
      <c r="F56" s="224" t="s">
        <v>298</v>
      </c>
      <c r="G56" s="225" t="s">
        <v>1105</v>
      </c>
      <c r="H56" s="225" t="s">
        <v>971</v>
      </c>
      <c r="I56" s="222"/>
      <c r="J56" s="239"/>
    </row>
    <row r="57" spans="1:10" hidden="1" x14ac:dyDescent="0.2">
      <c r="A57" s="224" t="s">
        <v>989</v>
      </c>
      <c r="B57" s="224" t="s">
        <v>1120</v>
      </c>
      <c r="C57" s="224" t="s">
        <v>1123</v>
      </c>
      <c r="D57" s="224" t="s">
        <v>1124</v>
      </c>
      <c r="E57" s="224" t="s">
        <v>1125</v>
      </c>
      <c r="F57" s="224" t="s">
        <v>298</v>
      </c>
      <c r="G57" s="225" t="s">
        <v>1126</v>
      </c>
      <c r="H57" s="225" t="s">
        <v>971</v>
      </c>
      <c r="I57" s="222"/>
      <c r="J57" s="239"/>
    </row>
    <row r="58" spans="1:10" hidden="1" x14ac:dyDescent="0.2">
      <c r="A58" s="224" t="s">
        <v>989</v>
      </c>
      <c r="B58" s="224" t="s">
        <v>1120</v>
      </c>
      <c r="C58" s="224" t="s">
        <v>1127</v>
      </c>
      <c r="D58" s="224" t="s">
        <v>1128</v>
      </c>
      <c r="E58" s="224" t="s">
        <v>1129</v>
      </c>
      <c r="F58" s="224" t="s">
        <v>298</v>
      </c>
      <c r="G58" s="225"/>
      <c r="H58" s="225" t="s">
        <v>971</v>
      </c>
      <c r="I58" s="222"/>
      <c r="J58" s="239"/>
    </row>
    <row r="59" spans="1:10" ht="51" hidden="1" x14ac:dyDescent="0.2">
      <c r="A59" s="230" t="s">
        <v>978</v>
      </c>
      <c r="B59" s="230" t="s">
        <v>1130</v>
      </c>
      <c r="C59" s="230" t="s">
        <v>1130</v>
      </c>
      <c r="D59" s="230"/>
      <c r="E59" s="230" t="s">
        <v>1130</v>
      </c>
      <c r="F59" s="227" t="s">
        <v>222</v>
      </c>
      <c r="G59" s="225" t="s">
        <v>1131</v>
      </c>
      <c r="H59" s="227" t="s">
        <v>976</v>
      </c>
      <c r="I59" s="228" t="s">
        <v>982</v>
      </c>
      <c r="J59" s="239"/>
    </row>
    <row r="60" spans="1:10" ht="51" hidden="1" x14ac:dyDescent="0.2">
      <c r="A60" s="230" t="s">
        <v>978</v>
      </c>
      <c r="B60" s="230" t="s">
        <v>1132</v>
      </c>
      <c r="C60" s="230" t="s">
        <v>1132</v>
      </c>
      <c r="D60" s="227"/>
      <c r="E60" s="230" t="s">
        <v>1132</v>
      </c>
      <c r="F60" s="227" t="s">
        <v>222</v>
      </c>
      <c r="G60" s="225" t="s">
        <v>1133</v>
      </c>
      <c r="H60" s="227" t="s">
        <v>976</v>
      </c>
      <c r="I60" s="228" t="s">
        <v>982</v>
      </c>
    </row>
    <row r="61" spans="1:10" hidden="1" x14ac:dyDescent="0.2">
      <c r="A61" s="224" t="s">
        <v>989</v>
      </c>
      <c r="B61" s="224" t="s">
        <v>1134</v>
      </c>
      <c r="C61" s="224" t="s">
        <v>1135</v>
      </c>
      <c r="D61" s="224" t="s">
        <v>1136</v>
      </c>
      <c r="E61" s="224" t="s">
        <v>1137</v>
      </c>
      <c r="F61" s="224" t="s">
        <v>298</v>
      </c>
      <c r="G61" s="225" t="s">
        <v>1138</v>
      </c>
      <c r="H61" s="225" t="s">
        <v>971</v>
      </c>
      <c r="I61" s="222"/>
    </row>
    <row r="62" spans="1:10" hidden="1" x14ac:dyDescent="0.2">
      <c r="A62" s="224" t="s">
        <v>989</v>
      </c>
      <c r="B62" s="224" t="s">
        <v>1134</v>
      </c>
      <c r="C62" s="224" t="s">
        <v>1139</v>
      </c>
      <c r="D62" s="224" t="s">
        <v>1140</v>
      </c>
      <c r="E62" s="224" t="s">
        <v>257</v>
      </c>
      <c r="F62" s="224" t="s">
        <v>298</v>
      </c>
      <c r="G62" s="225" t="s">
        <v>258</v>
      </c>
      <c r="H62" s="225" t="s">
        <v>971</v>
      </c>
      <c r="I62" s="222" t="s">
        <v>1141</v>
      </c>
    </row>
    <row r="63" spans="1:10" hidden="1" x14ac:dyDescent="0.2">
      <c r="A63" s="224" t="s">
        <v>989</v>
      </c>
      <c r="B63" s="224" t="s">
        <v>1134</v>
      </c>
      <c r="C63" s="224" t="s">
        <v>1139</v>
      </c>
      <c r="D63" s="224" t="s">
        <v>1142</v>
      </c>
      <c r="E63" s="224" t="s">
        <v>257</v>
      </c>
      <c r="F63" s="224" t="s">
        <v>298</v>
      </c>
      <c r="G63" s="225" t="s">
        <v>258</v>
      </c>
      <c r="H63" s="225" t="s">
        <v>971</v>
      </c>
      <c r="I63" s="222" t="s">
        <v>1141</v>
      </c>
    </row>
    <row r="64" spans="1:10" ht="51" hidden="1" x14ac:dyDescent="0.2">
      <c r="A64" s="226" t="s">
        <v>1143</v>
      </c>
      <c r="B64" s="243" t="s">
        <v>1144</v>
      </c>
      <c r="C64" s="225"/>
      <c r="D64" s="225"/>
      <c r="E64" s="243" t="s">
        <v>1144</v>
      </c>
      <c r="F64" s="227" t="s">
        <v>975</v>
      </c>
      <c r="G64" s="225"/>
      <c r="H64" s="227" t="s">
        <v>976</v>
      </c>
      <c r="I64" s="228" t="s">
        <v>977</v>
      </c>
    </row>
    <row r="65" spans="1:10" ht="51" hidden="1" x14ac:dyDescent="0.2">
      <c r="A65" s="233" t="s">
        <v>1143</v>
      </c>
      <c r="B65" s="233" t="s">
        <v>1144</v>
      </c>
      <c r="C65" s="225"/>
      <c r="D65" s="225"/>
      <c r="E65" s="233" t="s">
        <v>1144</v>
      </c>
      <c r="F65" s="227" t="s">
        <v>975</v>
      </c>
      <c r="G65" s="225"/>
      <c r="H65" s="227" t="s">
        <v>976</v>
      </c>
      <c r="I65" s="228" t="s">
        <v>977</v>
      </c>
    </row>
    <row r="66" spans="1:10" hidden="1" x14ac:dyDescent="0.2">
      <c r="A66" s="224" t="s">
        <v>966</v>
      </c>
      <c r="B66" s="224" t="s">
        <v>1145</v>
      </c>
      <c r="C66" s="224" t="s">
        <v>1145</v>
      </c>
      <c r="D66" s="225"/>
      <c r="E66" s="224" t="s">
        <v>286</v>
      </c>
      <c r="F66" s="224" t="s">
        <v>298</v>
      </c>
      <c r="G66" s="225" t="s">
        <v>287</v>
      </c>
      <c r="H66" s="225" t="s">
        <v>971</v>
      </c>
      <c r="I66" s="244" t="s">
        <v>1146</v>
      </c>
    </row>
    <row r="67" spans="1:10" hidden="1" x14ac:dyDescent="0.2">
      <c r="A67" s="224" t="s">
        <v>1016</v>
      </c>
      <c r="B67" s="224" t="s">
        <v>1147</v>
      </c>
      <c r="C67" s="224" t="s">
        <v>1147</v>
      </c>
      <c r="D67" s="224" t="s">
        <v>1148</v>
      </c>
      <c r="E67" s="224" t="s">
        <v>1149</v>
      </c>
      <c r="F67" s="224" t="s">
        <v>298</v>
      </c>
      <c r="G67" s="225"/>
      <c r="H67" s="225" t="s">
        <v>971</v>
      </c>
      <c r="I67" s="222" t="s">
        <v>1150</v>
      </c>
    </row>
    <row r="68" spans="1:10" hidden="1" x14ac:dyDescent="0.2">
      <c r="A68" s="224" t="s">
        <v>1016</v>
      </c>
      <c r="B68" s="224" t="s">
        <v>1147</v>
      </c>
      <c r="C68" s="224" t="s">
        <v>1147</v>
      </c>
      <c r="D68" s="224" t="s">
        <v>1151</v>
      </c>
      <c r="E68" s="224" t="s">
        <v>1152</v>
      </c>
      <c r="F68" s="224" t="s">
        <v>298</v>
      </c>
      <c r="G68" s="225"/>
      <c r="H68" s="225" t="s">
        <v>971</v>
      </c>
      <c r="I68" s="222"/>
    </row>
    <row r="69" spans="1:10" ht="38.25" hidden="1" x14ac:dyDescent="0.2">
      <c r="A69" s="231" t="s">
        <v>1024</v>
      </c>
      <c r="B69" s="231" t="s">
        <v>1153</v>
      </c>
      <c r="C69" s="225"/>
      <c r="D69" s="225"/>
      <c r="E69" s="231" t="s">
        <v>1153</v>
      </c>
      <c r="F69" s="227" t="s">
        <v>281</v>
      </c>
      <c r="G69" s="225"/>
      <c r="H69" s="227" t="s">
        <v>976</v>
      </c>
      <c r="I69" s="222" t="s">
        <v>1026</v>
      </c>
    </row>
    <row r="70" spans="1:10" ht="38.25" hidden="1" x14ac:dyDescent="0.2">
      <c r="A70" s="231" t="s">
        <v>1024</v>
      </c>
      <c r="B70" s="231" t="s">
        <v>1153</v>
      </c>
      <c r="C70" s="225"/>
      <c r="D70" s="225"/>
      <c r="E70" s="231" t="s">
        <v>1153</v>
      </c>
      <c r="F70" s="227" t="s">
        <v>281</v>
      </c>
      <c r="G70" s="225"/>
      <c r="H70" s="227" t="s">
        <v>976</v>
      </c>
      <c r="I70" s="222" t="s">
        <v>1026</v>
      </c>
    </row>
    <row r="71" spans="1:10" hidden="1" x14ac:dyDescent="0.2">
      <c r="A71" s="224" t="s">
        <v>989</v>
      </c>
      <c r="B71" s="224" t="s">
        <v>1154</v>
      </c>
      <c r="C71" s="224" t="s">
        <v>1154</v>
      </c>
      <c r="D71" s="224" t="s">
        <v>1155</v>
      </c>
      <c r="E71" s="224" t="s">
        <v>1156</v>
      </c>
      <c r="F71" s="224" t="s">
        <v>298</v>
      </c>
      <c r="G71" s="225" t="s">
        <v>1157</v>
      </c>
      <c r="H71" s="225" t="s">
        <v>971</v>
      </c>
      <c r="I71" s="222" t="s">
        <v>1158</v>
      </c>
    </row>
    <row r="72" spans="1:10" hidden="1" x14ac:dyDescent="0.2">
      <c r="A72" s="224" t="s">
        <v>989</v>
      </c>
      <c r="B72" s="224" t="s">
        <v>1159</v>
      </c>
      <c r="C72" s="224" t="s">
        <v>1160</v>
      </c>
      <c r="D72" s="224" t="s">
        <v>1161</v>
      </c>
      <c r="E72" s="224" t="s">
        <v>298</v>
      </c>
      <c r="F72" s="224" t="s">
        <v>298</v>
      </c>
      <c r="G72" s="225" t="s">
        <v>216</v>
      </c>
      <c r="H72" s="225" t="s">
        <v>971</v>
      </c>
      <c r="I72" s="222"/>
    </row>
    <row r="73" spans="1:10" hidden="1" x14ac:dyDescent="0.2">
      <c r="A73" s="224" t="s">
        <v>989</v>
      </c>
      <c r="B73" s="224" t="s">
        <v>1159</v>
      </c>
      <c r="C73" s="224" t="s">
        <v>1162</v>
      </c>
      <c r="D73" s="224" t="s">
        <v>1163</v>
      </c>
      <c r="E73" s="224" t="s">
        <v>336</v>
      </c>
      <c r="F73" s="224" t="s">
        <v>298</v>
      </c>
      <c r="G73" s="225" t="s">
        <v>337</v>
      </c>
      <c r="H73" s="225" t="s">
        <v>971</v>
      </c>
      <c r="I73" s="222"/>
    </row>
    <row r="74" spans="1:10" hidden="1" x14ac:dyDescent="0.2">
      <c r="A74" s="224" t="s">
        <v>989</v>
      </c>
      <c r="B74" s="224" t="s">
        <v>1164</v>
      </c>
      <c r="C74" s="224" t="s">
        <v>1165</v>
      </c>
      <c r="D74" s="224" t="s">
        <v>1166</v>
      </c>
      <c r="E74" s="224" t="s">
        <v>1167</v>
      </c>
      <c r="F74" s="224" t="s">
        <v>298</v>
      </c>
      <c r="G74" s="225" t="s">
        <v>1168</v>
      </c>
      <c r="H74" s="225" t="s">
        <v>971</v>
      </c>
      <c r="I74" s="245"/>
    </row>
    <row r="75" spans="1:10" hidden="1" x14ac:dyDescent="0.2">
      <c r="A75" s="224" t="s">
        <v>989</v>
      </c>
      <c r="B75" s="224" t="s">
        <v>1164</v>
      </c>
      <c r="C75" s="224" t="s">
        <v>1169</v>
      </c>
      <c r="D75" s="224"/>
      <c r="E75" s="224" t="s">
        <v>1170</v>
      </c>
      <c r="F75" s="224" t="s">
        <v>298</v>
      </c>
      <c r="G75" s="225" t="s">
        <v>1171</v>
      </c>
      <c r="H75" s="225" t="s">
        <v>971</v>
      </c>
      <c r="I75" s="245"/>
    </row>
    <row r="76" spans="1:10" hidden="1" x14ac:dyDescent="0.2">
      <c r="A76" s="224" t="s">
        <v>989</v>
      </c>
      <c r="B76" s="224" t="s">
        <v>1164</v>
      </c>
      <c r="C76" s="224" t="s">
        <v>1172</v>
      </c>
      <c r="D76" s="224" t="s">
        <v>1173</v>
      </c>
      <c r="E76" s="224" t="s">
        <v>1174</v>
      </c>
      <c r="F76" s="224" t="s">
        <v>298</v>
      </c>
      <c r="G76" s="225" t="s">
        <v>1175</v>
      </c>
      <c r="H76" s="225" t="s">
        <v>971</v>
      </c>
      <c r="I76" s="245"/>
      <c r="J76" s="240"/>
    </row>
    <row r="77" spans="1:10" ht="51" hidden="1" x14ac:dyDescent="0.2">
      <c r="A77" s="229" t="s">
        <v>978</v>
      </c>
      <c r="B77" s="229" t="s">
        <v>1176</v>
      </c>
      <c r="C77" s="229" t="s">
        <v>1176</v>
      </c>
      <c r="D77" s="227"/>
      <c r="E77" s="229" t="s">
        <v>1176</v>
      </c>
      <c r="F77" s="227" t="s">
        <v>222</v>
      </c>
      <c r="G77" s="225" t="s">
        <v>1177</v>
      </c>
      <c r="H77" s="227" t="s">
        <v>976</v>
      </c>
      <c r="I77" s="228" t="s">
        <v>982</v>
      </c>
      <c r="J77" s="239"/>
    </row>
    <row r="78" spans="1:10" hidden="1" x14ac:dyDescent="0.2">
      <c r="A78" s="224" t="s">
        <v>989</v>
      </c>
      <c r="B78" s="224" t="s">
        <v>1178</v>
      </c>
      <c r="C78" s="224" t="s">
        <v>1179</v>
      </c>
      <c r="D78" s="224" t="s">
        <v>1180</v>
      </c>
      <c r="E78" s="224" t="s">
        <v>1181</v>
      </c>
      <c r="F78" s="224" t="s">
        <v>298</v>
      </c>
      <c r="G78" s="225"/>
      <c r="H78" s="225" t="s">
        <v>971</v>
      </c>
      <c r="I78" s="245"/>
      <c r="J78" s="239"/>
    </row>
    <row r="79" spans="1:10" ht="51" hidden="1" x14ac:dyDescent="0.2">
      <c r="A79" s="238" t="s">
        <v>978</v>
      </c>
      <c r="B79" s="238" t="s">
        <v>1182</v>
      </c>
      <c r="C79" s="238" t="s">
        <v>1182</v>
      </c>
      <c r="D79" s="227"/>
      <c r="E79" s="238" t="s">
        <v>1182</v>
      </c>
      <c r="F79" s="227" t="s">
        <v>222</v>
      </c>
      <c r="G79" s="225" t="s">
        <v>1183</v>
      </c>
      <c r="H79" s="227" t="s">
        <v>976</v>
      </c>
      <c r="I79" s="228" t="s">
        <v>982</v>
      </c>
      <c r="J79" s="239"/>
    </row>
    <row r="80" spans="1:10" ht="51" hidden="1" x14ac:dyDescent="0.2">
      <c r="A80" s="235" t="s">
        <v>1184</v>
      </c>
      <c r="B80" s="235" t="s">
        <v>1185</v>
      </c>
      <c r="C80" s="225"/>
      <c r="D80" s="225"/>
      <c r="E80" s="235" t="s">
        <v>1185</v>
      </c>
      <c r="F80" s="227" t="s">
        <v>975</v>
      </c>
      <c r="G80" s="225" t="s">
        <v>1186</v>
      </c>
      <c r="H80" s="227" t="s">
        <v>976</v>
      </c>
      <c r="I80" s="228" t="s">
        <v>977</v>
      </c>
      <c r="J80" s="239"/>
    </row>
    <row r="81" spans="1:10" ht="51" hidden="1" x14ac:dyDescent="0.2">
      <c r="A81" s="246" t="s">
        <v>1187</v>
      </c>
      <c r="B81" s="229" t="s">
        <v>1188</v>
      </c>
      <c r="C81" s="229" t="s">
        <v>1188</v>
      </c>
      <c r="D81" s="227"/>
      <c r="E81" s="229" t="s">
        <v>1189</v>
      </c>
      <c r="F81" s="227" t="s">
        <v>222</v>
      </c>
      <c r="G81" s="225" t="s">
        <v>1190</v>
      </c>
      <c r="H81" s="227" t="s">
        <v>976</v>
      </c>
      <c r="I81" s="228" t="s">
        <v>982</v>
      </c>
      <c r="J81" s="239"/>
    </row>
    <row r="82" spans="1:10" ht="51" hidden="1" x14ac:dyDescent="0.2">
      <c r="A82" s="226" t="s">
        <v>1191</v>
      </c>
      <c r="B82" s="226" t="s">
        <v>1192</v>
      </c>
      <c r="C82" s="225"/>
      <c r="D82" s="225"/>
      <c r="E82" s="226" t="s">
        <v>1192</v>
      </c>
      <c r="F82" s="227" t="s">
        <v>975</v>
      </c>
      <c r="G82" s="225" t="s">
        <v>1193</v>
      </c>
      <c r="H82" s="227" t="s">
        <v>976</v>
      </c>
      <c r="I82" s="222" t="s">
        <v>977</v>
      </c>
      <c r="J82" s="239"/>
    </row>
    <row r="83" spans="1:10" ht="51" hidden="1" x14ac:dyDescent="0.2">
      <c r="A83" s="238" t="s">
        <v>1194</v>
      </c>
      <c r="B83" s="238" t="s">
        <v>1195</v>
      </c>
      <c r="C83" s="238" t="s">
        <v>1195</v>
      </c>
      <c r="D83" s="225"/>
      <c r="E83" s="238" t="s">
        <v>1195</v>
      </c>
      <c r="F83" s="227" t="s">
        <v>222</v>
      </c>
      <c r="G83" s="225" t="s">
        <v>1196</v>
      </c>
      <c r="H83" s="227" t="s">
        <v>976</v>
      </c>
      <c r="I83" s="228" t="s">
        <v>982</v>
      </c>
      <c r="J83" s="239"/>
    </row>
    <row r="84" spans="1:10" ht="38.25" hidden="1" x14ac:dyDescent="0.2">
      <c r="A84" s="231" t="s">
        <v>1024</v>
      </c>
      <c r="B84" s="231" t="s">
        <v>1197</v>
      </c>
      <c r="C84" s="225"/>
      <c r="D84" s="225"/>
      <c r="E84" s="231" t="s">
        <v>1197</v>
      </c>
      <c r="F84" s="227" t="s">
        <v>281</v>
      </c>
      <c r="G84" s="225"/>
      <c r="H84" s="227" t="s">
        <v>976</v>
      </c>
      <c r="I84" s="222" t="s">
        <v>1026</v>
      </c>
      <c r="J84" s="239"/>
    </row>
    <row r="85" spans="1:10" ht="25.5" hidden="1" x14ac:dyDescent="0.2">
      <c r="A85" s="231" t="s">
        <v>1024</v>
      </c>
      <c r="B85" s="231" t="s">
        <v>1198</v>
      </c>
      <c r="C85" s="225"/>
      <c r="D85" s="225"/>
      <c r="E85" s="231" t="s">
        <v>1198</v>
      </c>
      <c r="F85" s="227" t="s">
        <v>281</v>
      </c>
      <c r="G85" s="225"/>
      <c r="H85" s="227" t="s">
        <v>976</v>
      </c>
      <c r="I85" s="222" t="s">
        <v>1199</v>
      </c>
      <c r="J85" s="239"/>
    </row>
    <row r="86" spans="1:10" hidden="1" x14ac:dyDescent="0.2">
      <c r="A86" s="247" t="s">
        <v>1045</v>
      </c>
      <c r="B86" s="247" t="s">
        <v>1200</v>
      </c>
      <c r="C86" s="247" t="s">
        <v>1200</v>
      </c>
      <c r="D86" s="225"/>
      <c r="E86" s="247" t="s">
        <v>1200</v>
      </c>
      <c r="F86" s="227" t="s">
        <v>241</v>
      </c>
      <c r="G86" s="225" t="s">
        <v>1201</v>
      </c>
      <c r="H86" s="227" t="s">
        <v>976</v>
      </c>
      <c r="I86" s="222"/>
      <c r="J86" s="239"/>
    </row>
    <row r="87" spans="1:10" ht="51" hidden="1" x14ac:dyDescent="0.2">
      <c r="A87" s="229" t="s">
        <v>1084</v>
      </c>
      <c r="B87" s="229" t="s">
        <v>1202</v>
      </c>
      <c r="C87" s="229" t="s">
        <v>1202</v>
      </c>
      <c r="D87" s="227"/>
      <c r="E87" s="229" t="s">
        <v>1202</v>
      </c>
      <c r="F87" s="227" t="s">
        <v>222</v>
      </c>
      <c r="G87" s="225" t="s">
        <v>1203</v>
      </c>
      <c r="H87" s="227" t="s">
        <v>976</v>
      </c>
      <c r="I87" s="228" t="s">
        <v>982</v>
      </c>
      <c r="J87" s="239"/>
    </row>
    <row r="88" spans="1:10" ht="51" hidden="1" x14ac:dyDescent="0.2">
      <c r="A88" s="248" t="s">
        <v>1194</v>
      </c>
      <c r="B88" s="248" t="s">
        <v>1204</v>
      </c>
      <c r="C88" s="248" t="s">
        <v>1204</v>
      </c>
      <c r="D88" s="227"/>
      <c r="E88" s="248" t="s">
        <v>1204</v>
      </c>
      <c r="F88" s="227" t="s">
        <v>222</v>
      </c>
      <c r="G88" s="225" t="s">
        <v>1205</v>
      </c>
      <c r="H88" s="227" t="s">
        <v>976</v>
      </c>
      <c r="I88" s="228" t="s">
        <v>982</v>
      </c>
      <c r="J88" s="239"/>
    </row>
    <row r="89" spans="1:10" hidden="1" x14ac:dyDescent="0.2">
      <c r="A89" s="224" t="s">
        <v>966</v>
      </c>
      <c r="B89" s="224" t="s">
        <v>1206</v>
      </c>
      <c r="C89" s="224" t="s">
        <v>1206</v>
      </c>
      <c r="D89" s="224" t="s">
        <v>1207</v>
      </c>
      <c r="E89" s="224" t="s">
        <v>1208</v>
      </c>
      <c r="F89" s="224" t="s">
        <v>298</v>
      </c>
      <c r="G89" s="225" t="s">
        <v>1209</v>
      </c>
      <c r="H89" s="225" t="s">
        <v>971</v>
      </c>
      <c r="I89" s="222"/>
      <c r="J89" s="239"/>
    </row>
    <row r="90" spans="1:10" hidden="1" x14ac:dyDescent="0.2">
      <c r="A90" s="224" t="s">
        <v>989</v>
      </c>
      <c r="B90" s="224" t="s">
        <v>1210</v>
      </c>
      <c r="C90" s="224" t="s">
        <v>1210</v>
      </c>
      <c r="D90" s="224" t="s">
        <v>1211</v>
      </c>
      <c r="E90" s="224" t="s">
        <v>1212</v>
      </c>
      <c r="F90" s="224" t="s">
        <v>298</v>
      </c>
      <c r="G90" s="225" t="s">
        <v>1213</v>
      </c>
      <c r="H90" s="225" t="s">
        <v>971</v>
      </c>
      <c r="I90" s="245"/>
      <c r="J90" s="239"/>
    </row>
    <row r="91" spans="1:10" hidden="1" x14ac:dyDescent="0.2">
      <c r="A91" s="224" t="s">
        <v>989</v>
      </c>
      <c r="B91" s="224" t="s">
        <v>1214</v>
      </c>
      <c r="C91" s="224" t="s">
        <v>1214</v>
      </c>
      <c r="D91" s="224" t="s">
        <v>1215</v>
      </c>
      <c r="E91" s="224" t="s">
        <v>1216</v>
      </c>
      <c r="F91" s="224" t="s">
        <v>298</v>
      </c>
      <c r="G91" s="225"/>
      <c r="H91" s="225" t="s">
        <v>971</v>
      </c>
      <c r="I91" s="245"/>
      <c r="J91" s="239"/>
    </row>
    <row r="92" spans="1:10" hidden="1" x14ac:dyDescent="0.2">
      <c r="A92" s="224" t="s">
        <v>989</v>
      </c>
      <c r="B92" s="224" t="s">
        <v>1214</v>
      </c>
      <c r="C92" s="224" t="s">
        <v>1214</v>
      </c>
      <c r="D92" s="224" t="s">
        <v>1217</v>
      </c>
      <c r="E92" s="224" t="s">
        <v>1216</v>
      </c>
      <c r="F92" s="224" t="s">
        <v>298</v>
      </c>
      <c r="G92" s="225"/>
      <c r="H92" s="225" t="s">
        <v>971</v>
      </c>
      <c r="I92" s="249"/>
    </row>
    <row r="93" spans="1:10" hidden="1" x14ac:dyDescent="0.2">
      <c r="A93" s="224" t="s">
        <v>989</v>
      </c>
      <c r="B93" s="224" t="s">
        <v>1218</v>
      </c>
      <c r="C93" s="224" t="s">
        <v>1218</v>
      </c>
      <c r="D93" s="224"/>
      <c r="E93" s="224" t="s">
        <v>1219</v>
      </c>
      <c r="F93" s="224" t="s">
        <v>298</v>
      </c>
      <c r="G93" s="225"/>
      <c r="H93" s="225" t="s">
        <v>971</v>
      </c>
      <c r="I93" s="245" t="s">
        <v>1220</v>
      </c>
    </row>
    <row r="94" spans="1:10" ht="51" hidden="1" x14ac:dyDescent="0.2">
      <c r="A94" s="230" t="s">
        <v>978</v>
      </c>
      <c r="B94" s="230" t="s">
        <v>1221</v>
      </c>
      <c r="C94" s="230" t="s">
        <v>1221</v>
      </c>
      <c r="D94" s="227"/>
      <c r="E94" s="230" t="s">
        <v>1221</v>
      </c>
      <c r="F94" s="227" t="s">
        <v>222</v>
      </c>
      <c r="G94" s="225" t="s">
        <v>1222</v>
      </c>
      <c r="H94" s="227" t="s">
        <v>976</v>
      </c>
      <c r="I94" s="228" t="s">
        <v>982</v>
      </c>
    </row>
    <row r="95" spans="1:10" ht="38.25" hidden="1" x14ac:dyDescent="0.2">
      <c r="A95" s="250" t="s">
        <v>1024</v>
      </c>
      <c r="B95" s="250" t="s">
        <v>1223</v>
      </c>
      <c r="C95" s="225"/>
      <c r="D95" s="225"/>
      <c r="E95" s="250" t="s">
        <v>1224</v>
      </c>
      <c r="F95" s="227" t="s">
        <v>281</v>
      </c>
      <c r="G95" s="225" t="s">
        <v>1225</v>
      </c>
      <c r="H95" s="227" t="s">
        <v>976</v>
      </c>
      <c r="I95" s="222" t="s">
        <v>1026</v>
      </c>
    </row>
    <row r="96" spans="1:10" ht="38.25" hidden="1" x14ac:dyDescent="0.2">
      <c r="A96" s="231" t="s">
        <v>1024</v>
      </c>
      <c r="B96" s="231" t="s">
        <v>1226</v>
      </c>
      <c r="C96" s="225"/>
      <c r="D96" s="225"/>
      <c r="E96" s="231" t="s">
        <v>1226</v>
      </c>
      <c r="F96" s="227" t="s">
        <v>281</v>
      </c>
      <c r="G96" s="225"/>
      <c r="H96" s="227" t="s">
        <v>976</v>
      </c>
      <c r="I96" s="222" t="s">
        <v>1026</v>
      </c>
    </row>
    <row r="97" spans="1:9" ht="51" hidden="1" x14ac:dyDescent="0.2">
      <c r="A97" s="233" t="s">
        <v>1101</v>
      </c>
      <c r="B97" s="233" t="s">
        <v>1227</v>
      </c>
      <c r="C97" s="225"/>
      <c r="D97" s="225" t="s">
        <v>1228</v>
      </c>
      <c r="E97" s="233" t="s">
        <v>1227</v>
      </c>
      <c r="F97" s="227" t="s">
        <v>975</v>
      </c>
      <c r="G97" s="225" t="s">
        <v>1229</v>
      </c>
      <c r="H97" s="227" t="s">
        <v>976</v>
      </c>
      <c r="I97" s="228" t="s">
        <v>977</v>
      </c>
    </row>
    <row r="98" spans="1:9" hidden="1" x14ac:dyDescent="0.2">
      <c r="A98" s="224" t="s">
        <v>989</v>
      </c>
      <c r="B98" s="224" t="s">
        <v>1230</v>
      </c>
      <c r="C98" s="224" t="s">
        <v>1231</v>
      </c>
      <c r="D98" s="224" t="s">
        <v>1232</v>
      </c>
      <c r="E98" s="224" t="s">
        <v>1233</v>
      </c>
      <c r="F98" s="224" t="s">
        <v>298</v>
      </c>
      <c r="G98" s="225"/>
      <c r="H98" s="225" t="s">
        <v>971</v>
      </c>
      <c r="I98" s="245"/>
    </row>
    <row r="99" spans="1:9" ht="51" hidden="1" x14ac:dyDescent="0.2">
      <c r="A99" s="230" t="s">
        <v>978</v>
      </c>
      <c r="B99" s="230" t="s">
        <v>1234</v>
      </c>
      <c r="C99" s="230" t="s">
        <v>1234</v>
      </c>
      <c r="D99" s="227"/>
      <c r="E99" s="230" t="s">
        <v>1234</v>
      </c>
      <c r="F99" s="227" t="s">
        <v>222</v>
      </c>
      <c r="G99" s="225" t="s">
        <v>1235</v>
      </c>
      <c r="H99" s="227" t="s">
        <v>976</v>
      </c>
      <c r="I99" s="228" t="s">
        <v>982</v>
      </c>
    </row>
    <row r="100" spans="1:9" hidden="1" x14ac:dyDescent="0.2">
      <c r="A100" s="224" t="s">
        <v>989</v>
      </c>
      <c r="B100" s="230" t="s">
        <v>1236</v>
      </c>
      <c r="C100" s="230" t="s">
        <v>1236</v>
      </c>
      <c r="D100" s="230" t="s">
        <v>1237</v>
      </c>
      <c r="E100" s="230" t="s">
        <v>1236</v>
      </c>
      <c r="F100" s="224" t="s">
        <v>298</v>
      </c>
      <c r="G100" s="225" t="s">
        <v>1238</v>
      </c>
      <c r="H100" s="225" t="s">
        <v>971</v>
      </c>
      <c r="I100" s="222" t="s">
        <v>1141</v>
      </c>
    </row>
    <row r="101" spans="1:9" hidden="1" x14ac:dyDescent="0.2">
      <c r="A101" s="224" t="s">
        <v>989</v>
      </c>
      <c r="B101" s="230" t="s">
        <v>1236</v>
      </c>
      <c r="C101" s="230" t="s">
        <v>1236</v>
      </c>
      <c r="D101" s="230" t="s">
        <v>1239</v>
      </c>
      <c r="E101" s="230" t="s">
        <v>1236</v>
      </c>
      <c r="F101" s="224" t="s">
        <v>298</v>
      </c>
      <c r="G101" s="225" t="s">
        <v>1238</v>
      </c>
      <c r="H101" s="225" t="s">
        <v>971</v>
      </c>
      <c r="I101" s="222" t="s">
        <v>1141</v>
      </c>
    </row>
    <row r="102" spans="1:9" hidden="1" x14ac:dyDescent="0.2">
      <c r="A102" s="224" t="s">
        <v>989</v>
      </c>
      <c r="B102" s="224" t="s">
        <v>1240</v>
      </c>
      <c r="C102" s="224" t="s">
        <v>1240</v>
      </c>
      <c r="D102" s="224" t="s">
        <v>1241</v>
      </c>
      <c r="E102" s="224" t="s">
        <v>1242</v>
      </c>
      <c r="F102" s="224" t="s">
        <v>298</v>
      </c>
      <c r="G102" s="225"/>
      <c r="H102" s="225" t="s">
        <v>971</v>
      </c>
      <c r="I102" s="222" t="s">
        <v>1141</v>
      </c>
    </row>
    <row r="103" spans="1:9" hidden="1" x14ac:dyDescent="0.2">
      <c r="A103" s="224" t="s">
        <v>989</v>
      </c>
      <c r="B103" s="224" t="s">
        <v>1240</v>
      </c>
      <c r="C103" s="224" t="s">
        <v>1243</v>
      </c>
      <c r="D103" s="224"/>
      <c r="E103" s="224" t="s">
        <v>1244</v>
      </c>
      <c r="F103" s="224" t="s">
        <v>298</v>
      </c>
      <c r="G103" s="225"/>
      <c r="H103" s="225" t="s">
        <v>971</v>
      </c>
      <c r="I103" s="222" t="s">
        <v>1141</v>
      </c>
    </row>
    <row r="104" spans="1:9" hidden="1" x14ac:dyDescent="0.2">
      <c r="A104" s="224" t="s">
        <v>989</v>
      </c>
      <c r="B104" s="224" t="s">
        <v>1240</v>
      </c>
      <c r="C104" s="224" t="s">
        <v>1245</v>
      </c>
      <c r="D104" s="224"/>
      <c r="E104" s="224" t="s">
        <v>1246</v>
      </c>
      <c r="F104" s="224" t="s">
        <v>298</v>
      </c>
      <c r="G104" s="225"/>
      <c r="H104" s="225" t="s">
        <v>971</v>
      </c>
      <c r="I104" s="222" t="s">
        <v>1141</v>
      </c>
    </row>
    <row r="105" spans="1:9" hidden="1" x14ac:dyDescent="0.2">
      <c r="A105" s="233" t="s">
        <v>1045</v>
      </c>
      <c r="B105" s="233" t="s">
        <v>1247</v>
      </c>
      <c r="C105" s="233" t="s">
        <v>1247</v>
      </c>
      <c r="D105" s="225"/>
      <c r="E105" s="233" t="s">
        <v>1247</v>
      </c>
      <c r="F105" s="227" t="s">
        <v>241</v>
      </c>
      <c r="G105" s="225" t="s">
        <v>1248</v>
      </c>
      <c r="H105" s="227" t="s">
        <v>976</v>
      </c>
      <c r="I105" s="222"/>
    </row>
    <row r="106" spans="1:9" hidden="1" x14ac:dyDescent="0.2">
      <c r="A106" s="494" t="s">
        <v>1249</v>
      </c>
      <c r="B106" s="494" t="s">
        <v>1250</v>
      </c>
      <c r="C106" s="495"/>
      <c r="D106" s="495"/>
      <c r="E106" s="494" t="s">
        <v>1250</v>
      </c>
      <c r="F106" s="496" t="s">
        <v>281</v>
      </c>
      <c r="G106" s="495"/>
      <c r="H106" s="496" t="s">
        <v>976</v>
      </c>
      <c r="I106" s="497" t="s">
        <v>1251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1465</v>
      </c>
      <c r="B108" s="498" t="s">
        <v>1254</v>
      </c>
      <c r="C108" s="498" t="s">
        <v>1255</v>
      </c>
      <c r="D108" s="498" t="s">
        <v>1256</v>
      </c>
      <c r="E108" s="498" t="s">
        <v>1257</v>
      </c>
      <c r="F108" s="498" t="s">
        <v>298</v>
      </c>
      <c r="G108" s="499" t="s">
        <v>1258</v>
      </c>
      <c r="H108" s="499" t="s">
        <v>971</v>
      </c>
      <c r="I108" s="500" t="s">
        <v>1259</v>
      </c>
    </row>
    <row r="109" spans="1:9" hidden="1" x14ac:dyDescent="0.2">
      <c r="A109" s="224" t="s">
        <v>989</v>
      </c>
      <c r="B109" s="224" t="s">
        <v>1254</v>
      </c>
      <c r="C109" s="224" t="s">
        <v>1254</v>
      </c>
      <c r="D109" s="224" t="s">
        <v>1260</v>
      </c>
      <c r="E109" s="224" t="s">
        <v>1254</v>
      </c>
      <c r="F109" s="224" t="s">
        <v>298</v>
      </c>
      <c r="G109" s="225" t="s">
        <v>1261</v>
      </c>
      <c r="H109" s="225" t="s">
        <v>971</v>
      </c>
      <c r="I109" s="222"/>
    </row>
    <row r="110" spans="1:9" ht="38.25" hidden="1" x14ac:dyDescent="0.2">
      <c r="A110" s="224" t="s">
        <v>989</v>
      </c>
      <c r="B110" s="224" t="s">
        <v>1254</v>
      </c>
      <c r="C110" s="224" t="s">
        <v>1254</v>
      </c>
      <c r="D110" s="224" t="s">
        <v>1262</v>
      </c>
      <c r="E110" s="224" t="s">
        <v>1254</v>
      </c>
      <c r="F110" s="224" t="s">
        <v>298</v>
      </c>
      <c r="G110" s="225" t="s">
        <v>1261</v>
      </c>
      <c r="H110" s="225" t="s">
        <v>971</v>
      </c>
      <c r="I110" s="245" t="s">
        <v>1259</v>
      </c>
    </row>
    <row r="111" spans="1:9" hidden="1" x14ac:dyDescent="0.2">
      <c r="A111" s="224" t="s">
        <v>989</v>
      </c>
      <c r="B111" s="224" t="s">
        <v>1254</v>
      </c>
      <c r="C111" s="224" t="s">
        <v>1254</v>
      </c>
      <c r="D111" s="224" t="s">
        <v>1263</v>
      </c>
      <c r="E111" s="224" t="s">
        <v>1254</v>
      </c>
      <c r="F111" s="224" t="s">
        <v>298</v>
      </c>
      <c r="G111" s="225" t="s">
        <v>1261</v>
      </c>
      <c r="H111" s="225" t="s">
        <v>971</v>
      </c>
      <c r="I111" s="222"/>
    </row>
    <row r="112" spans="1:9" hidden="1" x14ac:dyDescent="0.2">
      <c r="A112" s="224" t="s">
        <v>989</v>
      </c>
      <c r="B112" s="224" t="s">
        <v>1264</v>
      </c>
      <c r="C112" s="224" t="s">
        <v>1265</v>
      </c>
      <c r="D112" s="224" t="s">
        <v>1266</v>
      </c>
      <c r="E112" s="224" t="s">
        <v>1267</v>
      </c>
      <c r="F112" s="224" t="s">
        <v>298</v>
      </c>
      <c r="G112" s="225" t="s">
        <v>1268</v>
      </c>
      <c r="H112" s="225" t="s">
        <v>971</v>
      </c>
      <c r="I112" s="222"/>
    </row>
    <row r="113" spans="1:9" hidden="1" x14ac:dyDescent="0.2">
      <c r="A113" s="224" t="s">
        <v>989</v>
      </c>
      <c r="B113" s="224" t="s">
        <v>1264</v>
      </c>
      <c r="C113" s="224" t="s">
        <v>1269</v>
      </c>
      <c r="D113" s="224"/>
      <c r="E113" s="224" t="s">
        <v>1270</v>
      </c>
      <c r="F113" s="224" t="s">
        <v>298</v>
      </c>
      <c r="G113" s="225"/>
      <c r="H113" s="225" t="s">
        <v>971</v>
      </c>
      <c r="I113" s="222"/>
    </row>
    <row r="114" spans="1:9" hidden="1" x14ac:dyDescent="0.2">
      <c r="A114" s="224" t="s">
        <v>989</v>
      </c>
      <c r="B114" s="224" t="s">
        <v>1264</v>
      </c>
      <c r="C114" s="224" t="s">
        <v>1271</v>
      </c>
      <c r="D114" s="224"/>
      <c r="E114" s="224" t="s">
        <v>1272</v>
      </c>
      <c r="F114" s="224" t="s">
        <v>298</v>
      </c>
      <c r="G114" s="225"/>
      <c r="H114" s="225" t="s">
        <v>971</v>
      </c>
      <c r="I114" s="222"/>
    </row>
    <row r="115" spans="1:9" hidden="1" x14ac:dyDescent="0.2">
      <c r="A115" s="224" t="s">
        <v>989</v>
      </c>
      <c r="B115" s="224" t="s">
        <v>1264</v>
      </c>
      <c r="C115" s="224" t="s">
        <v>1274</v>
      </c>
      <c r="D115" s="224"/>
      <c r="E115" s="224" t="s">
        <v>1275</v>
      </c>
      <c r="F115" s="224" t="s">
        <v>298</v>
      </c>
      <c r="G115" s="225"/>
      <c r="H115" s="225" t="s">
        <v>971</v>
      </c>
      <c r="I115" s="222"/>
    </row>
    <row r="116" spans="1:9" hidden="1" x14ac:dyDescent="0.2">
      <c r="A116" s="224" t="s">
        <v>989</v>
      </c>
      <c r="B116" s="224" t="s">
        <v>1264</v>
      </c>
      <c r="C116" s="224" t="s">
        <v>1276</v>
      </c>
      <c r="D116" s="224"/>
      <c r="E116" s="224" t="s">
        <v>1277</v>
      </c>
      <c r="F116" s="224" t="s">
        <v>298</v>
      </c>
      <c r="G116" s="225"/>
      <c r="H116" s="225" t="s">
        <v>971</v>
      </c>
      <c r="I116" s="222"/>
    </row>
    <row r="117" spans="1:9" ht="38.25" hidden="1" x14ac:dyDescent="0.2">
      <c r="A117" s="231" t="s">
        <v>1024</v>
      </c>
      <c r="B117" s="231" t="s">
        <v>1278</v>
      </c>
      <c r="C117" s="225"/>
      <c r="D117" s="225"/>
      <c r="E117" s="231" t="s">
        <v>1278</v>
      </c>
      <c r="F117" s="227" t="s">
        <v>281</v>
      </c>
      <c r="G117" s="225"/>
      <c r="H117" s="227" t="s">
        <v>976</v>
      </c>
      <c r="I117" s="222" t="s">
        <v>1026</v>
      </c>
    </row>
    <row r="118" spans="1:9" ht="51" hidden="1" x14ac:dyDescent="0.2">
      <c r="A118" s="225"/>
      <c r="B118" s="225"/>
      <c r="C118" s="225" t="s">
        <v>190</v>
      </c>
      <c r="D118" s="225"/>
      <c r="E118" s="225" t="s">
        <v>190</v>
      </c>
      <c r="F118" s="225" t="s">
        <v>1279</v>
      </c>
      <c r="G118" s="225" t="s">
        <v>191</v>
      </c>
      <c r="H118" s="225" t="s">
        <v>976</v>
      </c>
      <c r="I118" s="222" t="s">
        <v>1280</v>
      </c>
    </row>
    <row r="119" spans="1:9" hidden="1" x14ac:dyDescent="0.2">
      <c r="A119" s="225"/>
      <c r="B119" s="225"/>
      <c r="C119" s="225" t="s">
        <v>1281</v>
      </c>
      <c r="D119" s="225"/>
      <c r="E119" s="225" t="s">
        <v>1281</v>
      </c>
      <c r="F119" s="225" t="s">
        <v>1279</v>
      </c>
      <c r="G119" s="225" t="s">
        <v>1282</v>
      </c>
      <c r="H119" s="225" t="s">
        <v>971</v>
      </c>
      <c r="I119" s="222"/>
    </row>
    <row r="120" spans="1:9" ht="63.75" hidden="1" x14ac:dyDescent="0.2">
      <c r="A120" s="225"/>
      <c r="B120" s="225"/>
      <c r="C120" s="225" t="s">
        <v>241</v>
      </c>
      <c r="D120" s="225"/>
      <c r="E120" s="225" t="s">
        <v>241</v>
      </c>
      <c r="F120" s="225" t="s">
        <v>1279</v>
      </c>
      <c r="G120" s="225" t="s">
        <v>264</v>
      </c>
      <c r="H120" s="225" t="s">
        <v>976</v>
      </c>
      <c r="I120" s="222" t="s">
        <v>1283</v>
      </c>
    </row>
    <row r="121" spans="1:9" ht="51" hidden="1" x14ac:dyDescent="0.2">
      <c r="A121" s="225"/>
      <c r="B121" s="225"/>
      <c r="C121" s="225" t="s">
        <v>222</v>
      </c>
      <c r="D121" s="225"/>
      <c r="E121" s="225" t="s">
        <v>222</v>
      </c>
      <c r="F121" s="225" t="s">
        <v>1279</v>
      </c>
      <c r="G121" s="225" t="s">
        <v>221</v>
      </c>
      <c r="H121" s="225" t="s">
        <v>976</v>
      </c>
      <c r="I121" s="228" t="s">
        <v>982</v>
      </c>
    </row>
    <row r="122" spans="1:9" hidden="1" x14ac:dyDescent="0.2">
      <c r="A122" s="225"/>
      <c r="B122" s="225"/>
      <c r="C122" s="225" t="s">
        <v>295</v>
      </c>
      <c r="D122" s="225"/>
      <c r="E122" s="225" t="s">
        <v>295</v>
      </c>
      <c r="F122" s="225" t="s">
        <v>210</v>
      </c>
      <c r="G122" s="225" t="s">
        <v>296</v>
      </c>
      <c r="H122" s="225" t="s">
        <v>971</v>
      </c>
      <c r="I122" s="222"/>
    </row>
    <row r="123" spans="1:9" ht="38.25" hidden="1" x14ac:dyDescent="0.2">
      <c r="A123" s="225"/>
      <c r="B123" s="225"/>
      <c r="C123" s="225" t="s">
        <v>281</v>
      </c>
      <c r="D123" s="225"/>
      <c r="E123" s="225" t="s">
        <v>281</v>
      </c>
      <c r="F123" s="225" t="s">
        <v>1279</v>
      </c>
      <c r="G123" s="225" t="s">
        <v>282</v>
      </c>
      <c r="H123" s="225" t="s">
        <v>976</v>
      </c>
      <c r="I123" s="222" t="s">
        <v>1026</v>
      </c>
    </row>
    <row r="124" spans="1:9" ht="51" hidden="1" x14ac:dyDescent="0.2">
      <c r="A124" s="225"/>
      <c r="B124" s="225"/>
      <c r="C124" s="225" t="s">
        <v>975</v>
      </c>
      <c r="D124" s="225"/>
      <c r="E124" s="225" t="s">
        <v>975</v>
      </c>
      <c r="F124" s="225" t="s">
        <v>1279</v>
      </c>
      <c r="G124" s="225" t="s">
        <v>1284</v>
      </c>
      <c r="H124" s="225" t="s">
        <v>976</v>
      </c>
      <c r="I124" s="228" t="s">
        <v>977</v>
      </c>
    </row>
    <row r="125" spans="1:9" ht="25.5" hidden="1" x14ac:dyDescent="0.2">
      <c r="A125" s="225"/>
      <c r="B125" s="225"/>
      <c r="C125" s="225" t="s">
        <v>328</v>
      </c>
      <c r="D125" s="225"/>
      <c r="E125" s="225" t="s">
        <v>328</v>
      </c>
      <c r="F125" s="225" t="s">
        <v>1279</v>
      </c>
      <c r="G125" s="225" t="s">
        <v>329</v>
      </c>
      <c r="H125" s="225" t="s">
        <v>971</v>
      </c>
      <c r="I125" s="222" t="s">
        <v>1285</v>
      </c>
    </row>
    <row r="126" spans="1:9" ht="13.5" hidden="1" thickBot="1" x14ac:dyDescent="0.25">
      <c r="A126" s="225"/>
      <c r="B126" s="225"/>
      <c r="C126" s="225" t="s">
        <v>336</v>
      </c>
      <c r="D126" s="225"/>
      <c r="E126" s="225" t="s">
        <v>336</v>
      </c>
      <c r="F126" s="225" t="s">
        <v>1279</v>
      </c>
      <c r="G126" s="225" t="s">
        <v>337</v>
      </c>
      <c r="H126" s="225" t="s">
        <v>971</v>
      </c>
      <c r="I126" s="222"/>
    </row>
    <row r="127" spans="1:9" s="685" customFormat="1" ht="15" x14ac:dyDescent="0.2">
      <c r="A127" s="683" t="s">
        <v>1466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1467</v>
      </c>
      <c r="B128"/>
      <c r="C128"/>
      <c r="D128"/>
      <c r="E128"/>
      <c r="F128"/>
      <c r="G128"/>
    </row>
    <row r="130" spans="1:7" ht="15" x14ac:dyDescent="0.2">
      <c r="A130" s="509" t="s">
        <v>1468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1469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1470</v>
      </c>
    </row>
    <row r="133" spans="1:7" ht="15.75" thickBot="1" x14ac:dyDescent="0.25">
      <c r="A133" s="503" t="s">
        <v>1471</v>
      </c>
      <c r="B133" s="504" t="s">
        <v>1472</v>
      </c>
      <c r="C133" s="504" t="s">
        <v>1473</v>
      </c>
      <c r="D133" s="505"/>
      <c r="E133" s="504"/>
      <c r="F133" s="504"/>
      <c r="G133" s="506"/>
    </row>
    <row r="134" spans="1:7" ht="15.75" thickBot="1" x14ac:dyDescent="0.25">
      <c r="A134" s="503" t="s">
        <v>1474</v>
      </c>
      <c r="B134" s="504" t="s">
        <v>1472</v>
      </c>
      <c r="C134" s="504" t="s">
        <v>1473</v>
      </c>
      <c r="D134" s="505"/>
      <c r="E134" s="504"/>
      <c r="F134" s="504"/>
      <c r="G134" s="506"/>
    </row>
    <row r="135" spans="1:7" ht="45.75" thickBot="1" x14ac:dyDescent="0.25">
      <c r="A135" s="503" t="s">
        <v>1475</v>
      </c>
      <c r="B135" s="532" t="s">
        <v>1473</v>
      </c>
      <c r="C135" s="504" t="s">
        <v>1472</v>
      </c>
      <c r="D135" s="505" t="s">
        <v>1476</v>
      </c>
      <c r="E135" s="504"/>
      <c r="F135" s="507"/>
      <c r="G135" s="505" t="s">
        <v>1477</v>
      </c>
    </row>
    <row r="136" spans="1:7" ht="45.75" thickBot="1" x14ac:dyDescent="0.25">
      <c r="A136" s="503" t="s">
        <v>1478</v>
      </c>
      <c r="B136" s="504" t="s">
        <v>1479</v>
      </c>
      <c r="C136" s="504"/>
      <c r="D136" s="506"/>
      <c r="E136" s="504"/>
      <c r="F136" s="507"/>
      <c r="G136" s="505" t="s">
        <v>1480</v>
      </c>
    </row>
    <row r="137" spans="1:7" ht="15.75" thickBot="1" x14ac:dyDescent="0.25">
      <c r="A137" s="503" t="s">
        <v>1481</v>
      </c>
      <c r="B137" s="532" t="s">
        <v>1473</v>
      </c>
      <c r="C137" s="504" t="s">
        <v>1482</v>
      </c>
      <c r="D137" s="505" t="s">
        <v>1479</v>
      </c>
      <c r="E137" s="504" t="s">
        <v>1472</v>
      </c>
      <c r="F137" s="507"/>
      <c r="G137" s="506"/>
    </row>
    <row r="138" spans="1:7" ht="15.75" thickBot="1" x14ac:dyDescent="0.25">
      <c r="A138" s="503" t="s">
        <v>1483</v>
      </c>
      <c r="B138" s="504" t="s">
        <v>1472</v>
      </c>
      <c r="C138" s="504" t="s">
        <v>1479</v>
      </c>
      <c r="D138" s="505"/>
      <c r="E138" s="504"/>
      <c r="F138" s="504"/>
      <c r="G138" s="506"/>
    </row>
    <row r="139" spans="1:7" ht="15.75" thickBot="1" x14ac:dyDescent="0.25">
      <c r="A139" s="503" t="s">
        <v>1484</v>
      </c>
      <c r="B139" s="504" t="s">
        <v>1473</v>
      </c>
      <c r="C139" s="504" t="s">
        <v>1482</v>
      </c>
      <c r="D139" s="505" t="s">
        <v>1472</v>
      </c>
      <c r="E139" s="504" t="s">
        <v>1479</v>
      </c>
      <c r="F139" s="507"/>
      <c r="G139" s="506"/>
    </row>
    <row r="140" spans="1:7" ht="15.75" thickBot="1" x14ac:dyDescent="0.25">
      <c r="A140" s="503" t="s">
        <v>1485</v>
      </c>
      <c r="B140" s="504" t="s">
        <v>1473</v>
      </c>
      <c r="C140" s="504" t="s">
        <v>1472</v>
      </c>
      <c r="D140" s="505" t="s">
        <v>1476</v>
      </c>
      <c r="E140" s="504" t="s">
        <v>1479</v>
      </c>
      <c r="F140" s="504"/>
      <c r="G140" s="506"/>
    </row>
    <row r="141" spans="1:7" ht="15.75" thickBot="1" x14ac:dyDescent="0.25">
      <c r="A141" s="503" t="s">
        <v>1486</v>
      </c>
      <c r="B141" s="504" t="s">
        <v>1473</v>
      </c>
      <c r="C141" s="504" t="s">
        <v>1487</v>
      </c>
      <c r="D141" s="505" t="s">
        <v>1488</v>
      </c>
      <c r="E141" s="504" t="s">
        <v>1476</v>
      </c>
      <c r="F141" s="507"/>
      <c r="G141" s="506"/>
    </row>
    <row r="142" spans="1:7" ht="15.75" thickBot="1" x14ac:dyDescent="0.25">
      <c r="A142" s="503" t="s">
        <v>1489</v>
      </c>
      <c r="B142" s="504" t="s">
        <v>1473</v>
      </c>
      <c r="C142" s="504" t="s">
        <v>1476</v>
      </c>
      <c r="D142" s="506"/>
      <c r="E142" s="504"/>
      <c r="F142" s="507"/>
      <c r="G142" s="506"/>
    </row>
    <row r="143" spans="1:7" ht="45.75" thickBot="1" x14ac:dyDescent="0.25">
      <c r="A143" s="503" t="s">
        <v>1490</v>
      </c>
      <c r="B143" s="504" t="s">
        <v>1473</v>
      </c>
      <c r="C143" s="504" t="s">
        <v>1491</v>
      </c>
      <c r="D143" s="505" t="s">
        <v>1476</v>
      </c>
      <c r="E143" s="504" t="s">
        <v>1472</v>
      </c>
      <c r="F143" s="504"/>
      <c r="G143" s="505" t="s">
        <v>1477</v>
      </c>
    </row>
    <row r="144" spans="1:7" ht="15.75" thickBot="1" x14ac:dyDescent="0.25">
      <c r="A144" s="503" t="s">
        <v>1492</v>
      </c>
      <c r="B144" s="504" t="s">
        <v>1493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1494</v>
      </c>
      <c r="B145" s="504" t="s">
        <v>1495</v>
      </c>
      <c r="C145" s="504" t="s">
        <v>1496</v>
      </c>
      <c r="D145" s="505" t="s">
        <v>1497</v>
      </c>
      <c r="E145" s="504" t="s">
        <v>1472</v>
      </c>
      <c r="F145" s="507"/>
      <c r="G145" s="505" t="s">
        <v>1498</v>
      </c>
    </row>
    <row r="146" spans="1:7" ht="15.75" thickBot="1" x14ac:dyDescent="0.25">
      <c r="A146" s="503" t="s">
        <v>1499</v>
      </c>
      <c r="B146" s="504" t="s">
        <v>1472</v>
      </c>
      <c r="C146" s="504" t="s">
        <v>1479</v>
      </c>
      <c r="D146" s="505"/>
      <c r="E146" s="504"/>
      <c r="F146" s="504"/>
      <c r="G146" s="505"/>
    </row>
    <row r="147" spans="1:7" ht="15.75" thickBot="1" x14ac:dyDescent="0.25">
      <c r="A147" s="503" t="s">
        <v>1500</v>
      </c>
      <c r="B147" s="504" t="s">
        <v>1495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1501</v>
      </c>
      <c r="B148" s="532" t="s">
        <v>1495</v>
      </c>
      <c r="C148" s="504" t="s">
        <v>1496</v>
      </c>
      <c r="D148" s="505" t="s">
        <v>1472</v>
      </c>
      <c r="E148" s="504" t="s">
        <v>1476</v>
      </c>
      <c r="F148" s="504"/>
      <c r="G148" s="505"/>
    </row>
    <row r="149" spans="1:7" ht="15.75" thickBot="1" x14ac:dyDescent="0.25">
      <c r="A149" s="503" t="s">
        <v>1502</v>
      </c>
      <c r="B149" s="504" t="s">
        <v>1495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1503</v>
      </c>
      <c r="B150" s="504" t="s">
        <v>1495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1504</v>
      </c>
      <c r="B151" s="504" t="s">
        <v>1496</v>
      </c>
      <c r="C151" s="504" t="s">
        <v>1472</v>
      </c>
      <c r="D151" s="505"/>
      <c r="E151" s="504"/>
      <c r="F151" s="507"/>
      <c r="G151" s="505"/>
    </row>
    <row r="152" spans="1:7" ht="15.75" thickBot="1" x14ac:dyDescent="0.25">
      <c r="A152" s="503" t="s">
        <v>1502</v>
      </c>
      <c r="B152" s="504" t="s">
        <v>1495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1503</v>
      </c>
      <c r="B153" s="504" t="s">
        <v>1495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1504</v>
      </c>
      <c r="B154" s="504" t="s">
        <v>1496</v>
      </c>
      <c r="C154" s="504" t="s">
        <v>1472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dcmitype/"/>
    <ds:schemaRef ds:uri="535b0945-f78d-45f4-960f-e8ba22bdeae1"/>
    <ds:schemaRef ds:uri="http://purl.org/dc/terms/"/>
    <ds:schemaRef ds:uri="dc967d59-c0d0-4bb8-a8eb-088d0cd25af8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2025-05-20T02:16:42Z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