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60066" documentId="8_{151B4468-43AB-4E30-9942-C477987364E3}" xr6:coauthVersionLast="47" xr6:coauthVersionMax="47" xr10:uidLastSave="{BD0AD966-F39F-4290-BB17-9F95809BC621}"/>
  <bookViews>
    <workbookView xWindow="-120" yWindow="-120" windowWidth="29040" windowHeight="15720" tabRatio="867" firstSheet="25" activeTab="24" xr2:uid="{00000000-000D-0000-FFFF-FFFF00000000}"/>
  </bookViews>
  <sheets>
    <sheet name="HOME" sheetId="49" r:id="rId1"/>
    <sheet name="BAYAN KO" sheetId="60" state="hidden" r:id="rId2"/>
    <sheet name="ROUTING" sheetId="1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2" hidden="1">ROUTING!$A$1:$G$28</definedName>
    <definedName name="_xlnm._FilterDatabase" localSheetId="17" hidden="1">SAMBAR!#REF!</definedName>
    <definedName name="_xlnm._FilterDatabase" localSheetId="0" hidden="1">HOME!$A$18:$H$107</definedName>
    <definedName name="_xlnm.Print_Area" localSheetId="3">BENGAL!$A$1:$M$376</definedName>
    <definedName name="_xlnm.Print_Area" localSheetId="4">BURMA!$A$1:$L$91</definedName>
    <definedName name="_xlnm.Print_Area" localSheetId="14">DOLPHIN!$A$1:$L$319</definedName>
    <definedName name="_xlnm.Print_Area" localSheetId="0">HOME!$A$2:$H$12</definedName>
    <definedName name="_xlnm.Print_Area" localSheetId="13">KOUPREY!$A$1:$L$5</definedName>
    <definedName name="_xlnm.Print_Area" localSheetId="5">MALACCA!$A$1:$L$10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PERTIWI!$A$1:$K$318</definedName>
    <definedName name="_xlnm.Print_Area" localSheetId="17">SAMBAR!$A$1:$L$7</definedName>
    <definedName name="_xlnm.Print_Area" localSheetId="25">SHAPLA!$A$1:$L$311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2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BENGAL!$A$1:$M$376</definedName>
    <definedName name="Z_03DD319B_D6A9_4830_871F_6D56EEAA4879_.wvu.PrintArea" localSheetId="4" hidden="1">BURMA!$A$1:$L$91</definedName>
    <definedName name="Z_03DD319B_D6A9_4830_871F_6D56EEAA4879_.wvu.PrintArea" localSheetId="14" hidden="1">DOLPHIN!$A$1:$L$319</definedName>
    <definedName name="Z_03DD319B_D6A9_4830_871F_6D56EEAA4879_.wvu.PrintArea" localSheetId="0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PERTIWI!$A$1:$K$318</definedName>
    <definedName name="Z_03DD319B_D6A9_4830_871F_6D56EEAA4879_.wvu.PrintArea" localSheetId="17" hidden="1">SAMBAR!$A$1:$L$7</definedName>
    <definedName name="Z_03DD319B_D6A9_4830_871F_6D56EEAA4879_.wvu.PrintArea" localSheetId="25" hidden="1">SHAPLA!$A$1:$L$311</definedName>
    <definedName name="Z_03DD319B_D6A9_4830_871F_6D56EEAA4879_.wvu.PrintArea" localSheetId="43" hidden="1">SWAN!$A$1:$N$35</definedName>
    <definedName name="Z_03DD319B_D6A9_4830_871F_6D56EEAA4879_.wvu.Rows" localSheetId="1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2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2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BENGAL!$A$1:$M$376</definedName>
    <definedName name="Z_081BDD81_EE06_4095_AD37_7E4189D26072_.wvu.PrintArea" localSheetId="4" hidden="1">BURMA!$A$1:$L$91</definedName>
    <definedName name="Z_081BDD81_EE06_4095_AD37_7E4189D26072_.wvu.PrintArea" localSheetId="14" hidden="1">DOLPHIN!$A$1:$L$319</definedName>
    <definedName name="Z_081BDD81_EE06_4095_AD37_7E4189D26072_.wvu.PrintArea" localSheetId="0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PERTIWI!$A$1:$K$318</definedName>
    <definedName name="Z_081BDD81_EE06_4095_AD37_7E4189D26072_.wvu.PrintArea" localSheetId="17" hidden="1">SAMBAR!$A$1:$L$7</definedName>
    <definedName name="Z_081BDD81_EE06_4095_AD37_7E4189D26072_.wvu.PrintArea" localSheetId="25" hidden="1">SHAPLA!$A$1:$L$311</definedName>
    <definedName name="Z_081BDD81_EE06_4095_AD37_7E4189D26072_.wvu.PrintArea" localSheetId="43" hidden="1">SWAN!$A$1:$N$35</definedName>
    <definedName name="Z_081BDD81_EE06_4095_AD37_7E4189D26072_.wvu.Rows" localSheetId="2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2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BENGAL!$A$1:$M$376</definedName>
    <definedName name="Z_1BFD2ADD_60C4_4334_9BDE_E3C6DD17BEED_.wvu.PrintArea" localSheetId="4" hidden="1">BURMA!$A$1:$L$91</definedName>
    <definedName name="Z_1BFD2ADD_60C4_4334_9BDE_E3C6DD17BEED_.wvu.PrintArea" localSheetId="14" hidden="1">DOLPHIN!$A$1:$L$319</definedName>
    <definedName name="Z_1BFD2ADD_60C4_4334_9BDE_E3C6DD17BEED_.wvu.PrintArea" localSheetId="0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PERTIWI!$A$1:$K$318</definedName>
    <definedName name="Z_1BFD2ADD_60C4_4334_9BDE_E3C6DD17BEED_.wvu.PrintArea" localSheetId="17" hidden="1">SAMBAR!$A$1:$L$7</definedName>
    <definedName name="Z_1BFD2ADD_60C4_4334_9BDE_E3C6DD17BEED_.wvu.PrintArea" localSheetId="25" hidden="1">SHAPLA!$A$1:$L$311</definedName>
    <definedName name="Z_1BFD2ADD_60C4_4334_9BDE_E3C6DD17BEED_.wvu.PrintArea" localSheetId="43" hidden="1">SWAN!$A$1:$N$35</definedName>
    <definedName name="Z_1BFD2ADD_60C4_4334_9BDE_E3C6DD17BEED_.wvu.Rows" localSheetId="1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2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EXPRESS'!$179:$179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2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BENGAL!$A$1:$M$376</definedName>
    <definedName name="Z_1ECD3B71_3848_4973_92B4_4B4B149BC657_.wvu.PrintArea" localSheetId="4" hidden="1">BURMA!$A$1:$L$91</definedName>
    <definedName name="Z_1ECD3B71_3848_4973_92B4_4B4B149BC657_.wvu.PrintArea" localSheetId="14" hidden="1">DOLPHIN!$A$1:$L$319</definedName>
    <definedName name="Z_1ECD3B71_3848_4973_92B4_4B4B149BC657_.wvu.PrintArea" localSheetId="0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PERTIWI!$A$1:$K$318</definedName>
    <definedName name="Z_1ECD3B71_3848_4973_92B4_4B4B149BC657_.wvu.PrintArea" localSheetId="17" hidden="1">SAMBAR!$A$1:$L$7</definedName>
    <definedName name="Z_1ECD3B71_3848_4973_92B4_4B4B149BC657_.wvu.PrintArea" localSheetId="25" hidden="1">SHAPLA!$A$1:$L$311</definedName>
    <definedName name="Z_1ECD3B71_3848_4973_92B4_4B4B149BC657_.wvu.PrintArea" localSheetId="43" hidden="1">SWAN!$A$1:$N$35</definedName>
    <definedName name="Z_1ECD3B71_3848_4973_92B4_4B4B149BC657_.wvu.Rows" localSheetId="1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2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2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BENGAL!$A$1:$M$376</definedName>
    <definedName name="Z_2EFCC4AA_DFFF_400E_B34F_BF7B9FA2A1FF_.wvu.PrintArea" localSheetId="4" hidden="1">BURMA!$A$1:$L$91</definedName>
    <definedName name="Z_2EFCC4AA_DFFF_400E_B34F_BF7B9FA2A1FF_.wvu.PrintArea" localSheetId="14" hidden="1">DOLPHIN!$A$1:$L$319</definedName>
    <definedName name="Z_2EFCC4AA_DFFF_400E_B34F_BF7B9FA2A1FF_.wvu.PrintArea" localSheetId="0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PERTIWI!$A$1:$K$318</definedName>
    <definedName name="Z_2EFCC4AA_DFFF_400E_B34F_BF7B9FA2A1FF_.wvu.PrintArea" localSheetId="17" hidden="1">SAMBAR!$A$1:$L$7</definedName>
    <definedName name="Z_2EFCC4AA_DFFF_400E_B34F_BF7B9FA2A1FF_.wvu.PrintArea" localSheetId="25" hidden="1">SHAPLA!$A$1:$L$311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2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2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BENGAL!$A$1:$M$376</definedName>
    <definedName name="Z_32E39B74_69D7_45CD_A7D0_50BEA0378E58_.wvu.PrintArea" localSheetId="4" hidden="1">BURMA!$A$1:$L$91</definedName>
    <definedName name="Z_32E39B74_69D7_45CD_A7D0_50BEA0378E58_.wvu.PrintArea" localSheetId="14" hidden="1">DOLPHIN!$A$1:$L$319</definedName>
    <definedName name="Z_32E39B74_69D7_45CD_A7D0_50BEA0378E58_.wvu.PrintArea" localSheetId="0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PERTIWI!$A$1:$K$318</definedName>
    <definedName name="Z_32E39B74_69D7_45CD_A7D0_50BEA0378E58_.wvu.PrintArea" localSheetId="17" hidden="1">SAMBAR!$A$1:$L$7</definedName>
    <definedName name="Z_32E39B74_69D7_45CD_A7D0_50BEA0378E58_.wvu.PrintArea" localSheetId="25" hidden="1">SHAPLA!$A$1:$L$311</definedName>
    <definedName name="Z_32E39B74_69D7_45CD_A7D0_50BEA0378E58_.wvu.PrintArea" localSheetId="43" hidden="1">SWAN!$A$1:$N$35</definedName>
    <definedName name="Z_32E39B74_69D7_45CD_A7D0_50BEA0378E58_.wvu.Rows" localSheetId="2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2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BENGAL!$A$1:$M$376</definedName>
    <definedName name="Z_3485952D_0C31_4884_9EDF_552F3D1B124B_.wvu.PrintArea" localSheetId="4" hidden="1">BURMA!$A$1:$L$91</definedName>
    <definedName name="Z_3485952D_0C31_4884_9EDF_552F3D1B124B_.wvu.PrintArea" localSheetId="14" hidden="1">DOLPHIN!$A$1:$L$319</definedName>
    <definedName name="Z_3485952D_0C31_4884_9EDF_552F3D1B124B_.wvu.PrintArea" localSheetId="0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PERTIWI!$A$1:$K$318</definedName>
    <definedName name="Z_3485952D_0C31_4884_9EDF_552F3D1B124B_.wvu.PrintArea" localSheetId="17" hidden="1">SAMBAR!$A$1:$L$7</definedName>
    <definedName name="Z_3485952D_0C31_4884_9EDF_552F3D1B124B_.wvu.PrintArea" localSheetId="25" hidden="1">SHAPLA!$A$1:$L$311</definedName>
    <definedName name="Z_3485952D_0C31_4884_9EDF_552F3D1B124B_.wvu.PrintArea" localSheetId="43" hidden="1">SWAN!$A$1:$N$35</definedName>
    <definedName name="Z_3485952D_0C31_4884_9EDF_552F3D1B124B_.wvu.Rows" localSheetId="2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2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BENGAL!$A$1:$M$376</definedName>
    <definedName name="Z_353A8EAC_2D07_4AFC_B91B_ACF6B1ABF55E_.wvu.PrintArea" localSheetId="4" hidden="1">BURMA!$A$1:$L$91</definedName>
    <definedName name="Z_353A8EAC_2D07_4AFC_B91B_ACF6B1ABF55E_.wvu.PrintArea" localSheetId="14" hidden="1">DOLPHIN!$A$1:$L$319</definedName>
    <definedName name="Z_353A8EAC_2D07_4AFC_B91B_ACF6B1ABF55E_.wvu.PrintArea" localSheetId="0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PERTIWI!$A$1:$K$318</definedName>
    <definedName name="Z_353A8EAC_2D07_4AFC_B91B_ACF6B1ABF55E_.wvu.PrintArea" localSheetId="17" hidden="1">SAMBAR!$A$1:$L$7</definedName>
    <definedName name="Z_353A8EAC_2D07_4AFC_B91B_ACF6B1ABF55E_.wvu.PrintArea" localSheetId="25" hidden="1">SHAPLA!$A$1:$L$311</definedName>
    <definedName name="Z_353A8EAC_2D07_4AFC_B91B_ACF6B1ABF55E_.wvu.PrintArea" localSheetId="43" hidden="1">SWAN!$A$1:$N$35</definedName>
    <definedName name="Z_353A8EAC_2D07_4AFC_B91B_ACF6B1ABF55E_.wvu.Rows" localSheetId="2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2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BENGAL!$A$1:$M$376</definedName>
    <definedName name="Z_3FEF6608_25EF_43D8_8468_19FFFC3BCE74_.wvu.PrintArea" localSheetId="4" hidden="1">BURMA!$A$1:$L$91</definedName>
    <definedName name="Z_3FEF6608_25EF_43D8_8468_19FFFC3BCE74_.wvu.PrintArea" localSheetId="14" hidden="1">DOLPHIN!$A$1:$L$319</definedName>
    <definedName name="Z_3FEF6608_25EF_43D8_8468_19FFFC3BCE74_.wvu.PrintArea" localSheetId="0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PERTIWI!$A$1:$K$318</definedName>
    <definedName name="Z_3FEF6608_25EF_43D8_8468_19FFFC3BCE74_.wvu.PrintArea" localSheetId="17" hidden="1">SAMBAR!$A$1:$L$7</definedName>
    <definedName name="Z_3FEF6608_25EF_43D8_8468_19FFFC3BCE74_.wvu.PrintArea" localSheetId="25" hidden="1">SHAPLA!$A$1:$L$311</definedName>
    <definedName name="Z_3FEF6608_25EF_43D8_8468_19FFFC3BCE74_.wvu.PrintArea" localSheetId="43" hidden="1">SWAN!$A$1:$N$35</definedName>
    <definedName name="Z_3FEF6608_25EF_43D8_8468_19FFFC3BCE74_.wvu.Rows" localSheetId="2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2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BENGAL!$A$1:$M$376</definedName>
    <definedName name="Z_613E785B_CD51_494D_B041_E8D30BF6F1EC_.wvu.PrintArea" localSheetId="4" hidden="1">BURMA!$A$1:$L$91</definedName>
    <definedName name="Z_613E785B_CD51_494D_B041_E8D30BF6F1EC_.wvu.PrintArea" localSheetId="14" hidden="1">DOLPHIN!$A$1:$L$319</definedName>
    <definedName name="Z_613E785B_CD51_494D_B041_E8D30BF6F1EC_.wvu.PrintArea" localSheetId="0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PERTIWI!$A$1:$K$318</definedName>
    <definedName name="Z_613E785B_CD51_494D_B041_E8D30BF6F1EC_.wvu.PrintArea" localSheetId="17" hidden="1">SAMBAR!$A$1:$L$7</definedName>
    <definedName name="Z_613E785B_CD51_494D_B041_E8D30BF6F1EC_.wvu.PrintArea" localSheetId="25" hidden="1">SHAPLA!$A$1:$L$311</definedName>
    <definedName name="Z_613E785B_CD51_494D_B041_E8D30BF6F1EC_.wvu.PrintArea" localSheetId="43" hidden="1">SWAN!$A$1:$N$35</definedName>
    <definedName name="Z_613E785B_CD51_494D_B041_E8D30BF6F1EC_.wvu.Rows" localSheetId="1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2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EXPRESS'!$179:$179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2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BENGAL!$A$1:$M$376</definedName>
    <definedName name="Z_6B324A58_5A89_471C_AD21_0822EB95E67E_.wvu.PrintArea" localSheetId="4" hidden="1">BURMA!$A$1:$L$91</definedName>
    <definedName name="Z_6B324A58_5A89_471C_AD21_0822EB95E67E_.wvu.PrintArea" localSheetId="14" hidden="1">DOLPHIN!$A$1:$L$319</definedName>
    <definedName name="Z_6B324A58_5A89_471C_AD21_0822EB95E67E_.wvu.PrintArea" localSheetId="0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PERTIWI!$A$1:$K$318</definedName>
    <definedName name="Z_6B324A58_5A89_471C_AD21_0822EB95E67E_.wvu.PrintArea" localSheetId="17" hidden="1">SAMBAR!$A$1:$L$7</definedName>
    <definedName name="Z_6B324A58_5A89_471C_AD21_0822EB95E67E_.wvu.PrintArea" localSheetId="25" hidden="1">SHAPLA!$A$1:$L$311</definedName>
    <definedName name="Z_6B324A58_5A89_471C_AD21_0822EB95E67E_.wvu.PrintArea" localSheetId="43" hidden="1">SWAN!$A$1:$N$35</definedName>
    <definedName name="Z_6B324A58_5A89_471C_AD21_0822EB95E67E_.wvu.Rows" localSheetId="1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2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EXPRESS'!$179:$179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2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BENGAL!$A$1:$M$376</definedName>
    <definedName name="Z_7D3CEC1C_CCEC_4C4E_963E_DDD8383A68C1_.wvu.PrintArea" localSheetId="4" hidden="1">BURMA!$A$1:$L$91</definedName>
    <definedName name="Z_7D3CEC1C_CCEC_4C4E_963E_DDD8383A68C1_.wvu.PrintArea" localSheetId="14" hidden="1">DOLPHIN!$A$1:$L$319</definedName>
    <definedName name="Z_7D3CEC1C_CCEC_4C4E_963E_DDD8383A68C1_.wvu.PrintArea" localSheetId="0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PERTIWI!$A$1:$K$318</definedName>
    <definedName name="Z_7D3CEC1C_CCEC_4C4E_963E_DDD8383A68C1_.wvu.PrintArea" localSheetId="17" hidden="1">SAMBAR!$A$1:$L$7</definedName>
    <definedName name="Z_7D3CEC1C_CCEC_4C4E_963E_DDD8383A68C1_.wvu.PrintArea" localSheetId="25" hidden="1">SHAPLA!$A$1:$L$311</definedName>
    <definedName name="Z_7D3CEC1C_CCEC_4C4E_963E_DDD8383A68C1_.wvu.PrintArea" localSheetId="43" hidden="1">SWAN!$A$1:$N$35</definedName>
    <definedName name="Z_7D3CEC1C_CCEC_4C4E_963E_DDD8383A68C1_.wvu.Rows" localSheetId="1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0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2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2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BENGAL!$A$1:$M$376</definedName>
    <definedName name="Z_8773B614_CBE7_474E_B57F_0A27A3791CF3_.wvu.PrintArea" localSheetId="4" hidden="1">BURMA!$A$1:$L$91</definedName>
    <definedName name="Z_8773B614_CBE7_474E_B57F_0A27A3791CF3_.wvu.PrintArea" localSheetId="14" hidden="1">DOLPHIN!$A$1:$L$319</definedName>
    <definedName name="Z_8773B614_CBE7_474E_B57F_0A27A3791CF3_.wvu.PrintArea" localSheetId="0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PERTIWI!$A$1:$K$318</definedName>
    <definedName name="Z_8773B614_CBE7_474E_B57F_0A27A3791CF3_.wvu.PrintArea" localSheetId="17" hidden="1">SAMBAR!$A$1:$L$7</definedName>
    <definedName name="Z_8773B614_CBE7_474E_B57F_0A27A3791CF3_.wvu.PrintArea" localSheetId="25" hidden="1">SHAPLA!$A$1:$L$311</definedName>
    <definedName name="Z_8773B614_CBE7_474E_B57F_0A27A3791CF3_.wvu.PrintArea" localSheetId="43" hidden="1">SWAN!$A$1:$N$35</definedName>
    <definedName name="Z_8773B614_CBE7_474E_B57F_0A27A3791CF3_.wvu.Rows" localSheetId="2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2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BENGAL!$A$1:$M$376</definedName>
    <definedName name="Z_9278F756_A3B4_47A1_8EDD_64A01BF7A423_.wvu.PrintArea" localSheetId="4" hidden="1">BURMA!$A$1:$L$91</definedName>
    <definedName name="Z_9278F756_A3B4_47A1_8EDD_64A01BF7A423_.wvu.PrintArea" localSheetId="14" hidden="1">DOLPHIN!$A$1:$L$319</definedName>
    <definedName name="Z_9278F756_A3B4_47A1_8EDD_64A01BF7A423_.wvu.PrintArea" localSheetId="0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PERTIWI!$A$1:$K$318</definedName>
    <definedName name="Z_9278F756_A3B4_47A1_8EDD_64A01BF7A423_.wvu.PrintArea" localSheetId="17" hidden="1">SAMBAR!$A$1:$L$7</definedName>
    <definedName name="Z_9278F756_A3B4_47A1_8EDD_64A01BF7A423_.wvu.PrintArea" localSheetId="25" hidden="1">SHAPLA!$A$1:$L$311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0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2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2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BENGAL!$A$1:$M$376</definedName>
    <definedName name="Z_9E7EEAA3_A5FB_49FD_8C3A_1AF14EAE95FB_.wvu.PrintArea" localSheetId="4" hidden="1">BURMA!$A$1:$L$91</definedName>
    <definedName name="Z_9E7EEAA3_A5FB_49FD_8C3A_1AF14EAE95FB_.wvu.PrintArea" localSheetId="14" hidden="1">DOLPHIN!$A$1:$L$319</definedName>
    <definedName name="Z_9E7EEAA3_A5FB_49FD_8C3A_1AF14EAE95FB_.wvu.PrintArea" localSheetId="0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PERTIWI!$A$1:$K$318</definedName>
    <definedName name="Z_9E7EEAA3_A5FB_49FD_8C3A_1AF14EAE95FB_.wvu.PrintArea" localSheetId="17" hidden="1">SAMBAR!$A$1:$L$7</definedName>
    <definedName name="Z_9E7EEAA3_A5FB_49FD_8C3A_1AF14EAE95FB_.wvu.PrintArea" localSheetId="25" hidden="1">SHAPLA!$A$1:$L$311</definedName>
    <definedName name="Z_9E7EEAA3_A5FB_49FD_8C3A_1AF14EAE95FB_.wvu.PrintArea" localSheetId="43" hidden="1">SWAN!$A$1:$N$35</definedName>
    <definedName name="Z_9E7EEAA3_A5FB_49FD_8C3A_1AF14EAE95FB_.wvu.Rows" localSheetId="2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2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BENGAL!$A$1:$M$376</definedName>
    <definedName name="Z_BA712AC7_4015_4F77_9461_7852ED983D52_.wvu.PrintArea" localSheetId="4" hidden="1">BURMA!$A$1:$L$91</definedName>
    <definedName name="Z_BA712AC7_4015_4F77_9461_7852ED983D52_.wvu.PrintArea" localSheetId="14" hidden="1">DOLPHIN!$A$1:$L$319</definedName>
    <definedName name="Z_BA712AC7_4015_4F77_9461_7852ED983D52_.wvu.PrintArea" localSheetId="0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PERTIWI!$A$1:$K$318</definedName>
    <definedName name="Z_BA712AC7_4015_4F77_9461_7852ED983D52_.wvu.PrintArea" localSheetId="17" hidden="1">SAMBAR!$A$1:$L$7</definedName>
    <definedName name="Z_BA712AC7_4015_4F77_9461_7852ED983D52_.wvu.PrintArea" localSheetId="25" hidden="1">SHAPLA!$A$1:$L$311</definedName>
    <definedName name="Z_BA712AC7_4015_4F77_9461_7852ED983D52_.wvu.PrintArea" localSheetId="43" hidden="1">SWAN!$A$1:$N$35</definedName>
    <definedName name="Z_BA712AC7_4015_4F77_9461_7852ED983D52_.wvu.Rows" localSheetId="2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59" l="1"/>
  <c r="I155" i="59" s="1"/>
  <c r="G155" i="59"/>
  <c r="E155" i="59"/>
  <c r="E29" i="59"/>
  <c r="L402" i="8"/>
  <c r="M402" i="8" s="1"/>
  <c r="K402" i="8"/>
  <c r="E402" i="8"/>
  <c r="F402" i="8" s="1"/>
  <c r="G402" i="8" s="1"/>
  <c r="H402" i="8" s="1"/>
  <c r="I402" i="8" s="1"/>
  <c r="I138" i="45"/>
  <c r="N299" i="44"/>
  <c r="O299" i="44" s="1"/>
  <c r="M299" i="44"/>
  <c r="E299" i="44"/>
  <c r="F299" i="44" s="1"/>
  <c r="G299" i="44" s="1"/>
  <c r="H299" i="44" s="1"/>
  <c r="I299" i="44" s="1"/>
  <c r="J299" i="44" s="1"/>
  <c r="K299" i="44" s="1"/>
  <c r="E167" i="44"/>
  <c r="F167" i="44" s="1"/>
  <c r="L24" i="65"/>
  <c r="I24" i="65"/>
  <c r="J24" i="65" s="1"/>
  <c r="E24" i="65"/>
  <c r="M378" i="62"/>
  <c r="N378" i="62" s="1"/>
  <c r="L378" i="62"/>
  <c r="E378" i="62"/>
  <c r="F378" i="62" s="1"/>
  <c r="G378" i="62" s="1"/>
  <c r="H378" i="62" s="1"/>
  <c r="I378" i="62" s="1"/>
  <c r="J378" i="62" s="1"/>
  <c r="J303" i="48"/>
  <c r="K303" i="48" s="1"/>
  <c r="I303" i="48"/>
  <c r="E303" i="48"/>
  <c r="F303" i="48" s="1"/>
  <c r="G303" i="48" s="1"/>
  <c r="F131" i="48"/>
  <c r="E131" i="48"/>
  <c r="H26" i="63"/>
  <c r="I26" i="63" s="1"/>
  <c r="G26" i="63"/>
  <c r="E26" i="63"/>
  <c r="I214" i="61"/>
  <c r="J214" i="61" s="1"/>
  <c r="H214" i="61"/>
  <c r="E214" i="61"/>
  <c r="F214" i="61" s="1"/>
  <c r="L258" i="43"/>
  <c r="M258" i="43" s="1"/>
  <c r="K258" i="43"/>
  <c r="I258" i="43"/>
  <c r="H258" i="43"/>
  <c r="G258" i="43"/>
  <c r="F258" i="43"/>
  <c r="E258" i="43"/>
  <c r="E83" i="57"/>
  <c r="I18" i="65"/>
  <c r="J18" i="65" s="1"/>
  <c r="H22" i="66"/>
  <c r="I22" i="66" s="1"/>
  <c r="G22" i="66"/>
  <c r="E22" i="66"/>
  <c r="H21" i="66"/>
  <c r="I21" i="66" s="1"/>
  <c r="G21" i="66"/>
  <c r="E21" i="66"/>
  <c r="H20" i="66"/>
  <c r="I20" i="66" s="1"/>
  <c r="G20" i="66"/>
  <c r="E20" i="66"/>
  <c r="E154" i="59"/>
  <c r="E28" i="59"/>
  <c r="E302" i="48"/>
  <c r="F302" i="48" s="1"/>
  <c r="G302" i="48" s="1"/>
  <c r="F130" i="48"/>
  <c r="E130" i="48"/>
  <c r="H387" i="47"/>
  <c r="I387" i="47" s="1"/>
  <c r="G387" i="47"/>
  <c r="E387" i="47"/>
  <c r="H386" i="47"/>
  <c r="I386" i="47" s="1"/>
  <c r="G386" i="47"/>
  <c r="E386" i="47"/>
  <c r="H385" i="47"/>
  <c r="I385" i="47" s="1"/>
  <c r="G385" i="47"/>
  <c r="E385" i="47"/>
  <c r="H384" i="47"/>
  <c r="I384" i="47" s="1"/>
  <c r="G384" i="47"/>
  <c r="E384" i="47"/>
  <c r="E298" i="47"/>
  <c r="E297" i="47"/>
  <c r="E296" i="47"/>
  <c r="E295" i="47"/>
  <c r="K142" i="45"/>
  <c r="I142" i="45"/>
  <c r="E142" i="45"/>
  <c r="I136" i="45"/>
  <c r="E137" i="45"/>
  <c r="E298" i="44"/>
  <c r="F298" i="44" s="1"/>
  <c r="G298" i="44" s="1"/>
  <c r="H298" i="44" s="1"/>
  <c r="I298" i="44" s="1"/>
  <c r="J298" i="44" s="1"/>
  <c r="K298" i="44" s="1"/>
  <c r="E166" i="44"/>
  <c r="F166" i="44" s="1"/>
  <c r="E23" i="65"/>
  <c r="I23" i="65"/>
  <c r="J23" i="65" s="1"/>
  <c r="N220" i="5"/>
  <c r="O220" i="5" s="1"/>
  <c r="M220" i="5"/>
  <c r="E220" i="5"/>
  <c r="F220" i="5" s="1"/>
  <c r="G220" i="5" s="1"/>
  <c r="H220" i="5" s="1"/>
  <c r="I220" i="5" s="1"/>
  <c r="J220" i="5" s="1"/>
  <c r="K220" i="5" s="1"/>
  <c r="N219" i="5"/>
  <c r="O219" i="5" s="1"/>
  <c r="M219" i="5"/>
  <c r="E219" i="5"/>
  <c r="F219" i="5" s="1"/>
  <c r="G219" i="5" s="1"/>
  <c r="H219" i="5" s="1"/>
  <c r="I219" i="5" s="1"/>
  <c r="J219" i="5" s="1"/>
  <c r="K219" i="5" s="1"/>
  <c r="N218" i="5"/>
  <c r="O218" i="5" s="1"/>
  <c r="M218" i="5"/>
  <c r="E218" i="5"/>
  <c r="F218" i="5" s="1"/>
  <c r="G218" i="5" s="1"/>
  <c r="H218" i="5" s="1"/>
  <c r="I218" i="5" s="1"/>
  <c r="J218" i="5" s="1"/>
  <c r="K218" i="5" s="1"/>
  <c r="F174" i="5"/>
  <c r="E174" i="5"/>
  <c r="F173" i="5"/>
  <c r="E173" i="5"/>
  <c r="F172" i="5"/>
  <c r="E172" i="5"/>
  <c r="F216" i="10"/>
  <c r="E377" i="62"/>
  <c r="F377" i="62" s="1"/>
  <c r="G377" i="62" s="1"/>
  <c r="H377" i="62" s="1"/>
  <c r="I377" i="62" s="1"/>
  <c r="J377" i="62" s="1"/>
  <c r="E213" i="61"/>
  <c r="F213" i="61" s="1"/>
  <c r="E25" i="63"/>
  <c r="I49" i="64"/>
  <c r="J49" i="64" s="1"/>
  <c r="H49" i="64"/>
  <c r="E49" i="64"/>
  <c r="F49" i="64" s="1"/>
  <c r="E25" i="64"/>
  <c r="F25" i="64" s="1"/>
  <c r="E401" i="8"/>
  <c r="F401" i="8" s="1"/>
  <c r="G401" i="8" s="1"/>
  <c r="H401" i="8" s="1"/>
  <c r="I401" i="8" s="1"/>
  <c r="I257" i="43"/>
  <c r="H257" i="43"/>
  <c r="G257" i="43"/>
  <c r="F257" i="43"/>
  <c r="E257" i="43"/>
  <c r="H131" i="11"/>
  <c r="E37" i="64"/>
  <c r="F37" i="64" s="1"/>
  <c r="F205" i="5"/>
  <c r="E22" i="65"/>
  <c r="H287" i="44"/>
  <c r="E160" i="5"/>
  <c r="I141" i="45"/>
  <c r="E141" i="45"/>
  <c r="I137" i="45"/>
  <c r="I135" i="45"/>
  <c r="E297" i="44"/>
  <c r="F297" i="44" s="1"/>
  <c r="G297" i="44" s="1"/>
  <c r="H297" i="44" s="1"/>
  <c r="I297" i="44" s="1"/>
  <c r="J297" i="44" s="1"/>
  <c r="K297" i="44" s="1"/>
  <c r="E165" i="44"/>
  <c r="F165" i="44" s="1"/>
  <c r="I22" i="65"/>
  <c r="J22" i="65" s="1"/>
  <c r="E217" i="5"/>
  <c r="F217" i="5" s="1"/>
  <c r="G217" i="5" s="1"/>
  <c r="H217" i="5" s="1"/>
  <c r="I217" i="5" s="1"/>
  <c r="J217" i="5" s="1"/>
  <c r="K217" i="5" s="1"/>
  <c r="F171" i="5"/>
  <c r="E171" i="5"/>
  <c r="E376" i="62"/>
  <c r="F376" i="62" s="1"/>
  <c r="G376" i="62" s="1"/>
  <c r="H376" i="62" s="1"/>
  <c r="I376" i="62" s="1"/>
  <c r="J376" i="62" s="1"/>
  <c r="E301" i="48"/>
  <c r="F301" i="48" s="1"/>
  <c r="G301" i="48" s="1"/>
  <c r="F129" i="48"/>
  <c r="E129" i="48"/>
  <c r="E400" i="8"/>
  <c r="F400" i="8" s="1"/>
  <c r="G400" i="8" s="1"/>
  <c r="H400" i="8" s="1"/>
  <c r="I400" i="8" s="1"/>
  <c r="E48" i="64"/>
  <c r="F48" i="64" s="1"/>
  <c r="E24" i="64"/>
  <c r="F24" i="64" s="1"/>
  <c r="E24" i="63"/>
  <c r="E212" i="61"/>
  <c r="F212" i="61" s="1"/>
  <c r="E383" i="47"/>
  <c r="E294" i="47"/>
  <c r="E153" i="59"/>
  <c r="E27" i="59"/>
  <c r="I193" i="57"/>
  <c r="J193" i="57" s="1"/>
  <c r="H193" i="57"/>
  <c r="E193" i="57"/>
  <c r="F193" i="57" s="1"/>
  <c r="E88" i="57"/>
  <c r="I256" i="43"/>
  <c r="H256" i="43"/>
  <c r="G256" i="43"/>
  <c r="F256" i="43"/>
  <c r="E256" i="43"/>
  <c r="I15" i="65"/>
  <c r="J15" i="65" s="1"/>
  <c r="H389" i="8"/>
  <c r="F389" i="8"/>
  <c r="J112" i="7"/>
  <c r="I240" i="10"/>
  <c r="J240" i="10" s="1"/>
  <c r="H240" i="10"/>
  <c r="E240" i="10"/>
  <c r="F240" i="10" s="1"/>
  <c r="E239" i="10"/>
  <c r="F239" i="10" s="1"/>
  <c r="E238" i="10"/>
  <c r="F238" i="10" s="1"/>
  <c r="E237" i="10"/>
  <c r="F237" i="10" s="1"/>
  <c r="E236" i="10"/>
  <c r="F236" i="10" s="1"/>
  <c r="E235" i="10"/>
  <c r="F235" i="10"/>
  <c r="E234" i="10"/>
  <c r="F234" i="10" s="1"/>
  <c r="E19" i="66"/>
  <c r="E18" i="66"/>
  <c r="M137" i="7"/>
  <c r="N137" i="7" s="1"/>
  <c r="L137" i="7"/>
  <c r="J137" i="7"/>
  <c r="I137" i="7"/>
  <c r="H137" i="7"/>
  <c r="G137" i="7"/>
  <c r="F137" i="7"/>
  <c r="E137" i="7"/>
  <c r="M136" i="7"/>
  <c r="N136" i="7" s="1"/>
  <c r="L136" i="7"/>
  <c r="J136" i="7"/>
  <c r="I136" i="7"/>
  <c r="H136" i="7"/>
  <c r="G136" i="7"/>
  <c r="F136" i="7"/>
  <c r="E136" i="7"/>
  <c r="M135" i="7"/>
  <c r="N135" i="7" s="1"/>
  <c r="L135" i="7"/>
  <c r="J135" i="7"/>
  <c r="I135" i="7"/>
  <c r="H135" i="7"/>
  <c r="G135" i="7"/>
  <c r="F135" i="7"/>
  <c r="E135" i="7"/>
  <c r="J134" i="7"/>
  <c r="I134" i="7"/>
  <c r="H134" i="7"/>
  <c r="G134" i="7"/>
  <c r="F134" i="7"/>
  <c r="E134" i="7"/>
  <c r="J133" i="7"/>
  <c r="I133" i="7"/>
  <c r="H133" i="7"/>
  <c r="G133" i="7"/>
  <c r="F133" i="7"/>
  <c r="E133" i="7"/>
  <c r="E399" i="8"/>
  <c r="F399" i="8" s="1"/>
  <c r="G399" i="8" s="1"/>
  <c r="H399" i="8" s="1"/>
  <c r="I399" i="8" s="1"/>
  <c r="I140" i="45"/>
  <c r="I139" i="45"/>
  <c r="I133" i="45"/>
  <c r="I132" i="45"/>
  <c r="E140" i="45"/>
  <c r="E296" i="44"/>
  <c r="F296" i="44" s="1"/>
  <c r="G296" i="44" s="1"/>
  <c r="H296" i="44" s="1"/>
  <c r="I296" i="44" s="1"/>
  <c r="J296" i="44" s="1"/>
  <c r="K296" i="44" s="1"/>
  <c r="E164" i="44"/>
  <c r="F164" i="44" s="1"/>
  <c r="I21" i="65"/>
  <c r="J21" i="65" s="1"/>
  <c r="E21" i="65"/>
  <c r="E216" i="5"/>
  <c r="F216" i="5" s="1"/>
  <c r="G216" i="5" s="1"/>
  <c r="H216" i="5" s="1"/>
  <c r="I216" i="5" s="1"/>
  <c r="J216" i="5" s="1"/>
  <c r="K216" i="5" s="1"/>
  <c r="F170" i="5"/>
  <c r="E170" i="5"/>
  <c r="E375" i="62"/>
  <c r="F375" i="62" s="1"/>
  <c r="G375" i="62" s="1"/>
  <c r="H375" i="62" s="1"/>
  <c r="I375" i="62" s="1"/>
  <c r="J375" i="62" s="1"/>
  <c r="E300" i="48"/>
  <c r="F300" i="48" s="1"/>
  <c r="G300" i="48" s="1"/>
  <c r="F128" i="48"/>
  <c r="E128" i="48"/>
  <c r="E211" i="61"/>
  <c r="F211" i="61" s="1"/>
  <c r="E23" i="63"/>
  <c r="E47" i="64"/>
  <c r="F47" i="64" s="1"/>
  <c r="E23" i="64"/>
  <c r="F23" i="64" s="1"/>
  <c r="E382" i="47"/>
  <c r="E293" i="47"/>
  <c r="E152" i="59"/>
  <c r="E26" i="59"/>
  <c r="E192" i="57"/>
  <c r="F192" i="57" s="1"/>
  <c r="E87" i="57"/>
  <c r="I255" i="43"/>
  <c r="H255" i="43"/>
  <c r="G255" i="43"/>
  <c r="F255" i="43"/>
  <c r="E255" i="43"/>
  <c r="I13" i="65"/>
  <c r="J13" i="65" s="1"/>
  <c r="G112" i="7"/>
  <c r="I244" i="43"/>
  <c r="I246" i="43"/>
  <c r="I254" i="43"/>
  <c r="I253" i="43"/>
  <c r="I252" i="43"/>
  <c r="I251" i="43"/>
  <c r="I250" i="43"/>
  <c r="I249" i="43"/>
  <c r="I248" i="43"/>
  <c r="I247" i="43"/>
  <c r="J132" i="7"/>
  <c r="J131" i="7"/>
  <c r="J130" i="7"/>
  <c r="I132" i="7"/>
  <c r="I131" i="7"/>
  <c r="I130" i="7"/>
  <c r="H132" i="7"/>
  <c r="H131" i="7"/>
  <c r="H130" i="7"/>
  <c r="G132" i="7"/>
  <c r="G131" i="7"/>
  <c r="G130" i="7"/>
  <c r="E132" i="7"/>
  <c r="E131" i="7"/>
  <c r="E130" i="7"/>
  <c r="G284" i="44"/>
  <c r="F214" i="10"/>
  <c r="I12" i="65"/>
  <c r="J12" i="65" s="1"/>
  <c r="E12" i="64"/>
  <c r="F132" i="7"/>
  <c r="F131" i="7"/>
  <c r="F130" i="7"/>
  <c r="G114" i="7"/>
  <c r="H114" i="7" s="1"/>
  <c r="I114" i="7" s="1"/>
  <c r="J114" i="7" s="1"/>
  <c r="E17" i="66"/>
  <c r="E151" i="59"/>
  <c r="E25" i="59"/>
  <c r="E191" i="57"/>
  <c r="F191" i="57" s="1"/>
  <c r="E86" i="57"/>
  <c r="E46" i="64"/>
  <c r="F46" i="64" s="1"/>
  <c r="E22" i="64"/>
  <c r="F22" i="64" s="1"/>
  <c r="E139" i="45"/>
  <c r="E295" i="44"/>
  <c r="F295" i="44" s="1"/>
  <c r="G295" i="44" s="1"/>
  <c r="H295" i="44" s="1"/>
  <c r="I295" i="44" s="1"/>
  <c r="J295" i="44" s="1"/>
  <c r="K295" i="44" s="1"/>
  <c r="E163" i="44"/>
  <c r="F163" i="44" s="1"/>
  <c r="E398" i="8"/>
  <c r="F398" i="8" s="1"/>
  <c r="G398" i="8" s="1"/>
  <c r="H398" i="8" s="1"/>
  <c r="I398" i="8" s="1"/>
  <c r="I20" i="65"/>
  <c r="J20" i="65" s="1"/>
  <c r="E20" i="65"/>
  <c r="E215" i="5"/>
  <c r="F215" i="5" s="1"/>
  <c r="G215" i="5" s="1"/>
  <c r="H215" i="5" s="1"/>
  <c r="I215" i="5" s="1"/>
  <c r="J215" i="5" s="1"/>
  <c r="K215" i="5" s="1"/>
  <c r="F202" i="5"/>
  <c r="G202" i="5" s="1"/>
  <c r="H202" i="5" s="1"/>
  <c r="I202" i="5" s="1"/>
  <c r="J202" i="5" s="1"/>
  <c r="K202" i="5" s="1"/>
  <c r="F169" i="5"/>
  <c r="E169" i="5"/>
  <c r="E374" i="62"/>
  <c r="F374" i="62" s="1"/>
  <c r="G374" i="62" s="1"/>
  <c r="H374" i="62" s="1"/>
  <c r="I374" i="62" s="1"/>
  <c r="J374" i="62" s="1"/>
  <c r="E299" i="48"/>
  <c r="F299" i="48" s="1"/>
  <c r="G299" i="48" s="1"/>
  <c r="F127" i="48"/>
  <c r="E127" i="48"/>
  <c r="E22" i="63"/>
  <c r="E210" i="61"/>
  <c r="F210" i="61" s="1"/>
  <c r="E381" i="47"/>
  <c r="E292" i="47"/>
  <c r="H254" i="43"/>
  <c r="G254" i="43"/>
  <c r="F254" i="43"/>
  <c r="E254" i="43"/>
  <c r="F242" i="43"/>
  <c r="F283" i="44"/>
  <c r="E229" i="10"/>
  <c r="E228" i="10"/>
  <c r="E16" i="66"/>
  <c r="E190" i="57"/>
  <c r="F190" i="57" s="1"/>
  <c r="E85" i="57"/>
  <c r="E45" i="64"/>
  <c r="F45" i="64" s="1"/>
  <c r="E21" i="64"/>
  <c r="F21" i="64" s="1"/>
  <c r="E397" i="8"/>
  <c r="F397" i="8" s="1"/>
  <c r="G397" i="8" s="1"/>
  <c r="H397" i="8" s="1"/>
  <c r="I397" i="8" s="1"/>
  <c r="E294" i="44"/>
  <c r="F294" i="44" s="1"/>
  <c r="G294" i="44" s="1"/>
  <c r="H294" i="44" s="1"/>
  <c r="I294" i="44" s="1"/>
  <c r="J294" i="44" s="1"/>
  <c r="K294" i="44" s="1"/>
  <c r="E162" i="44"/>
  <c r="F162" i="44" s="1"/>
  <c r="E19" i="65"/>
  <c r="I19" i="65"/>
  <c r="J19" i="65" s="1"/>
  <c r="E214" i="5"/>
  <c r="F214" i="5" s="1"/>
  <c r="G214" i="5" s="1"/>
  <c r="H214" i="5" s="1"/>
  <c r="I214" i="5" s="1"/>
  <c r="J214" i="5" s="1"/>
  <c r="K214" i="5" s="1"/>
  <c r="F168" i="5"/>
  <c r="E168" i="5"/>
  <c r="E126" i="7"/>
  <c r="F126" i="7" s="1"/>
  <c r="G126" i="7" s="1"/>
  <c r="H126" i="7" s="1"/>
  <c r="I126" i="7" s="1"/>
  <c r="E373" i="62"/>
  <c r="F373" i="62" s="1"/>
  <c r="G373" i="62" s="1"/>
  <c r="H373" i="62" s="1"/>
  <c r="I373" i="62" s="1"/>
  <c r="J373" i="62" s="1"/>
  <c r="E298" i="48"/>
  <c r="F298" i="48" s="1"/>
  <c r="G298" i="48" s="1"/>
  <c r="F126" i="48"/>
  <c r="E126" i="48"/>
  <c r="E21" i="63"/>
  <c r="E209" i="61"/>
  <c r="F209" i="61" s="1"/>
  <c r="E380" i="47"/>
  <c r="E291" i="47"/>
  <c r="H253" i="43"/>
  <c r="G253" i="43"/>
  <c r="F253" i="43"/>
  <c r="E253" i="43"/>
  <c r="E138" i="45"/>
  <c r="F286" i="48"/>
  <c r="I130" i="45"/>
  <c r="E15" i="66"/>
  <c r="E13" i="66"/>
  <c r="I8" i="66"/>
  <c r="E12" i="66"/>
  <c r="E11" i="66"/>
  <c r="E10" i="66"/>
  <c r="E9" i="66"/>
  <c r="E8" i="66"/>
  <c r="G9" i="66"/>
  <c r="G10" i="66" s="1"/>
  <c r="G11" i="66" s="1"/>
  <c r="G12" i="66" s="1"/>
  <c r="G13" i="66" s="1"/>
  <c r="G14" i="66" s="1"/>
  <c r="G15" i="66" s="1"/>
  <c r="G16" i="66" s="1"/>
  <c r="G17" i="66" s="1"/>
  <c r="G18" i="66" s="1"/>
  <c r="G19" i="66" s="1"/>
  <c r="G242" i="43"/>
  <c r="H242" i="43" s="1"/>
  <c r="I242" i="43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E189" i="57"/>
  <c r="F189" i="57" s="1"/>
  <c r="E84" i="57"/>
  <c r="E44" i="64"/>
  <c r="F44" i="64" s="1"/>
  <c r="E20" i="64"/>
  <c r="E396" i="8"/>
  <c r="F396" i="8" s="1"/>
  <c r="G396" i="8" s="1"/>
  <c r="H396" i="8" s="1"/>
  <c r="I396" i="8" s="1"/>
  <c r="E293" i="44"/>
  <c r="F293" i="44" s="1"/>
  <c r="G293" i="44" s="1"/>
  <c r="H293" i="44" s="1"/>
  <c r="I293" i="44" s="1"/>
  <c r="J293" i="44" s="1"/>
  <c r="K293" i="44" s="1"/>
  <c r="E161" i="44"/>
  <c r="F161" i="44" s="1"/>
  <c r="E18" i="65"/>
  <c r="E213" i="5"/>
  <c r="F213" i="5" s="1"/>
  <c r="G213" i="5" s="1"/>
  <c r="H213" i="5" s="1"/>
  <c r="I213" i="5" s="1"/>
  <c r="J213" i="5" s="1"/>
  <c r="K213" i="5" s="1"/>
  <c r="F167" i="5"/>
  <c r="E167" i="5"/>
  <c r="E372" i="62"/>
  <c r="F372" i="62" s="1"/>
  <c r="G372" i="62" s="1"/>
  <c r="H372" i="62" s="1"/>
  <c r="I372" i="62" s="1"/>
  <c r="J372" i="62" s="1"/>
  <c r="E297" i="48"/>
  <c r="F297" i="48" s="1"/>
  <c r="G297" i="48" s="1"/>
  <c r="F125" i="48"/>
  <c r="E125" i="48"/>
  <c r="E20" i="63"/>
  <c r="E208" i="61"/>
  <c r="F208" i="61" s="1"/>
  <c r="E379" i="47"/>
  <c r="E290" i="47"/>
  <c r="H252" i="43"/>
  <c r="G252" i="43"/>
  <c r="F252" i="43"/>
  <c r="E252" i="43"/>
  <c r="I11" i="65"/>
  <c r="J11" i="65" s="1"/>
  <c r="E136" i="11"/>
  <c r="F136" i="11" s="1"/>
  <c r="G136" i="11" s="1"/>
  <c r="H136" i="11" s="1"/>
  <c r="I136" i="11" s="1"/>
  <c r="J136" i="11" s="1"/>
  <c r="K136" i="11" s="1"/>
  <c r="E188" i="57"/>
  <c r="F188" i="57" s="1"/>
  <c r="E43" i="64"/>
  <c r="F43" i="64" s="1"/>
  <c r="E19" i="64"/>
  <c r="F19" i="64" s="1"/>
  <c r="E292" i="44"/>
  <c r="F292" i="44" s="1"/>
  <c r="G292" i="44" s="1"/>
  <c r="H292" i="44" s="1"/>
  <c r="I292" i="44" s="1"/>
  <c r="J292" i="44" s="1"/>
  <c r="K292" i="44" s="1"/>
  <c r="E291" i="44"/>
  <c r="F291" i="44" s="1"/>
  <c r="G291" i="44" s="1"/>
  <c r="H291" i="44" s="1"/>
  <c r="I291" i="44" s="1"/>
  <c r="J291" i="44" s="1"/>
  <c r="K291" i="44" s="1"/>
  <c r="E160" i="44"/>
  <c r="F160" i="44" s="1"/>
  <c r="E159" i="44"/>
  <c r="F159" i="44" s="1"/>
  <c r="I17" i="65"/>
  <c r="J17" i="65" s="1"/>
  <c r="I16" i="65"/>
  <c r="J16" i="65" s="1"/>
  <c r="E17" i="65"/>
  <c r="E16" i="65"/>
  <c r="E212" i="5"/>
  <c r="F212" i="5" s="1"/>
  <c r="G212" i="5" s="1"/>
  <c r="H212" i="5" s="1"/>
  <c r="I212" i="5" s="1"/>
  <c r="J212" i="5" s="1"/>
  <c r="K212" i="5" s="1"/>
  <c r="F166" i="5"/>
  <c r="E166" i="5"/>
  <c r="E371" i="62"/>
  <c r="F371" i="62" s="1"/>
  <c r="G371" i="62" s="1"/>
  <c r="H371" i="62" s="1"/>
  <c r="I371" i="62" s="1"/>
  <c r="J371" i="62" s="1"/>
  <c r="E296" i="48"/>
  <c r="F296" i="48" s="1"/>
  <c r="G296" i="48" s="1"/>
  <c r="F124" i="48"/>
  <c r="E124" i="48"/>
  <c r="E19" i="63"/>
  <c r="E207" i="61"/>
  <c r="F207" i="61" s="1"/>
  <c r="E378" i="47"/>
  <c r="E289" i="47"/>
  <c r="H251" i="43"/>
  <c r="G251" i="43"/>
  <c r="F251" i="43"/>
  <c r="E251" i="43"/>
  <c r="E136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L18" i="65" s="1"/>
  <c r="L19" i="65" s="1"/>
  <c r="L20" i="65" s="1"/>
  <c r="L21" i="65" s="1"/>
  <c r="L22" i="65" s="1"/>
  <c r="L23" i="65" s="1"/>
  <c r="E15" i="65"/>
  <c r="I14" i="65"/>
  <c r="J14" i="65" s="1"/>
  <c r="I9" i="65"/>
  <c r="J9" i="65" s="1"/>
  <c r="E13" i="65"/>
  <c r="E12" i="65"/>
  <c r="E10" i="65"/>
  <c r="E9" i="65"/>
  <c r="F196" i="5"/>
  <c r="E138" i="59"/>
  <c r="G283" i="48"/>
  <c r="E227" i="10"/>
  <c r="E226" i="10"/>
  <c r="E187" i="57"/>
  <c r="F187" i="57" s="1"/>
  <c r="E186" i="57"/>
  <c r="F186" i="57" s="1"/>
  <c r="E82" i="57"/>
  <c r="E81" i="57"/>
  <c r="F220" i="32"/>
  <c r="F219" i="32"/>
  <c r="I134" i="45"/>
  <c r="E211" i="5"/>
  <c r="F211" i="5" s="1"/>
  <c r="G211" i="5" s="1"/>
  <c r="H211" i="5" s="1"/>
  <c r="I211" i="5" s="1"/>
  <c r="J211" i="5" s="1"/>
  <c r="K211" i="5" s="1"/>
  <c r="F165" i="5"/>
  <c r="E165" i="5"/>
  <c r="E370" i="62"/>
  <c r="F370" i="62" s="1"/>
  <c r="G370" i="62" s="1"/>
  <c r="H370" i="62" s="1"/>
  <c r="I370" i="62" s="1"/>
  <c r="J370" i="62" s="1"/>
  <c r="E295" i="48"/>
  <c r="F295" i="48" s="1"/>
  <c r="G295" i="48" s="1"/>
  <c r="F123" i="48"/>
  <c r="E123" i="48"/>
  <c r="E18" i="63"/>
  <c r="E17" i="63"/>
  <c r="E206" i="61"/>
  <c r="F206" i="61" s="1"/>
  <c r="E205" i="61"/>
  <c r="F205" i="61" s="1"/>
  <c r="E377" i="47"/>
  <c r="E288" i="47"/>
  <c r="H250" i="43"/>
  <c r="G250" i="43"/>
  <c r="F250" i="43"/>
  <c r="E250" i="43"/>
  <c r="H249" i="43"/>
  <c r="G249" i="43"/>
  <c r="F249" i="43"/>
  <c r="E249" i="43"/>
  <c r="E42" i="64"/>
  <c r="F42" i="64" s="1"/>
  <c r="E18" i="64"/>
  <c r="F18" i="64" s="1"/>
  <c r="G124" i="11"/>
  <c r="F210" i="10"/>
  <c r="E111" i="48"/>
  <c r="F277" i="44"/>
  <c r="F123" i="11"/>
  <c r="H127" i="11"/>
  <c r="E376" i="47"/>
  <c r="E375" i="47"/>
  <c r="E287" i="47"/>
  <c r="E286" i="47"/>
  <c r="E294" i="48"/>
  <c r="F294" i="48" s="1"/>
  <c r="G294" i="48" s="1"/>
  <c r="E293" i="48"/>
  <c r="F293" i="48" s="1"/>
  <c r="G293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K133" i="45"/>
  <c r="K134" i="45" s="1"/>
  <c r="K135" i="45" s="1"/>
  <c r="K136" i="45" s="1"/>
  <c r="K137" i="45" s="1"/>
  <c r="K138" i="45" s="1"/>
  <c r="K139" i="45" s="1"/>
  <c r="K140" i="45" s="1"/>
  <c r="K141" i="45" s="1"/>
  <c r="E133" i="45"/>
  <c r="E132" i="45"/>
  <c r="K130" i="45"/>
  <c r="K131" i="45" s="1"/>
  <c r="I131" i="45"/>
  <c r="I129" i="45"/>
  <c r="E290" i="44"/>
  <c r="F290" i="44" s="1"/>
  <c r="G290" i="44" s="1"/>
  <c r="H290" i="44" s="1"/>
  <c r="I290" i="44" s="1"/>
  <c r="J290" i="44" s="1"/>
  <c r="K290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8" i="10"/>
  <c r="F218" i="10" s="1"/>
  <c r="F215" i="10"/>
  <c r="E150" i="59"/>
  <c r="E149" i="59"/>
  <c r="E148" i="59"/>
  <c r="E147" i="59"/>
  <c r="E145" i="59"/>
  <c r="E144" i="59"/>
  <c r="E143" i="59"/>
  <c r="E142" i="59"/>
  <c r="E140" i="59"/>
  <c r="E137" i="59"/>
  <c r="E24" i="59"/>
  <c r="E23" i="59"/>
  <c r="E22" i="59"/>
  <c r="E21" i="59"/>
  <c r="E80" i="57"/>
  <c r="E16" i="63"/>
  <c r="E204" i="61"/>
  <c r="F164" i="5"/>
  <c r="E164" i="5"/>
  <c r="F163" i="5"/>
  <c r="E163" i="5"/>
  <c r="E210" i="5"/>
  <c r="F210" i="5" s="1"/>
  <c r="G210" i="5" s="1"/>
  <c r="H210" i="5" s="1"/>
  <c r="I210" i="5" s="1"/>
  <c r="J210" i="5" s="1"/>
  <c r="K210" i="5" s="1"/>
  <c r="E209" i="5"/>
  <c r="F209" i="5" s="1"/>
  <c r="G209" i="5" s="1"/>
  <c r="H209" i="5" s="1"/>
  <c r="I209" i="5" s="1"/>
  <c r="J209" i="5" s="1"/>
  <c r="K209" i="5" s="1"/>
  <c r="F194" i="5"/>
  <c r="F110" i="7"/>
  <c r="G110" i="7" s="1"/>
  <c r="H110" i="7" s="1"/>
  <c r="I110" i="7" s="1"/>
  <c r="J110" i="7" s="1"/>
  <c r="G380" i="8"/>
  <c r="F216" i="32" l="1"/>
  <c r="I196" i="5"/>
  <c r="J281" i="44"/>
  <c r="K281" i="44" s="1"/>
  <c r="F206" i="10"/>
  <c r="E41" i="64"/>
  <c r="F41" i="64" s="1"/>
  <c r="E40" i="64"/>
  <c r="F40" i="64" s="1"/>
  <c r="E17" i="64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9" i="44"/>
  <c r="F289" i="44" s="1"/>
  <c r="G289" i="44" s="1"/>
  <c r="H289" i="44" s="1"/>
  <c r="I289" i="44" s="1"/>
  <c r="J289" i="44" s="1"/>
  <c r="K289" i="44" s="1"/>
  <c r="E157" i="44"/>
  <c r="F157" i="44" s="1"/>
  <c r="E15" i="63"/>
  <c r="E203" i="61"/>
  <c r="E374" i="47"/>
  <c r="H247" i="43"/>
  <c r="G247" i="43"/>
  <c r="F247" i="43"/>
  <c r="E247" i="43"/>
  <c r="H246" i="43"/>
  <c r="H244" i="43"/>
  <c r="H240" i="43"/>
  <c r="G246" i="43"/>
  <c r="G244" i="43"/>
  <c r="G240" i="43"/>
  <c r="F246" i="43"/>
  <c r="F244" i="43"/>
  <c r="F240" i="43"/>
  <c r="E246" i="43"/>
  <c r="E240" i="43"/>
  <c r="I240" i="43" s="1"/>
  <c r="E292" i="48"/>
  <c r="F292" i="48" s="1"/>
  <c r="G292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79" i="57"/>
  <c r="E146" i="44"/>
  <c r="F116" i="7"/>
  <c r="F115" i="7"/>
  <c r="G115" i="7" s="1"/>
  <c r="F113" i="7"/>
  <c r="G113" i="7" s="1"/>
  <c r="F107" i="7"/>
  <c r="E173" i="57"/>
  <c r="F173" i="57" s="1"/>
  <c r="E375" i="8"/>
  <c r="F375" i="8"/>
  <c r="E39" i="64"/>
  <c r="F39" i="64" s="1"/>
  <c r="E38" i="64"/>
  <c r="F38" i="64" s="1"/>
  <c r="E36" i="64"/>
  <c r="F36" i="64" s="1"/>
  <c r="I35" i="64"/>
  <c r="H35" i="64"/>
  <c r="H36" i="64" s="1"/>
  <c r="H37" i="64" s="1"/>
  <c r="H38" i="64" s="1"/>
  <c r="H39" i="64" s="1"/>
  <c r="H40" i="64" s="1"/>
  <c r="H41" i="64" s="1"/>
  <c r="H42" i="64" s="1"/>
  <c r="H43" i="64" s="1"/>
  <c r="H44" i="64" s="1"/>
  <c r="H45" i="64" s="1"/>
  <c r="H46" i="64" s="1"/>
  <c r="H47" i="64" s="1"/>
  <c r="H48" i="64" s="1"/>
  <c r="E35" i="64"/>
  <c r="F35" i="64" s="1"/>
  <c r="E34" i="64"/>
  <c r="F34" i="64" s="1"/>
  <c r="E16" i="64"/>
  <c r="F16" i="64" s="1"/>
  <c r="E15" i="64"/>
  <c r="F15" i="64" s="1"/>
  <c r="E14" i="64"/>
  <c r="E13" i="64"/>
  <c r="F13" i="64" s="1"/>
  <c r="F12" i="64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H21" i="64" s="1"/>
  <c r="H22" i="64" s="1"/>
  <c r="H23" i="64" s="1"/>
  <c r="H24" i="64" s="1"/>
  <c r="H25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I389" i="8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3" i="57"/>
  <c r="F183" i="57" s="1"/>
  <c r="E78" i="57"/>
  <c r="E288" i="44"/>
  <c r="F288" i="44" s="1"/>
  <c r="G288" i="44" s="1"/>
  <c r="H288" i="44" s="1"/>
  <c r="I288" i="44" s="1"/>
  <c r="J288" i="44" s="1"/>
  <c r="K288" i="44" s="1"/>
  <c r="I287" i="44"/>
  <c r="J287" i="44" s="1"/>
  <c r="K287" i="44" s="1"/>
  <c r="E286" i="44"/>
  <c r="H284" i="44"/>
  <c r="I284" i="44" s="1"/>
  <c r="J284" i="44" s="1"/>
  <c r="K284" i="44" s="1"/>
  <c r="G283" i="44"/>
  <c r="H283" i="44" s="1"/>
  <c r="I283" i="44" s="1"/>
  <c r="J283" i="44" s="1"/>
  <c r="K283" i="44" s="1"/>
  <c r="E366" i="62"/>
  <c r="F366" i="62" s="1"/>
  <c r="G366" i="62" s="1"/>
  <c r="H366" i="62" s="1"/>
  <c r="I366" i="62" s="1"/>
  <c r="J366" i="62" s="1"/>
  <c r="E14" i="63"/>
  <c r="E202" i="61"/>
  <c r="E373" i="47"/>
  <c r="E284" i="47"/>
  <c r="E225" i="32"/>
  <c r="F225" i="32" s="1"/>
  <c r="G225" i="32" s="1"/>
  <c r="H225" i="32" s="1"/>
  <c r="E117" i="32"/>
  <c r="F117" i="32" s="1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33" i="63"/>
  <c r="I34" i="63"/>
  <c r="E35" i="63"/>
  <c r="I35" i="63"/>
  <c r="E36" i="63"/>
  <c r="G36" i="63"/>
  <c r="H36" i="63"/>
  <c r="I36" i="63"/>
  <c r="E37" i="63"/>
  <c r="G37" i="63"/>
  <c r="H37" i="63"/>
  <c r="I37" i="63"/>
  <c r="E38" i="63"/>
  <c r="G38" i="63"/>
  <c r="H38" i="63"/>
  <c r="I38" i="63"/>
  <c r="E39" i="63"/>
  <c r="G39" i="63"/>
  <c r="H39" i="63"/>
  <c r="I39" i="63"/>
  <c r="E40" i="63"/>
  <c r="G40" i="63"/>
  <c r="H40" i="63"/>
  <c r="I40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G20" i="63" s="1"/>
  <c r="G21" i="63" s="1"/>
  <c r="G22" i="63" s="1"/>
  <c r="G23" i="63" s="1"/>
  <c r="G24" i="63" s="1"/>
  <c r="G25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82" i="57"/>
  <c r="E180" i="57"/>
  <c r="E179" i="57"/>
  <c r="E178" i="57"/>
  <c r="E177" i="57"/>
  <c r="E175" i="57"/>
  <c r="E172" i="57"/>
  <c r="E170" i="57"/>
  <c r="E169" i="57"/>
  <c r="F182" i="57"/>
  <c r="E77" i="57"/>
  <c r="I127" i="45"/>
  <c r="I126" i="45"/>
  <c r="E126" i="45"/>
  <c r="E224" i="32"/>
  <c r="F224" i="32" s="1"/>
  <c r="G224" i="32" s="1"/>
  <c r="H224" i="32" s="1"/>
  <c r="E116" i="32"/>
  <c r="F116" i="32" s="1"/>
  <c r="E208" i="5"/>
  <c r="F208" i="5" s="1"/>
  <c r="G208" i="5" s="1"/>
  <c r="H208" i="5" s="1"/>
  <c r="I208" i="5" s="1"/>
  <c r="J208" i="5" s="1"/>
  <c r="K208" i="5" s="1"/>
  <c r="E207" i="5"/>
  <c r="F207" i="5" s="1"/>
  <c r="G207" i="5" s="1"/>
  <c r="H207" i="5" s="1"/>
  <c r="I207" i="5" s="1"/>
  <c r="J207" i="5" s="1"/>
  <c r="K207" i="5" s="1"/>
  <c r="E201" i="61"/>
  <c r="E200" i="61"/>
  <c r="F200" i="61" s="1"/>
  <c r="E199" i="61"/>
  <c r="E198" i="61"/>
  <c r="E197" i="61"/>
  <c r="E372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91" i="48"/>
  <c r="F291" i="48" s="1"/>
  <c r="G291" i="48" s="1"/>
  <c r="E290" i="48"/>
  <c r="F119" i="48"/>
  <c r="E119" i="48"/>
  <c r="F118" i="48"/>
  <c r="E118" i="48"/>
  <c r="E206" i="5"/>
  <c r="F206" i="5" s="1"/>
  <c r="G206" i="5" s="1"/>
  <c r="H206" i="5" s="1"/>
  <c r="I206" i="5" s="1"/>
  <c r="J206" i="5" s="1"/>
  <c r="K206" i="5" s="1"/>
  <c r="F162" i="5"/>
  <c r="E162" i="5"/>
  <c r="F161" i="5"/>
  <c r="E196" i="61"/>
  <c r="F196" i="61" s="1"/>
  <c r="E217" i="32"/>
  <c r="F217" i="32"/>
  <c r="E112" i="32"/>
  <c r="F112" i="32"/>
  <c r="E357" i="62"/>
  <c r="F357" i="62" s="1"/>
  <c r="F205" i="10"/>
  <c r="E132" i="11"/>
  <c r="E131" i="1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F120" i="7"/>
  <c r="G120" i="7" s="1"/>
  <c r="H120" i="7" s="1"/>
  <c r="I120" i="7" s="1"/>
  <c r="G116" i="7"/>
  <c r="H116" i="7" s="1"/>
  <c r="I116" i="7" s="1"/>
  <c r="J116" i="7" s="1"/>
  <c r="H115" i="7"/>
  <c r="I115" i="7" s="1"/>
  <c r="J115" i="7" s="1"/>
  <c r="E76" i="57"/>
  <c r="E115" i="8"/>
  <c r="E223" i="32"/>
  <c r="F223" i="32" s="1"/>
  <c r="G223" i="32" s="1"/>
  <c r="H223" i="32" s="1"/>
  <c r="E115" i="32"/>
  <c r="F115" i="32" s="1"/>
  <c r="I125" i="45"/>
  <c r="E156" i="44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G205" i="5"/>
  <c r="H205" i="5" s="1"/>
  <c r="I205" i="5" s="1"/>
  <c r="J205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H208" i="61" s="1"/>
  <c r="H209" i="61" s="1"/>
  <c r="H210" i="61" s="1"/>
  <c r="H211" i="61" s="1"/>
  <c r="H212" i="61" s="1"/>
  <c r="H213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8" i="61"/>
  <c r="E227" i="61"/>
  <c r="E226" i="61"/>
  <c r="E225" i="61"/>
  <c r="E224" i="61"/>
  <c r="E223" i="61"/>
  <c r="G224" i="61"/>
  <c r="G225" i="61" s="1"/>
  <c r="G226" i="61" s="1"/>
  <c r="G227" i="61" s="1"/>
  <c r="G228" i="61" s="1"/>
  <c r="E371" i="47"/>
  <c r="E282" i="47"/>
  <c r="F204" i="10"/>
  <c r="F148" i="5"/>
  <c r="G269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204" i="5"/>
  <c r="F204" i="5" s="1"/>
  <c r="G204" i="5" s="1"/>
  <c r="H204" i="5" s="1"/>
  <c r="I204" i="5" s="1"/>
  <c r="J204" i="5" s="1"/>
  <c r="K204" i="5" s="1"/>
  <c r="F158" i="5"/>
  <c r="E158" i="5"/>
  <c r="E370" i="47"/>
  <c r="E281" i="47"/>
  <c r="F180" i="57"/>
  <c r="E75" i="57"/>
  <c r="I124" i="45"/>
  <c r="E153" i="44"/>
  <c r="F153" i="44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7" i="44"/>
  <c r="H273" i="44"/>
  <c r="H272" i="44"/>
  <c r="F211" i="32"/>
  <c r="E114" i="8"/>
  <c r="E288" i="48"/>
  <c r="F288" i="48" s="1"/>
  <c r="G288" i="48" s="1"/>
  <c r="F116" i="48"/>
  <c r="E116" i="48"/>
  <c r="F179" i="57"/>
  <c r="E74" i="57"/>
  <c r="J103" i="7"/>
  <c r="E357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8" i="57"/>
  <c r="E73" i="57"/>
  <c r="E368" i="47"/>
  <c r="E280" i="47"/>
  <c r="E279" i="47"/>
  <c r="E203" i="5"/>
  <c r="F203" i="5" s="1"/>
  <c r="G203" i="5" s="1"/>
  <c r="H203" i="5" s="1"/>
  <c r="I203" i="5" s="1"/>
  <c r="J203" i="5" s="1"/>
  <c r="K203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7" i="48"/>
  <c r="F287" i="48" s="1"/>
  <c r="G287" i="48" s="1"/>
  <c r="F115" i="48"/>
  <c r="E207" i="60"/>
  <c r="F207" i="60" s="1"/>
  <c r="G207" i="60" s="1"/>
  <c r="H207" i="60" s="1"/>
  <c r="I207" i="60" s="1"/>
  <c r="J207" i="60" s="1"/>
  <c r="K207" i="60" s="1"/>
  <c r="G187" i="5"/>
  <c r="I185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G286" i="48"/>
  <c r="F114" i="48"/>
  <c r="E114" i="48"/>
  <c r="F200" i="10"/>
  <c r="I264" i="44"/>
  <c r="F209" i="32"/>
  <c r="G219" i="32"/>
  <c r="E111" i="32"/>
  <c r="F111" i="32" s="1"/>
  <c r="I121" i="45"/>
  <c r="E121" i="45"/>
  <c r="I120" i="45"/>
  <c r="E120" i="45"/>
  <c r="E282" i="44"/>
  <c r="F282" i="44" s="1"/>
  <c r="G282" i="44" s="1"/>
  <c r="H282" i="44" s="1"/>
  <c r="I282" i="44" s="1"/>
  <c r="J282" i="44" s="1"/>
  <c r="K282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201" i="5"/>
  <c r="F201" i="5" s="1"/>
  <c r="G201" i="5" s="1"/>
  <c r="H201" i="5" s="1"/>
  <c r="I201" i="5" s="1"/>
  <c r="J201" i="5" s="1"/>
  <c r="K201" i="5" s="1"/>
  <c r="F155" i="5"/>
  <c r="E155" i="5"/>
  <c r="E367" i="47"/>
  <c r="E278" i="47"/>
  <c r="E206" i="60"/>
  <c r="F206" i="60" s="1"/>
  <c r="G206" i="60" s="1"/>
  <c r="H206" i="60" s="1"/>
  <c r="I206" i="60" s="1"/>
  <c r="J206" i="60" s="1"/>
  <c r="K206" i="60" s="1"/>
  <c r="F177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3" i="7"/>
  <c r="I113" i="7" s="1"/>
  <c r="J113" i="7" s="1"/>
  <c r="H112" i="7"/>
  <c r="E285" i="48"/>
  <c r="F285" i="48" s="1"/>
  <c r="G285" i="48" s="1"/>
  <c r="E284" i="48"/>
  <c r="F284" i="48" s="1"/>
  <c r="G284" i="48" s="1"/>
  <c r="F113" i="48"/>
  <c r="E113" i="48"/>
  <c r="E200" i="5"/>
  <c r="F200" i="5" s="1"/>
  <c r="G200" i="5" s="1"/>
  <c r="H200" i="5" s="1"/>
  <c r="I200" i="5" s="1"/>
  <c r="J200" i="5" s="1"/>
  <c r="K200" i="5" s="1"/>
  <c r="G196" i="5"/>
  <c r="J196" i="5" s="1"/>
  <c r="F154" i="5"/>
  <c r="E154" i="5"/>
  <c r="E366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9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4" i="59"/>
  <c r="E136" i="59"/>
  <c r="F185" i="5"/>
  <c r="G217" i="32"/>
  <c r="H217" i="32" s="1"/>
  <c r="F112" i="48"/>
  <c r="E148" i="44"/>
  <c r="F175" i="57"/>
  <c r="E70" i="57"/>
  <c r="G115" i="11"/>
  <c r="H115" i="11" s="1"/>
  <c r="E358" i="62"/>
  <c r="F358" i="62" s="1"/>
  <c r="G358" i="62" s="1"/>
  <c r="H358" i="62" s="1"/>
  <c r="I358" i="62" s="1"/>
  <c r="J358" i="62" s="1"/>
  <c r="E365" i="47"/>
  <c r="E276" i="47"/>
  <c r="E164" i="57"/>
  <c r="F164" i="57" s="1"/>
  <c r="I118" i="45"/>
  <c r="E379" i="8"/>
  <c r="F379" i="8" s="1"/>
  <c r="G379" i="8" s="1"/>
  <c r="H379" i="8" s="1"/>
  <c r="E135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95" i="5"/>
  <c r="F195" i="5" s="1"/>
  <c r="G195" i="5" s="1"/>
  <c r="H195" i="5" s="1"/>
  <c r="I195" i="5" s="1"/>
  <c r="J195" i="5" s="1"/>
  <c r="K195" i="5" s="1"/>
  <c r="E193" i="5"/>
  <c r="F193" i="5" s="1"/>
  <c r="G193" i="5" s="1"/>
  <c r="H193" i="5" s="1"/>
  <c r="I193" i="5" s="1"/>
  <c r="J193" i="5" s="1"/>
  <c r="K193" i="5" s="1"/>
  <c r="E192" i="5"/>
  <c r="F192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82" i="48"/>
  <c r="F282" i="48" s="1"/>
  <c r="G282" i="48" s="1"/>
  <c r="E280" i="48"/>
  <c r="F280" i="48" s="1"/>
  <c r="G280" i="48" s="1"/>
  <c r="F110" i="48"/>
  <c r="E110" i="48"/>
  <c r="F109" i="48"/>
  <c r="F172" i="57"/>
  <c r="F171" i="57"/>
  <c r="E364" i="47"/>
  <c r="E363" i="47"/>
  <c r="E275" i="47"/>
  <c r="I119" i="45"/>
  <c r="E119" i="45"/>
  <c r="E118" i="45"/>
  <c r="I117" i="45"/>
  <c r="E273" i="44"/>
  <c r="F273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2" i="57"/>
  <c r="F162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33" i="59"/>
  <c r="E132" i="59"/>
  <c r="E362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31" i="59"/>
  <c r="G213" i="32"/>
  <c r="H213" i="32" s="1"/>
  <c r="E144" i="44"/>
  <c r="F144" i="44" s="1"/>
  <c r="E361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30" i="59"/>
  <c r="E124" i="59"/>
  <c r="F170" i="57"/>
  <c r="F169" i="57"/>
  <c r="E168" i="57"/>
  <c r="F168" i="57" s="1"/>
  <c r="E167" i="57"/>
  <c r="F167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72" i="44"/>
  <c r="F272" i="44" s="1"/>
  <c r="E271" i="44"/>
  <c r="F271" i="44" s="1"/>
  <c r="G271" i="44" s="1"/>
  <c r="H271" i="44" s="1"/>
  <c r="I271" i="44" s="1"/>
  <c r="J271" i="44" s="1"/>
  <c r="E270" i="44"/>
  <c r="F270" i="44" s="1"/>
  <c r="G270" i="44" s="1"/>
  <c r="H270" i="44" s="1"/>
  <c r="I270" i="44" s="1"/>
  <c r="J270" i="44" s="1"/>
  <c r="H269" i="44"/>
  <c r="I269" i="44" s="1"/>
  <c r="J269" i="44" s="1"/>
  <c r="E268" i="44"/>
  <c r="F268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9" i="48"/>
  <c r="F279" i="48" s="1"/>
  <c r="G279" i="48" s="1"/>
  <c r="E278" i="48"/>
  <c r="F278" i="48" s="1"/>
  <c r="E277" i="48"/>
  <c r="F277" i="48" s="1"/>
  <c r="G277" i="48" s="1"/>
  <c r="E276" i="48"/>
  <c r="F276" i="48" s="1"/>
  <c r="E275" i="48"/>
  <c r="F275" i="48" s="1"/>
  <c r="G275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91" i="5"/>
  <c r="F191" i="5" s="1"/>
  <c r="G191" i="5" s="1"/>
  <c r="H191" i="5" s="1"/>
  <c r="I191" i="5" s="1"/>
  <c r="J191" i="5" s="1"/>
  <c r="E190" i="5"/>
  <c r="F190" i="5" s="1"/>
  <c r="G190" i="5" s="1"/>
  <c r="H190" i="5" s="1"/>
  <c r="I190" i="5" s="1"/>
  <c r="J190" i="5" s="1"/>
  <c r="K190" i="5" s="1"/>
  <c r="E189" i="5"/>
  <c r="F189" i="5" s="1"/>
  <c r="G189" i="5" s="1"/>
  <c r="H189" i="5" s="1"/>
  <c r="I189" i="5" s="1"/>
  <c r="J189" i="5" s="1"/>
  <c r="K189" i="5" s="1"/>
  <c r="E188" i="5"/>
  <c r="F188" i="5" s="1"/>
  <c r="G188" i="5" s="1"/>
  <c r="H188" i="5" s="1"/>
  <c r="I188" i="5" s="1"/>
  <c r="J188" i="5" s="1"/>
  <c r="K188" i="5" s="1"/>
  <c r="H187" i="5"/>
  <c r="I187" i="5" s="1"/>
  <c r="J187" i="5" s="1"/>
  <c r="K187" i="5" s="1"/>
  <c r="F149" i="5"/>
  <c r="E149" i="5"/>
  <c r="F147" i="5"/>
  <c r="E147" i="5"/>
  <c r="F146" i="5"/>
  <c r="E146" i="5"/>
  <c r="F145" i="5"/>
  <c r="E145" i="5"/>
  <c r="E360" i="47"/>
  <c r="E359" i="47"/>
  <c r="E358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64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8" i="44"/>
  <c r="F258" i="44" s="1"/>
  <c r="G258" i="44" s="1"/>
  <c r="H258" i="44" s="1"/>
  <c r="I258" i="44" s="1"/>
  <c r="J258" i="44" s="1"/>
  <c r="E270" i="47"/>
  <c r="I112" i="45"/>
  <c r="F371" i="8"/>
  <c r="E370" i="8"/>
  <c r="F370" i="8" s="1"/>
  <c r="G370" i="8" s="1"/>
  <c r="H370" i="8" s="1"/>
  <c r="E128" i="59"/>
  <c r="E63" i="57"/>
  <c r="E269" i="47"/>
  <c r="G94" i="7"/>
  <c r="I110" i="45"/>
  <c r="E110" i="45"/>
  <c r="E62" i="57"/>
  <c r="E121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4" i="44"/>
  <c r="M265" i="44" s="1"/>
  <c r="M266" i="44" s="1"/>
  <c r="M267" i="44" s="1"/>
  <c r="M269" i="44" s="1"/>
  <c r="M270" i="44" s="1"/>
  <c r="M271" i="44" s="1"/>
  <c r="M272" i="44" s="1"/>
  <c r="M273" i="44" s="1"/>
  <c r="M274" i="44" s="1"/>
  <c r="M275" i="44" s="1"/>
  <c r="M276" i="44" s="1"/>
  <c r="M277" i="44" s="1"/>
  <c r="M281" i="44" s="1"/>
  <c r="M282" i="44" s="1"/>
  <c r="M283" i="44" s="1"/>
  <c r="M284" i="44" s="1"/>
  <c r="M285" i="44" s="1"/>
  <c r="M286" i="44" s="1"/>
  <c r="M287" i="44" s="1"/>
  <c r="M288" i="44" s="1"/>
  <c r="M289" i="44" s="1"/>
  <c r="M290" i="44" s="1"/>
  <c r="M291" i="44" s="1"/>
  <c r="M292" i="44" s="1"/>
  <c r="M293" i="44" s="1"/>
  <c r="M294" i="44" s="1"/>
  <c r="M295" i="44" s="1"/>
  <c r="M296" i="44" s="1"/>
  <c r="M297" i="44" s="1"/>
  <c r="M298" i="44" s="1"/>
  <c r="L252" i="44"/>
  <c r="L253" i="44" s="1"/>
  <c r="L254" i="44" s="1"/>
  <c r="L255" i="44" s="1"/>
  <c r="L256" i="44" s="1"/>
  <c r="L257" i="44" s="1"/>
  <c r="L258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4" i="57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63" i="57" s="1"/>
  <c r="I164" i="57" s="1"/>
  <c r="I165" i="57" s="1"/>
  <c r="I166" i="57" s="1"/>
  <c r="I128" i="57"/>
  <c r="I129" i="57" s="1"/>
  <c r="I130" i="57" s="1"/>
  <c r="I131" i="57" s="1"/>
  <c r="I132" i="57" s="1"/>
  <c r="I126" i="57"/>
  <c r="I111" i="57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123" i="57" s="1"/>
  <c r="I124" i="57" s="1"/>
  <c r="I96" i="57"/>
  <c r="I97" i="57" s="1"/>
  <c r="I98" i="57" s="1"/>
  <c r="I99" i="57" s="1"/>
  <c r="I100" i="57" s="1"/>
  <c r="I101" i="57" s="1"/>
  <c r="I102" i="57" s="1"/>
  <c r="I103" i="57" s="1"/>
  <c r="I104" i="57" s="1"/>
  <c r="I105" i="57" s="1"/>
  <c r="I106" i="57" s="1"/>
  <c r="I107" i="57" s="1"/>
  <c r="I108" i="57" s="1"/>
  <c r="I109" i="57" s="1"/>
  <c r="J165" i="57"/>
  <c r="J164" i="57"/>
  <c r="J163" i="57"/>
  <c r="J162" i="57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8" i="59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124" i="59" s="1"/>
  <c r="H125" i="59" s="1"/>
  <c r="H126" i="59" s="1"/>
  <c r="H127" i="59" s="1"/>
  <c r="H128" i="59" s="1"/>
  <c r="H63" i="59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37" i="59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I127" i="59"/>
  <c r="I126" i="59"/>
  <c r="I125" i="59"/>
  <c r="I124" i="59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33" i="48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269" i="48" s="1"/>
  <c r="J270" i="48" s="1"/>
  <c r="J271" i="48" s="1"/>
  <c r="J272" i="48" s="1"/>
  <c r="J273" i="48" s="1"/>
  <c r="J274" i="48" s="1"/>
  <c r="J191" i="48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189" i="48"/>
  <c r="K273" i="48"/>
  <c r="K272" i="48"/>
  <c r="K271" i="48"/>
  <c r="K270" i="48"/>
  <c r="K269" i="48"/>
  <c r="K268" i="48"/>
  <c r="K267" i="48"/>
  <c r="K266" i="48"/>
  <c r="K265" i="48"/>
  <c r="K264" i="48"/>
  <c r="K263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46" i="47"/>
  <c r="H347" i="47" s="1"/>
  <c r="H348" i="47" s="1"/>
  <c r="H349" i="47" s="1"/>
  <c r="H350" i="47" s="1"/>
  <c r="H351" i="47" s="1"/>
  <c r="H352" i="47" s="1"/>
  <c r="H353" i="47" s="1"/>
  <c r="H354" i="47" s="1"/>
  <c r="H355" i="47" s="1"/>
  <c r="H356" i="47" s="1"/>
  <c r="H357" i="47" s="1"/>
  <c r="H320" i="47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337" i="47" s="1"/>
  <c r="H338" i="47" s="1"/>
  <c r="H339" i="47" s="1"/>
  <c r="H340" i="47" s="1"/>
  <c r="H341" i="47" s="1"/>
  <c r="H342" i="47" s="1"/>
  <c r="H343" i="47" s="1"/>
  <c r="H344" i="47" s="1"/>
  <c r="H307" i="47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I356" i="47"/>
  <c r="I355" i="47"/>
  <c r="I354" i="47"/>
  <c r="I353" i="47"/>
  <c r="I352" i="47"/>
  <c r="I351" i="47"/>
  <c r="I350" i="47"/>
  <c r="I349" i="47"/>
  <c r="I348" i="47"/>
  <c r="I347" i="47"/>
  <c r="I346" i="47"/>
  <c r="I345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63" i="44"/>
  <c r="E99" i="7"/>
  <c r="F99" i="7" s="1"/>
  <c r="G99" i="7" s="1"/>
  <c r="H99" i="7" s="1"/>
  <c r="I99" i="7" s="1"/>
  <c r="J99" i="7" s="1"/>
  <c r="O182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83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7" i="44"/>
  <c r="F267" i="44" s="1"/>
  <c r="G267" i="44" s="1"/>
  <c r="H267" i="44" s="1"/>
  <c r="I267" i="44" s="1"/>
  <c r="J267" i="44" s="1"/>
  <c r="E266" i="44"/>
  <c r="F266" i="44" s="1"/>
  <c r="G266" i="44" s="1"/>
  <c r="H266" i="44" s="1"/>
  <c r="I266" i="44" s="1"/>
  <c r="J266" i="44" s="1"/>
  <c r="E265" i="44"/>
  <c r="F265" i="44" s="1"/>
  <c r="G265" i="44" s="1"/>
  <c r="H265" i="44" s="1"/>
  <c r="I265" i="44" s="1"/>
  <c r="J265" i="44" s="1"/>
  <c r="E264" i="44"/>
  <c r="J264" i="44" s="1"/>
  <c r="E263" i="44"/>
  <c r="F263" i="44" s="1"/>
  <c r="G263" i="44" s="1"/>
  <c r="H263" i="44"/>
  <c r="I263" i="44" s="1"/>
  <c r="J263" i="44" s="1"/>
  <c r="E186" i="5"/>
  <c r="F186" i="5"/>
  <c r="G186" i="5" s="1"/>
  <c r="H186" i="5" s="1"/>
  <c r="I186" i="5" s="1"/>
  <c r="J186" i="5" s="1"/>
  <c r="K186" i="5" s="1"/>
  <c r="G185" i="5"/>
  <c r="J185" i="5" s="1"/>
  <c r="K185" i="5" s="1"/>
  <c r="E184" i="5"/>
  <c r="F184" i="5" s="1"/>
  <c r="G184" i="5" s="1"/>
  <c r="H184" i="5" s="1"/>
  <c r="I184" i="5" s="1"/>
  <c r="J184" i="5" s="1"/>
  <c r="K184" i="5" s="1"/>
  <c r="H183" i="5"/>
  <c r="I183" i="5" s="1"/>
  <c r="J183" i="5" s="1"/>
  <c r="K183" i="5" s="1"/>
  <c r="F144" i="5"/>
  <c r="E144" i="5"/>
  <c r="F143" i="5"/>
  <c r="E142" i="5"/>
  <c r="F141" i="5"/>
  <c r="E141" i="5"/>
  <c r="E139" i="5"/>
  <c r="E182" i="5"/>
  <c r="F182" i="5" s="1"/>
  <c r="G182" i="5" s="1"/>
  <c r="H182" i="5" s="1"/>
  <c r="M183" i="5"/>
  <c r="M184" i="5" s="1"/>
  <c r="M185" i="5" s="1"/>
  <c r="M186" i="5" s="1"/>
  <c r="M188" i="5" s="1"/>
  <c r="M189" i="5" s="1"/>
  <c r="M190" i="5" s="1"/>
  <c r="M191" i="5" s="1"/>
  <c r="M192" i="5" s="1"/>
  <c r="M193" i="5" s="1"/>
  <c r="M194" i="5" s="1"/>
  <c r="M195" i="5" s="1"/>
  <c r="M196" i="5" s="1"/>
  <c r="M200" i="5" s="1"/>
  <c r="M201" i="5" s="1"/>
  <c r="M202" i="5" s="1"/>
  <c r="M203" i="5" s="1"/>
  <c r="M204" i="5" s="1"/>
  <c r="M205" i="5" s="1"/>
  <c r="M206" i="5" s="1"/>
  <c r="M207" i="5" s="1"/>
  <c r="M208" i="5" s="1"/>
  <c r="M209" i="5" s="1"/>
  <c r="M210" i="5" s="1"/>
  <c r="M211" i="5" s="1"/>
  <c r="M212" i="5" s="1"/>
  <c r="M213" i="5" s="1"/>
  <c r="M214" i="5" s="1"/>
  <c r="M215" i="5" s="1"/>
  <c r="M216" i="5" s="1"/>
  <c r="M217" i="5" s="1"/>
  <c r="I182" i="5"/>
  <c r="J182" i="5" s="1"/>
  <c r="K182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L372" i="62" s="1"/>
  <c r="L373" i="62" s="1"/>
  <c r="L374" i="62" s="1"/>
  <c r="L375" i="62" s="1"/>
  <c r="L376" i="62" s="1"/>
  <c r="L377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6" i="57"/>
  <c r="E165" i="57"/>
  <c r="F165" i="57" s="1"/>
  <c r="E163" i="57"/>
  <c r="F163" i="57" s="1"/>
  <c r="E61" i="57"/>
  <c r="E60" i="57"/>
  <c r="E127" i="59"/>
  <c r="E126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4" i="48"/>
  <c r="F274" i="48" s="1"/>
  <c r="G274" i="48" s="1"/>
  <c r="E273" i="48"/>
  <c r="F273" i="48" s="1"/>
  <c r="G273" i="48" s="1"/>
  <c r="E272" i="48"/>
  <c r="F272" i="48" s="1"/>
  <c r="G272" i="48" s="1"/>
  <c r="E271" i="48"/>
  <c r="F271" i="48" s="1"/>
  <c r="G271" i="48" s="1"/>
  <c r="E356" i="47"/>
  <c r="E355" i="47"/>
  <c r="E354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5" i="59"/>
  <c r="E122" i="59"/>
  <c r="E123" i="59"/>
  <c r="G196" i="32"/>
  <c r="H196" i="32" s="1"/>
  <c r="I102" i="45"/>
  <c r="E161" i="57"/>
  <c r="F161" i="57" s="1"/>
  <c r="E160" i="57"/>
  <c r="F160" i="57" s="1"/>
  <c r="E159" i="57"/>
  <c r="F159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53" i="47"/>
  <c r="E110" i="11"/>
  <c r="F110" i="11" s="1"/>
  <c r="G110" i="11" s="1"/>
  <c r="H110" i="11" s="1"/>
  <c r="I110" i="11" s="1"/>
  <c r="J110" i="11" s="1"/>
  <c r="K110" i="11" s="1"/>
  <c r="G132" i="11" l="1"/>
  <c r="H132" i="11" s="1"/>
  <c r="I132" i="11" s="1"/>
  <c r="J132" i="11" s="1"/>
  <c r="K132" i="11" s="1"/>
  <c r="I14" i="63"/>
  <c r="H15" i="63"/>
  <c r="J35" i="64"/>
  <c r="I36" i="64"/>
  <c r="J12" i="64"/>
  <c r="I13" i="64"/>
  <c r="J200" i="61"/>
  <c r="I201" i="61"/>
  <c r="I13" i="59"/>
  <c r="H14" i="59"/>
  <c r="I221" i="61"/>
  <c r="I272" i="44"/>
  <c r="J272" i="44" s="1"/>
  <c r="G272" i="44"/>
  <c r="I273" i="44"/>
  <c r="J273" i="44" s="1"/>
  <c r="G273" i="44"/>
  <c r="I277" i="44"/>
  <c r="J277" i="44" s="1"/>
  <c r="G277" i="44"/>
  <c r="J190" i="61"/>
  <c r="I191" i="61"/>
  <c r="K208" i="32"/>
  <c r="L207" i="32"/>
  <c r="I168" i="57"/>
  <c r="J167" i="57"/>
  <c r="J276" i="48"/>
  <c r="K275" i="48"/>
  <c r="I358" i="47"/>
  <c r="H359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8" i="59"/>
  <c r="H129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84" i="5"/>
  <c r="O183" i="5"/>
  <c r="K219" i="43"/>
  <c r="L218" i="43"/>
  <c r="N102" i="7"/>
  <c r="M103" i="7"/>
  <c r="N265" i="44"/>
  <c r="O264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20" i="59"/>
  <c r="I15" i="63" l="1"/>
  <c r="H16" i="63"/>
  <c r="J201" i="61"/>
  <c r="I202" i="61"/>
  <c r="J36" i="64"/>
  <c r="I37" i="64"/>
  <c r="J13" i="64"/>
  <c r="I14" i="64"/>
  <c r="I14" i="59"/>
  <c r="H15" i="59"/>
  <c r="I222" i="61"/>
  <c r="J191" i="61"/>
  <c r="I192" i="61"/>
  <c r="J202" i="10"/>
  <c r="I203" i="10"/>
  <c r="I169" i="57"/>
  <c r="J168" i="57"/>
  <c r="J277" i="48"/>
  <c r="K276" i="48"/>
  <c r="M371" i="8"/>
  <c r="I129" i="59"/>
  <c r="I359" i="47"/>
  <c r="H360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85" i="5"/>
  <c r="O184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6" i="44"/>
  <c r="O265" i="44"/>
  <c r="H137" i="44"/>
  <c r="D27" i="62"/>
  <c r="F26" i="62"/>
  <c r="E26" i="62"/>
  <c r="D19" i="62"/>
  <c r="F18" i="62"/>
  <c r="E18" i="62"/>
  <c r="D13" i="62"/>
  <c r="F12" i="62"/>
  <c r="E12" i="62"/>
  <c r="E53" i="57"/>
  <c r="E158" i="57"/>
  <c r="F158" i="57" s="1"/>
  <c r="E109" i="45"/>
  <c r="E108" i="45"/>
  <c r="E107" i="45"/>
  <c r="D17" i="45"/>
  <c r="I16" i="63" l="1"/>
  <c r="H17" i="63"/>
  <c r="J202" i="61"/>
  <c r="I203" i="61"/>
  <c r="J37" i="64"/>
  <c r="I38" i="64"/>
  <c r="J14" i="64"/>
  <c r="I15" i="64"/>
  <c r="I15" i="59"/>
  <c r="H16" i="59"/>
  <c r="H224" i="61"/>
  <c r="I223" i="61"/>
  <c r="J192" i="61"/>
  <c r="I193" i="61"/>
  <c r="L209" i="32"/>
  <c r="K210" i="32"/>
  <c r="J203" i="10"/>
  <c r="I204" i="10"/>
  <c r="N104" i="7"/>
  <c r="M105" i="7"/>
  <c r="J143" i="44"/>
  <c r="I144" i="44"/>
  <c r="I130" i="59"/>
  <c r="H131" i="59"/>
  <c r="I360" i="47"/>
  <c r="H361" i="47"/>
  <c r="I170" i="57"/>
  <c r="J169" i="57"/>
  <c r="J278" i="48"/>
  <c r="K277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86" i="5"/>
  <c r="O185" i="5"/>
  <c r="K221" i="43"/>
  <c r="L220" i="43"/>
  <c r="N267" i="44"/>
  <c r="O266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38" i="64"/>
  <c r="I39" i="64"/>
  <c r="J15" i="64"/>
  <c r="I16" i="64"/>
  <c r="I16" i="59"/>
  <c r="H17" i="59"/>
  <c r="H225" i="61"/>
  <c r="I224" i="61"/>
  <c r="J193" i="61"/>
  <c r="I194" i="61"/>
  <c r="I195" i="61" s="1"/>
  <c r="L210" i="32"/>
  <c r="K211" i="32"/>
  <c r="I131" i="59"/>
  <c r="H132" i="59"/>
  <c r="J170" i="57"/>
  <c r="I171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61" i="47"/>
  <c r="H362" i="47"/>
  <c r="M373" i="8"/>
  <c r="L374" i="8"/>
  <c r="I65" i="57"/>
  <c r="H66" i="57"/>
  <c r="I272" i="47"/>
  <c r="H273" i="47"/>
  <c r="J279" i="48"/>
  <c r="K278" i="48"/>
  <c r="I103" i="8"/>
  <c r="H104" i="8"/>
  <c r="O267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J204" i="61"/>
  <c r="I205" i="61"/>
  <c r="J39" i="64"/>
  <c r="I40" i="64"/>
  <c r="J16" i="64"/>
  <c r="I17" i="64"/>
  <c r="I17" i="59"/>
  <c r="H18" i="59"/>
  <c r="J195" i="61"/>
  <c r="I196" i="61"/>
  <c r="J196" i="61" s="1"/>
  <c r="H226" i="61"/>
  <c r="I225" i="61"/>
  <c r="J194" i="61"/>
  <c r="O119" i="11"/>
  <c r="N120" i="11"/>
  <c r="J205" i="10"/>
  <c r="I206" i="10"/>
  <c r="L211" i="32"/>
  <c r="K212" i="32"/>
  <c r="N355" i="62"/>
  <c r="M356" i="62"/>
  <c r="I362" i="47"/>
  <c r="H363" i="47"/>
  <c r="I132" i="59"/>
  <c r="H133" i="59"/>
  <c r="J171" i="57"/>
  <c r="I172" i="57"/>
  <c r="N106" i="7"/>
  <c r="M107" i="7"/>
  <c r="K279" i="48"/>
  <c r="J280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8" i="44"/>
  <c r="N269" i="44"/>
  <c r="O187" i="5"/>
  <c r="N188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H162" i="44" s="1"/>
  <c r="H163" i="44" s="1"/>
  <c r="H164" i="44" s="1"/>
  <c r="H165" i="44" s="1"/>
  <c r="H166" i="44" s="1"/>
  <c r="H167" i="44" s="1"/>
  <c r="E211" i="43"/>
  <c r="F211" i="43"/>
  <c r="G211" i="43"/>
  <c r="H211" i="43"/>
  <c r="I19" i="63" l="1"/>
  <c r="H20" i="63"/>
  <c r="J205" i="61"/>
  <c r="I206" i="61"/>
  <c r="J17" i="64"/>
  <c r="I18" i="64"/>
  <c r="J40" i="64"/>
  <c r="I41" i="64"/>
  <c r="I18" i="59"/>
  <c r="H19" i="59"/>
  <c r="H227" i="61"/>
  <c r="I226" i="61"/>
  <c r="O120" i="11"/>
  <c r="N121" i="11"/>
  <c r="J206" i="10"/>
  <c r="I207" i="10"/>
  <c r="L212" i="32"/>
  <c r="K213" i="32"/>
  <c r="N356" i="62"/>
  <c r="M357" i="62"/>
  <c r="I363" i="47"/>
  <c r="H364" i="47"/>
  <c r="M375" i="8"/>
  <c r="L376" i="8"/>
  <c r="I133" i="59"/>
  <c r="H134" i="59"/>
  <c r="J172" i="57"/>
  <c r="I173" i="57"/>
  <c r="N107" i="7"/>
  <c r="M108" i="7"/>
  <c r="K280" i="48"/>
  <c r="J281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9" i="44"/>
  <c r="N270" i="44"/>
  <c r="O188" i="5"/>
  <c r="N189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52" i="47"/>
  <c r="E351" i="47"/>
  <c r="E350" i="47"/>
  <c r="E349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20" i="63" l="1"/>
  <c r="H21" i="63"/>
  <c r="J206" i="61"/>
  <c r="I207" i="61"/>
  <c r="J18" i="64"/>
  <c r="I19" i="64"/>
  <c r="J41" i="64"/>
  <c r="I42" i="64"/>
  <c r="J10" i="64"/>
  <c r="I19" i="59"/>
  <c r="H20" i="59"/>
  <c r="H228" i="61"/>
  <c r="I227" i="61"/>
  <c r="O121" i="11"/>
  <c r="N122" i="11"/>
  <c r="I364" i="47"/>
  <c r="H365" i="47"/>
  <c r="N357" i="62"/>
  <c r="M358" i="62"/>
  <c r="J207" i="10"/>
  <c r="I208" i="10"/>
  <c r="J147" i="44"/>
  <c r="I148" i="44"/>
  <c r="I134" i="59"/>
  <c r="H135" i="59"/>
  <c r="J108" i="32"/>
  <c r="I109" i="32"/>
  <c r="L213" i="32"/>
  <c r="K214" i="32"/>
  <c r="J173" i="57"/>
  <c r="I174" i="57"/>
  <c r="I275" i="47"/>
  <c r="H276" i="47"/>
  <c r="M376" i="8"/>
  <c r="L377" i="8"/>
  <c r="I68" i="57"/>
  <c r="H69" i="57"/>
  <c r="J110" i="48"/>
  <c r="I111" i="48"/>
  <c r="K281" i="48"/>
  <c r="J282" i="48"/>
  <c r="N108" i="7"/>
  <c r="M109" i="7"/>
  <c r="I106" i="8"/>
  <c r="H107" i="8"/>
  <c r="O270" i="44"/>
  <c r="N271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9" i="5"/>
  <c r="N190" i="5"/>
  <c r="J146" i="5"/>
  <c r="I147" i="5"/>
  <c r="I60" i="5"/>
  <c r="J59" i="5"/>
  <c r="K225" i="43"/>
  <c r="K226" i="43" s="1"/>
  <c r="L224" i="43"/>
  <c r="I257" i="44"/>
  <c r="J257" i="44" s="1"/>
  <c r="E256" i="44"/>
  <c r="F256" i="44" s="1"/>
  <c r="E255" i="44"/>
  <c r="F255" i="44" s="1"/>
  <c r="G255" i="44" s="1"/>
  <c r="H255" i="44" s="1"/>
  <c r="I255" i="44" s="1"/>
  <c r="J255" i="44" s="1"/>
  <c r="E266" i="48"/>
  <c r="F266" i="48"/>
  <c r="G266" i="48" s="1"/>
  <c r="E270" i="48"/>
  <c r="F270" i="48" s="1"/>
  <c r="G270" i="48" s="1"/>
  <c r="E269" i="48"/>
  <c r="F269" i="48" s="1"/>
  <c r="G269" i="48" s="1"/>
  <c r="E268" i="48"/>
  <c r="F268" i="48" s="1"/>
  <c r="G268" i="48" s="1"/>
  <c r="I21" i="63" l="1"/>
  <c r="H22" i="63"/>
  <c r="J207" i="61"/>
  <c r="I208" i="61"/>
  <c r="J19" i="64"/>
  <c r="I20" i="64"/>
  <c r="J42" i="64"/>
  <c r="I43" i="64"/>
  <c r="I20" i="59"/>
  <c r="H21" i="59"/>
  <c r="I228" i="61"/>
  <c r="N109" i="7"/>
  <c r="M110" i="7"/>
  <c r="I135" i="59"/>
  <c r="H136" i="59"/>
  <c r="N358" i="62"/>
  <c r="M359" i="62"/>
  <c r="I365" i="47"/>
  <c r="H366" i="47"/>
  <c r="O122" i="11"/>
  <c r="N123" i="11"/>
  <c r="J174" i="57"/>
  <c r="I175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82" i="48"/>
  <c r="J283" i="48"/>
  <c r="I69" i="57"/>
  <c r="H70" i="57"/>
  <c r="M377" i="8"/>
  <c r="L378" i="8"/>
  <c r="I107" i="8"/>
  <c r="H108" i="8"/>
  <c r="O190" i="5"/>
  <c r="N191" i="5"/>
  <c r="O271" i="44"/>
  <c r="N272" i="44"/>
  <c r="J147" i="5"/>
  <c r="I148" i="5"/>
  <c r="I61" i="5"/>
  <c r="J60" i="5"/>
  <c r="L225" i="43"/>
  <c r="G256" i="44"/>
  <c r="H256" i="44" s="1"/>
  <c r="I256" i="44" s="1"/>
  <c r="J256" i="44" s="1"/>
  <c r="E119" i="59"/>
  <c r="I22" i="63" l="1"/>
  <c r="H23" i="63"/>
  <c r="J208" i="61"/>
  <c r="I209" i="61"/>
  <c r="J20" i="64"/>
  <c r="I21" i="64"/>
  <c r="J43" i="64"/>
  <c r="I44" i="64"/>
  <c r="I21" i="59"/>
  <c r="H22" i="59"/>
  <c r="N359" i="62"/>
  <c r="M360" i="62"/>
  <c r="J209" i="10"/>
  <c r="I210" i="10"/>
  <c r="I136" i="59"/>
  <c r="N110" i="7"/>
  <c r="M111" i="7"/>
  <c r="I366" i="47"/>
  <c r="H367" i="47"/>
  <c r="K283" i="48"/>
  <c r="J284" i="48"/>
  <c r="J110" i="32"/>
  <c r="I111" i="32"/>
  <c r="J149" i="44"/>
  <c r="I150" i="44"/>
  <c r="I277" i="47"/>
  <c r="H278" i="47"/>
  <c r="J175" i="57"/>
  <c r="I176" i="57"/>
  <c r="O123" i="11"/>
  <c r="N124" i="11"/>
  <c r="I70" i="57"/>
  <c r="H71" i="57"/>
  <c r="J112" i="48"/>
  <c r="I113" i="48"/>
  <c r="O191" i="5"/>
  <c r="N192" i="5"/>
  <c r="M378" i="8"/>
  <c r="L379" i="8"/>
  <c r="L215" i="32"/>
  <c r="K216" i="32"/>
  <c r="O272" i="44"/>
  <c r="N273" i="44"/>
  <c r="I108" i="8"/>
  <c r="H109" i="8"/>
  <c r="J148" i="5"/>
  <c r="I149" i="5"/>
  <c r="I62" i="5"/>
  <c r="J61" i="5"/>
  <c r="G195" i="32"/>
  <c r="I23" i="63" l="1"/>
  <c r="H24" i="63"/>
  <c r="J209" i="61"/>
  <c r="I210" i="61"/>
  <c r="J21" i="64"/>
  <c r="I22" i="64"/>
  <c r="J44" i="64"/>
  <c r="I45" i="64"/>
  <c r="I22" i="59"/>
  <c r="H23" i="59"/>
  <c r="I367" i="47"/>
  <c r="H368" i="47"/>
  <c r="I137" i="59"/>
  <c r="H138" i="59"/>
  <c r="I278" i="47"/>
  <c r="H279" i="47"/>
  <c r="J150" i="44"/>
  <c r="I151" i="44"/>
  <c r="J111" i="32"/>
  <c r="I112" i="32"/>
  <c r="N360" i="62"/>
  <c r="M361" i="62"/>
  <c r="J176" i="57"/>
  <c r="I177" i="57"/>
  <c r="J210" i="10"/>
  <c r="I211" i="10"/>
  <c r="N111" i="7"/>
  <c r="M112" i="7"/>
  <c r="J113" i="48"/>
  <c r="I114" i="48"/>
  <c r="K284" i="48"/>
  <c r="J285" i="48"/>
  <c r="I71" i="57"/>
  <c r="H72" i="57"/>
  <c r="M379" i="8"/>
  <c r="L380" i="8"/>
  <c r="O124" i="11"/>
  <c r="N125" i="11"/>
  <c r="I109" i="8"/>
  <c r="H110" i="8"/>
  <c r="L216" i="32"/>
  <c r="K217" i="32"/>
  <c r="O192" i="5"/>
  <c r="N193" i="5"/>
  <c r="O273" i="44"/>
  <c r="N274" i="44"/>
  <c r="J149" i="5"/>
  <c r="I150" i="5"/>
  <c r="L227" i="43"/>
  <c r="K228" i="43"/>
  <c r="I63" i="5"/>
  <c r="J62" i="5"/>
  <c r="E134" i="5"/>
  <c r="F134" i="5"/>
  <c r="I24" i="63" l="1"/>
  <c r="H25" i="63"/>
  <c r="I25" i="63" s="1"/>
  <c r="J210" i="61"/>
  <c r="I211" i="61"/>
  <c r="J22" i="64"/>
  <c r="I23" i="64"/>
  <c r="J45" i="64"/>
  <c r="I46" i="64"/>
  <c r="I23" i="59"/>
  <c r="H24" i="59"/>
  <c r="I368" i="47"/>
  <c r="H369" i="47"/>
  <c r="J177" i="57"/>
  <c r="I178" i="57"/>
  <c r="I138" i="59"/>
  <c r="H139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85" i="48"/>
  <c r="J286" i="48"/>
  <c r="L217" i="32"/>
  <c r="K218" i="32"/>
  <c r="I110" i="8"/>
  <c r="H111" i="8"/>
  <c r="O125" i="11"/>
  <c r="N126" i="11"/>
  <c r="O193" i="5"/>
  <c r="N194" i="5"/>
  <c r="O274" i="44"/>
  <c r="N275" i="44"/>
  <c r="J150" i="5"/>
  <c r="I151" i="5"/>
  <c r="L228" i="43"/>
  <c r="K229" i="43"/>
  <c r="I64" i="5"/>
  <c r="J63" i="5"/>
  <c r="E348" i="47"/>
  <c r="E347" i="47"/>
  <c r="E346" i="47"/>
  <c r="E345" i="47"/>
  <c r="E344" i="47"/>
  <c r="E261" i="47"/>
  <c r="E260" i="47"/>
  <c r="I245" i="44"/>
  <c r="J245" i="44" s="1"/>
  <c r="K245" i="44" s="1"/>
  <c r="L245" i="44" s="1"/>
  <c r="J211" i="61" l="1"/>
  <c r="I212" i="61"/>
  <c r="J23" i="64"/>
  <c r="I24" i="64"/>
  <c r="J46" i="64"/>
  <c r="I47" i="64"/>
  <c r="I24" i="59"/>
  <c r="H25" i="59"/>
  <c r="N113" i="7"/>
  <c r="M114" i="7"/>
  <c r="I139" i="59"/>
  <c r="H140" i="59"/>
  <c r="J152" i="44"/>
  <c r="I153" i="44"/>
  <c r="I369" i="47"/>
  <c r="H370" i="47"/>
  <c r="I280" i="47"/>
  <c r="H281" i="47"/>
  <c r="J178" i="57"/>
  <c r="I179" i="57"/>
  <c r="J113" i="32"/>
  <c r="I114" i="32"/>
  <c r="J115" i="48"/>
  <c r="I116" i="48"/>
  <c r="K286" i="48"/>
  <c r="J287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94" i="5"/>
  <c r="N195" i="5"/>
  <c r="O275" i="44"/>
  <c r="N276" i="44"/>
  <c r="J151" i="5"/>
  <c r="I152" i="5"/>
  <c r="L229" i="43"/>
  <c r="K230" i="43"/>
  <c r="I65" i="5"/>
  <c r="J64" i="5"/>
  <c r="E55" i="57"/>
  <c r="J212" i="61" l="1"/>
  <c r="I213" i="61"/>
  <c r="J213" i="61" s="1"/>
  <c r="J24" i="64"/>
  <c r="I25" i="64"/>
  <c r="J25" i="64" s="1"/>
  <c r="J47" i="64"/>
  <c r="I48" i="64"/>
  <c r="J48" i="64" s="1"/>
  <c r="I25" i="59"/>
  <c r="H26" i="59"/>
  <c r="J213" i="10"/>
  <c r="I214" i="10"/>
  <c r="N363" i="62"/>
  <c r="M364" i="62"/>
  <c r="I140" i="59"/>
  <c r="H141" i="59"/>
  <c r="I370" i="47"/>
  <c r="H371" i="47"/>
  <c r="N114" i="7"/>
  <c r="M115" i="7"/>
  <c r="J179" i="57"/>
  <c r="I180" i="57"/>
  <c r="J114" i="32"/>
  <c r="I115" i="32"/>
  <c r="J153" i="44"/>
  <c r="I154" i="44"/>
  <c r="I281" i="47"/>
  <c r="H282" i="47"/>
  <c r="I74" i="57"/>
  <c r="H75" i="57"/>
  <c r="J116" i="48"/>
  <c r="I117" i="48"/>
  <c r="K287" i="48"/>
  <c r="J288" i="48"/>
  <c r="L219" i="32"/>
  <c r="K220" i="32"/>
  <c r="M382" i="8"/>
  <c r="I112" i="8"/>
  <c r="H113" i="8"/>
  <c r="O127" i="11"/>
  <c r="N128" i="11"/>
  <c r="O276" i="44"/>
  <c r="N277" i="44"/>
  <c r="O195" i="5"/>
  <c r="N196" i="5"/>
  <c r="L230" i="43"/>
  <c r="K231" i="43"/>
  <c r="J152" i="5"/>
  <c r="I153" i="5"/>
  <c r="I66" i="5"/>
  <c r="J65" i="5"/>
  <c r="E54" i="57"/>
  <c r="I26" i="59" l="1"/>
  <c r="H27" i="59"/>
  <c r="H9" i="66"/>
  <c r="O128" i="11"/>
  <c r="N129" i="11"/>
  <c r="J214" i="10"/>
  <c r="I215" i="10"/>
  <c r="N364" i="62"/>
  <c r="M365" i="62"/>
  <c r="I371" i="47"/>
  <c r="H372" i="47"/>
  <c r="I141" i="59"/>
  <c r="H142" i="59"/>
  <c r="J180" i="57"/>
  <c r="I181" i="57"/>
  <c r="J115" i="32"/>
  <c r="I116" i="32"/>
  <c r="I282" i="47"/>
  <c r="H283" i="47"/>
  <c r="J117" i="48"/>
  <c r="I118" i="48"/>
  <c r="K288" i="48"/>
  <c r="J289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7" i="44"/>
  <c r="N281" i="44"/>
  <c r="O196" i="5"/>
  <c r="N200" i="5"/>
  <c r="J153" i="5"/>
  <c r="I154" i="5"/>
  <c r="L231" i="43"/>
  <c r="K232" i="43"/>
  <c r="I67" i="5"/>
  <c r="J66" i="5"/>
  <c r="G198" i="32"/>
  <c r="H198" i="32" s="1"/>
  <c r="E93" i="32"/>
  <c r="E90" i="32"/>
  <c r="F90" i="32" s="1"/>
  <c r="I27" i="59" l="1"/>
  <c r="H28" i="59"/>
  <c r="H10" i="66"/>
  <c r="I9" i="66"/>
  <c r="O129" i="11"/>
  <c r="N130" i="11"/>
  <c r="J215" i="10"/>
  <c r="I216" i="10"/>
  <c r="I142" i="59"/>
  <c r="H143" i="59"/>
  <c r="N365" i="62"/>
  <c r="M366" i="62"/>
  <c r="I372" i="47"/>
  <c r="H373" i="47"/>
  <c r="K289" i="48"/>
  <c r="J290" i="48"/>
  <c r="J34" i="64"/>
  <c r="J181" i="57"/>
  <c r="I182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81" i="44"/>
  <c r="N282" i="44"/>
  <c r="O200" i="5"/>
  <c r="N201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5" i="48"/>
  <c r="E264" i="48"/>
  <c r="F264" i="48" s="1"/>
  <c r="G264" i="48" s="1"/>
  <c r="E263" i="48"/>
  <c r="F263" i="48" s="1"/>
  <c r="G263" i="48" s="1"/>
  <c r="E262" i="48"/>
  <c r="F262" i="48" s="1"/>
  <c r="G262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28" i="59" l="1"/>
  <c r="H29" i="59"/>
  <c r="I29" i="59" s="1"/>
  <c r="H11" i="66"/>
  <c r="I10" i="66"/>
  <c r="I373" i="47"/>
  <c r="H374" i="47"/>
  <c r="N366" i="62"/>
  <c r="M367" i="62"/>
  <c r="O130" i="11"/>
  <c r="N131" i="11"/>
  <c r="J216" i="10"/>
  <c r="I217" i="10"/>
  <c r="I143" i="59"/>
  <c r="H144" i="59"/>
  <c r="J156" i="44"/>
  <c r="I157" i="44"/>
  <c r="I284" i="47"/>
  <c r="H285" i="47"/>
  <c r="J119" i="48"/>
  <c r="I120" i="48"/>
  <c r="K290" i="48"/>
  <c r="J291" i="48"/>
  <c r="J182" i="57"/>
  <c r="I183" i="57"/>
  <c r="N120" i="7"/>
  <c r="M121" i="7"/>
  <c r="I77" i="57"/>
  <c r="H78" i="57"/>
  <c r="M388" i="8"/>
  <c r="L389" i="8"/>
  <c r="I115" i="8"/>
  <c r="H116" i="8"/>
  <c r="L222" i="32"/>
  <c r="K223" i="32"/>
  <c r="O201" i="5"/>
  <c r="N202" i="5"/>
  <c r="O282" i="44"/>
  <c r="N283" i="44"/>
  <c r="J155" i="5"/>
  <c r="I156" i="5"/>
  <c r="L233" i="43"/>
  <c r="K234" i="43"/>
  <c r="I69" i="5"/>
  <c r="J68" i="5"/>
  <c r="E117" i="59"/>
  <c r="E116" i="59"/>
  <c r="E115" i="59"/>
  <c r="E114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H12" i="66" l="1"/>
  <c r="H13" i="66" s="1"/>
  <c r="I11" i="66"/>
  <c r="J217" i="10"/>
  <c r="I218" i="10"/>
  <c r="N367" i="62"/>
  <c r="M368" i="62"/>
  <c r="I374" i="47"/>
  <c r="H375" i="47"/>
  <c r="I285" i="47"/>
  <c r="H286" i="47"/>
  <c r="J120" i="48"/>
  <c r="I121" i="48"/>
  <c r="K291" i="48"/>
  <c r="J292" i="48"/>
  <c r="J157" i="44"/>
  <c r="I158" i="44"/>
  <c r="O131" i="11"/>
  <c r="N132" i="11"/>
  <c r="I144" i="59"/>
  <c r="H145" i="59"/>
  <c r="J183" i="57"/>
  <c r="I184" i="57"/>
  <c r="N121" i="7"/>
  <c r="M122" i="7"/>
  <c r="M389" i="8"/>
  <c r="L390" i="8"/>
  <c r="I78" i="57"/>
  <c r="H79" i="57"/>
  <c r="I116" i="8"/>
  <c r="H117" i="8"/>
  <c r="I117" i="8" s="1"/>
  <c r="L223" i="32"/>
  <c r="K224" i="32"/>
  <c r="O202" i="5"/>
  <c r="N203" i="5"/>
  <c r="O283" i="44"/>
  <c r="N284" i="44"/>
  <c r="J156" i="5"/>
  <c r="I157" i="5"/>
  <c r="L234" i="43"/>
  <c r="K235" i="43"/>
  <c r="I70" i="5"/>
  <c r="J69" i="5"/>
  <c r="E95" i="57"/>
  <c r="F95" i="57" s="1"/>
  <c r="E96" i="57"/>
  <c r="F96" i="57" s="1"/>
  <c r="H96" i="57"/>
  <c r="E97" i="57"/>
  <c r="F97" i="57" s="1"/>
  <c r="H97" i="57"/>
  <c r="H98" i="57" s="1"/>
  <c r="E98" i="57"/>
  <c r="F98" i="57" s="1"/>
  <c r="E99" i="57"/>
  <c r="F99" i="57" s="1"/>
  <c r="E100" i="57"/>
  <c r="F100" i="57" s="1"/>
  <c r="E101" i="57"/>
  <c r="F101" i="57" s="1"/>
  <c r="E102" i="57"/>
  <c r="F102" i="57" s="1"/>
  <c r="E103" i="57"/>
  <c r="F103" i="57" s="1"/>
  <c r="E104" i="57"/>
  <c r="F104" i="57" s="1"/>
  <c r="E105" i="57"/>
  <c r="F105" i="57" s="1"/>
  <c r="E107" i="57"/>
  <c r="F107" i="57" s="1"/>
  <c r="E108" i="57"/>
  <c r="F108" i="57" s="1"/>
  <c r="E109" i="57"/>
  <c r="F109" i="57" s="1"/>
  <c r="E110" i="57"/>
  <c r="F110" i="57" s="1"/>
  <c r="E111" i="57"/>
  <c r="F111" i="57" s="1"/>
  <c r="H111" i="57"/>
  <c r="E112" i="57"/>
  <c r="F112" i="57" s="1"/>
  <c r="E113" i="57"/>
  <c r="F113" i="57" s="1"/>
  <c r="E114" i="57"/>
  <c r="F114" i="57" s="1"/>
  <c r="E116" i="57"/>
  <c r="F116" i="57" s="1"/>
  <c r="E157" i="57"/>
  <c r="F157" i="57" s="1"/>
  <c r="E156" i="57"/>
  <c r="F156" i="57" s="1"/>
  <c r="E155" i="57"/>
  <c r="F155" i="57" s="1"/>
  <c r="E52" i="57"/>
  <c r="E51" i="57"/>
  <c r="E49" i="57"/>
  <c r="G95" i="11"/>
  <c r="E192" i="10"/>
  <c r="E254" i="44"/>
  <c r="E253" i="44"/>
  <c r="F253" i="44" s="1"/>
  <c r="G253" i="44" s="1"/>
  <c r="H253" i="44" s="1"/>
  <c r="I253" i="44" s="1"/>
  <c r="J253" i="44" s="1"/>
  <c r="H252" i="44"/>
  <c r="I252" i="44" s="1"/>
  <c r="J252" i="44" s="1"/>
  <c r="E251" i="44"/>
  <c r="F251" i="44" s="1"/>
  <c r="G251" i="44" s="1"/>
  <c r="H251" i="44" s="1"/>
  <c r="I251" i="44" s="1"/>
  <c r="J251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13" i="66" l="1"/>
  <c r="H14" i="66"/>
  <c r="I12" i="66"/>
  <c r="O132" i="11"/>
  <c r="N133" i="11"/>
  <c r="I145" i="59"/>
  <c r="H146" i="59"/>
  <c r="J158" i="44"/>
  <c r="I159" i="44"/>
  <c r="J218" i="10"/>
  <c r="I219" i="10"/>
  <c r="J184" i="57"/>
  <c r="I185" i="57"/>
  <c r="N368" i="62"/>
  <c r="M369" i="62"/>
  <c r="K292" i="48"/>
  <c r="J293" i="48"/>
  <c r="I375" i="47"/>
  <c r="H376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84" i="44"/>
  <c r="N285" i="44"/>
  <c r="O203" i="5"/>
  <c r="N204" i="5"/>
  <c r="J157" i="5"/>
  <c r="I158" i="5"/>
  <c r="L235" i="43"/>
  <c r="K236" i="43"/>
  <c r="F254" i="44"/>
  <c r="G254" i="44" s="1"/>
  <c r="H254" i="44" s="1"/>
  <c r="I254" i="44" s="1"/>
  <c r="J254" i="44" s="1"/>
  <c r="I71" i="5"/>
  <c r="J70" i="5"/>
  <c r="H112" i="57"/>
  <c r="H113" i="57" s="1"/>
  <c r="H114" i="57"/>
  <c r="H99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I14" i="66" l="1"/>
  <c r="H15" i="66"/>
  <c r="O133" i="11"/>
  <c r="N134" i="11"/>
  <c r="I146" i="59"/>
  <c r="H147" i="59"/>
  <c r="J185" i="57"/>
  <c r="I186" i="57"/>
  <c r="J159" i="44"/>
  <c r="I160" i="44"/>
  <c r="N369" i="62"/>
  <c r="M370" i="62"/>
  <c r="I376" i="47"/>
  <c r="H377" i="47"/>
  <c r="J219" i="10"/>
  <c r="I220" i="10"/>
  <c r="I80" i="57"/>
  <c r="H81" i="57"/>
  <c r="J122" i="48"/>
  <c r="I123" i="48"/>
  <c r="K293" i="48"/>
  <c r="J294" i="48"/>
  <c r="I287" i="47"/>
  <c r="H288" i="47"/>
  <c r="M391" i="8"/>
  <c r="L392" i="8"/>
  <c r="N123" i="7"/>
  <c r="M124" i="7"/>
  <c r="O285" i="44"/>
  <c r="N286" i="44"/>
  <c r="O204" i="5"/>
  <c r="N205" i="5"/>
  <c r="J158" i="5"/>
  <c r="I159" i="5"/>
  <c r="L236" i="43"/>
  <c r="L240" i="43"/>
  <c r="I72" i="5"/>
  <c r="J71" i="5"/>
  <c r="H115" i="57"/>
  <c r="H116" i="57"/>
  <c r="H100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I15" i="66" l="1"/>
  <c r="H16" i="66"/>
  <c r="J160" i="44"/>
  <c r="I161" i="44"/>
  <c r="N370" i="62"/>
  <c r="M371" i="62"/>
  <c r="I377" i="47"/>
  <c r="H378" i="47"/>
  <c r="O134" i="11"/>
  <c r="N135" i="11"/>
  <c r="I147" i="59"/>
  <c r="H148" i="59"/>
  <c r="J186" i="57"/>
  <c r="I187" i="57"/>
  <c r="J123" i="48"/>
  <c r="I124" i="48"/>
  <c r="K294" i="48"/>
  <c r="J295" i="48"/>
  <c r="I288" i="47"/>
  <c r="H289" i="47"/>
  <c r="J220" i="10"/>
  <c r="H226" i="10"/>
  <c r="I81" i="57"/>
  <c r="H82" i="57"/>
  <c r="M392" i="8"/>
  <c r="L393" i="8"/>
  <c r="N124" i="7"/>
  <c r="M125" i="7"/>
  <c r="O286" i="44"/>
  <c r="N287" i="44"/>
  <c r="O205" i="5"/>
  <c r="N206" i="5"/>
  <c r="J159" i="5"/>
  <c r="I160" i="5"/>
  <c r="M240" i="43"/>
  <c r="L241" i="43"/>
  <c r="I185" i="61"/>
  <c r="J184" i="61"/>
  <c r="I73" i="5"/>
  <c r="J72" i="5"/>
  <c r="H101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3" i="57"/>
  <c r="F153" i="57" s="1"/>
  <c r="E48" i="57"/>
  <c r="E47" i="57"/>
  <c r="G192" i="32"/>
  <c r="H192" i="32" s="1"/>
  <c r="E86" i="32"/>
  <c r="F86" i="32" s="1"/>
  <c r="E85" i="32"/>
  <c r="F85" i="32" s="1"/>
  <c r="E244" i="44"/>
  <c r="F244" i="44" s="1"/>
  <c r="G244" i="44" s="1"/>
  <c r="H244" i="44" s="1"/>
  <c r="I244" i="44" s="1"/>
  <c r="J244" i="44" s="1"/>
  <c r="K244" i="44" s="1"/>
  <c r="L244" i="44" s="1"/>
  <c r="I243" i="44"/>
  <c r="J243" i="44" s="1"/>
  <c r="K243" i="44" s="1"/>
  <c r="L243" i="44" s="1"/>
  <c r="E242" i="44"/>
  <c r="F242" i="44" s="1"/>
  <c r="G242" i="44" s="1"/>
  <c r="H242" i="44" s="1"/>
  <c r="I242" i="44" s="1"/>
  <c r="J242" i="44" s="1"/>
  <c r="K242" i="44" s="1"/>
  <c r="L242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61" i="48"/>
  <c r="F261" i="48" s="1"/>
  <c r="G261" i="48" s="1"/>
  <c r="E260" i="48"/>
  <c r="F260" i="48" s="1"/>
  <c r="G260" i="48" s="1"/>
  <c r="F90" i="48"/>
  <c r="E90" i="48"/>
  <c r="E88" i="48"/>
  <c r="E343" i="47"/>
  <c r="E342" i="47"/>
  <c r="E341" i="47"/>
  <c r="E340" i="47"/>
  <c r="E338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I16" i="66" l="1"/>
  <c r="H17" i="66"/>
  <c r="N125" i="7"/>
  <c r="M126" i="7"/>
  <c r="J161" i="44"/>
  <c r="I162" i="44"/>
  <c r="N371" i="62"/>
  <c r="M372" i="62"/>
  <c r="I378" i="47"/>
  <c r="H379" i="47"/>
  <c r="J187" i="57"/>
  <c r="I188" i="57"/>
  <c r="J124" i="48"/>
  <c r="I125" i="48"/>
  <c r="K295" i="48"/>
  <c r="J296" i="48"/>
  <c r="I289" i="47"/>
  <c r="H290" i="47"/>
  <c r="O135" i="11"/>
  <c r="O136" i="11"/>
  <c r="I226" i="10"/>
  <c r="H227" i="10"/>
  <c r="I148" i="59"/>
  <c r="H149" i="59"/>
  <c r="I82" i="57"/>
  <c r="H83" i="57"/>
  <c r="M393" i="8"/>
  <c r="L394" i="8"/>
  <c r="O206" i="5"/>
  <c r="N207" i="5"/>
  <c r="O287" i="44"/>
  <c r="N288" i="44"/>
  <c r="J160" i="5"/>
  <c r="I161" i="5"/>
  <c r="M241" i="43"/>
  <c r="L242" i="43"/>
  <c r="I186" i="61"/>
  <c r="J185" i="61"/>
  <c r="I74" i="5"/>
  <c r="J73" i="5"/>
  <c r="H102" i="57"/>
  <c r="E109" i="61"/>
  <c r="F109" i="61" s="1"/>
  <c r="D110" i="61"/>
  <c r="E187" i="10"/>
  <c r="F187" i="10" s="1"/>
  <c r="E113" i="59"/>
  <c r="E112" i="59"/>
  <c r="E111" i="59"/>
  <c r="E234" i="44"/>
  <c r="F234" i="44" s="1"/>
  <c r="G234" i="44" s="1"/>
  <c r="H234" i="44" s="1"/>
  <c r="I234" i="44" s="1"/>
  <c r="J234" i="44" s="1"/>
  <c r="K234" i="44" s="1"/>
  <c r="L234" i="44" s="1"/>
  <c r="I17" i="66" l="1"/>
  <c r="H18" i="66"/>
  <c r="I227" i="10"/>
  <c r="H228" i="10"/>
  <c r="N126" i="7"/>
  <c r="J162" i="44"/>
  <c r="I163" i="44"/>
  <c r="N372" i="62"/>
  <c r="M373" i="62"/>
  <c r="I379" i="47"/>
  <c r="H380" i="47"/>
  <c r="J188" i="57"/>
  <c r="I189" i="57"/>
  <c r="J125" i="48"/>
  <c r="I126" i="48"/>
  <c r="K296" i="48"/>
  <c r="J297" i="48"/>
  <c r="I290" i="47"/>
  <c r="H291" i="47"/>
  <c r="I83" i="57"/>
  <c r="H84" i="57"/>
  <c r="M394" i="8"/>
  <c r="L395" i="8"/>
  <c r="I149" i="59"/>
  <c r="H150" i="59"/>
  <c r="O288" i="44"/>
  <c r="N289" i="44"/>
  <c r="O207" i="5"/>
  <c r="N208" i="5"/>
  <c r="J161" i="5"/>
  <c r="I162" i="5"/>
  <c r="M242" i="43"/>
  <c r="L243" i="43"/>
  <c r="I187" i="61"/>
  <c r="J186" i="61"/>
  <c r="I75" i="5"/>
  <c r="J74" i="5"/>
  <c r="H103" i="57"/>
  <c r="E110" i="61"/>
  <c r="F110" i="61" s="1"/>
  <c r="D111" i="61"/>
  <c r="I18" i="66" l="1"/>
  <c r="H19" i="66"/>
  <c r="I19" i="66" s="1"/>
  <c r="I228" i="10"/>
  <c r="H229" i="10"/>
  <c r="J163" i="44"/>
  <c r="I164" i="44"/>
  <c r="N373" i="62"/>
  <c r="M374" i="62"/>
  <c r="I380" i="47"/>
  <c r="H381" i="47"/>
  <c r="I150" i="59"/>
  <c r="H151" i="59"/>
  <c r="N130" i="7"/>
  <c r="M131" i="7"/>
  <c r="J189" i="57"/>
  <c r="I190" i="57"/>
  <c r="J126" i="48"/>
  <c r="I127" i="48"/>
  <c r="K297" i="48"/>
  <c r="J298" i="48"/>
  <c r="I291" i="47"/>
  <c r="H292" i="47"/>
  <c r="I84" i="57"/>
  <c r="H85" i="57"/>
  <c r="M395" i="8"/>
  <c r="L396" i="8"/>
  <c r="O289" i="44"/>
  <c r="N290" i="44"/>
  <c r="J162" i="5"/>
  <c r="I163" i="5"/>
  <c r="O208" i="5"/>
  <c r="N209" i="5"/>
  <c r="M243" i="43"/>
  <c r="L244" i="43"/>
  <c r="I188" i="61"/>
  <c r="J188" i="61" s="1"/>
  <c r="J187" i="61"/>
  <c r="I76" i="5"/>
  <c r="J75" i="5"/>
  <c r="H104" i="57"/>
  <c r="D112" i="61"/>
  <c r="E111" i="61"/>
  <c r="F111" i="61" s="1"/>
  <c r="G232" i="44"/>
  <c r="H232" i="44" s="1"/>
  <c r="I232" i="44" s="1"/>
  <c r="J232" i="44" s="1"/>
  <c r="K232" i="44" s="1"/>
  <c r="L232" i="44" s="1"/>
  <c r="J164" i="44" l="1"/>
  <c r="I165" i="44"/>
  <c r="N374" i="62"/>
  <c r="M375" i="62"/>
  <c r="I381" i="47"/>
  <c r="H382" i="47"/>
  <c r="I151" i="59"/>
  <c r="H152" i="59"/>
  <c r="I229" i="10"/>
  <c r="I234" i="10"/>
  <c r="J127" i="48"/>
  <c r="I128" i="48"/>
  <c r="K298" i="48"/>
  <c r="J299" i="48"/>
  <c r="I292" i="47"/>
  <c r="H293" i="47"/>
  <c r="J190" i="57"/>
  <c r="I191" i="57"/>
  <c r="N131" i="7"/>
  <c r="M132" i="7"/>
  <c r="I85" i="57"/>
  <c r="H86" i="57"/>
  <c r="M396" i="8"/>
  <c r="L397" i="8"/>
  <c r="O290" i="44"/>
  <c r="N291" i="44"/>
  <c r="J163" i="5"/>
  <c r="I164" i="5"/>
  <c r="O209" i="5"/>
  <c r="N210" i="5"/>
  <c r="M244" i="43"/>
  <c r="L245" i="43"/>
  <c r="I77" i="5"/>
  <c r="J76" i="5"/>
  <c r="H105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I152" i="59" l="1"/>
  <c r="H153" i="59"/>
  <c r="I382" i="47"/>
  <c r="H383" i="47"/>
  <c r="I383" i="47" s="1"/>
  <c r="J165" i="44"/>
  <c r="I166" i="44"/>
  <c r="N375" i="62"/>
  <c r="M376" i="62"/>
  <c r="J128" i="48"/>
  <c r="I129" i="48"/>
  <c r="K299" i="48"/>
  <c r="J300" i="48"/>
  <c r="I293" i="47"/>
  <c r="H294" i="47"/>
  <c r="J191" i="57"/>
  <c r="I192" i="57"/>
  <c r="J192" i="57" s="1"/>
  <c r="J234" i="10"/>
  <c r="I235" i="10"/>
  <c r="N132" i="7"/>
  <c r="M133" i="7"/>
  <c r="M397" i="8"/>
  <c r="L398" i="8"/>
  <c r="I86" i="57"/>
  <c r="H87" i="57"/>
  <c r="O291" i="44"/>
  <c r="N292" i="44"/>
  <c r="O210" i="5"/>
  <c r="N211" i="5"/>
  <c r="J164" i="5"/>
  <c r="I165" i="5"/>
  <c r="M245" i="43"/>
  <c r="L246" i="43"/>
  <c r="I78" i="5"/>
  <c r="J77" i="5"/>
  <c r="H106" i="57"/>
  <c r="D114" i="61"/>
  <c r="E113" i="61"/>
  <c r="F113" i="61" s="1"/>
  <c r="F125" i="5"/>
  <c r="E125" i="5"/>
  <c r="F124" i="5"/>
  <c r="E124" i="5"/>
  <c r="F123" i="5"/>
  <c r="E123" i="5"/>
  <c r="F122" i="5"/>
  <c r="E122" i="5"/>
  <c r="E241" i="44"/>
  <c r="F241" i="44" s="1"/>
  <c r="G241" i="44" s="1"/>
  <c r="H241" i="44" s="1"/>
  <c r="I241" i="44" s="1"/>
  <c r="J241" i="44" s="1"/>
  <c r="K241" i="44" s="1"/>
  <c r="L241" i="44" s="1"/>
  <c r="E240" i="44"/>
  <c r="F240" i="44" s="1"/>
  <c r="G240" i="44" s="1"/>
  <c r="H240" i="44" s="1"/>
  <c r="I240" i="44" s="1"/>
  <c r="J240" i="44" s="1"/>
  <c r="K240" i="44" s="1"/>
  <c r="L240" i="44" s="1"/>
  <c r="H239" i="44"/>
  <c r="I239" i="44" s="1"/>
  <c r="J239" i="44" s="1"/>
  <c r="K239" i="44" s="1"/>
  <c r="L239" i="44" s="1"/>
  <c r="I238" i="44"/>
  <c r="J238" i="44" s="1"/>
  <c r="K238" i="44" s="1"/>
  <c r="L238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7" i="48"/>
  <c r="F257" i="48" s="1"/>
  <c r="G257" i="48" s="1"/>
  <c r="E256" i="48"/>
  <c r="F256" i="48" s="1"/>
  <c r="G256" i="48" s="1"/>
  <c r="E255" i="48"/>
  <c r="F255" i="48" s="1"/>
  <c r="G255" i="48" s="1"/>
  <c r="E254" i="48"/>
  <c r="F254" i="48" s="1"/>
  <c r="G254" i="48" s="1"/>
  <c r="E253" i="48"/>
  <c r="F253" i="48" s="1"/>
  <c r="G253" i="48" s="1"/>
  <c r="F86" i="48"/>
  <c r="E86" i="48"/>
  <c r="F85" i="48"/>
  <c r="E85" i="48"/>
  <c r="F84" i="48"/>
  <c r="E84" i="48"/>
  <c r="F83" i="48"/>
  <c r="E83" i="48"/>
  <c r="E110" i="59"/>
  <c r="E109" i="59"/>
  <c r="E108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9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153" i="59" l="1"/>
  <c r="H154" i="59"/>
  <c r="I154" i="59" s="1"/>
  <c r="J166" i="44"/>
  <c r="I167" i="44"/>
  <c r="J167" i="44" s="1"/>
  <c r="N376" i="62"/>
  <c r="M377" i="62"/>
  <c r="N377" i="62" s="1"/>
  <c r="J129" i="48"/>
  <c r="I130" i="48"/>
  <c r="K300" i="48"/>
  <c r="J301" i="48"/>
  <c r="I294" i="47"/>
  <c r="H295" i="47"/>
  <c r="M398" i="8"/>
  <c r="L399" i="8"/>
  <c r="I87" i="57"/>
  <c r="H88" i="57"/>
  <c r="I88" i="57" s="1"/>
  <c r="J235" i="10"/>
  <c r="I236" i="10"/>
  <c r="N133" i="7"/>
  <c r="M134" i="7"/>
  <c r="N134" i="7" s="1"/>
  <c r="O292" i="44"/>
  <c r="N293" i="44"/>
  <c r="O211" i="5"/>
  <c r="N212" i="5"/>
  <c r="J165" i="5"/>
  <c r="I166" i="5"/>
  <c r="M246" i="43"/>
  <c r="L247" i="43"/>
  <c r="I79" i="5"/>
  <c r="J78" i="5"/>
  <c r="H107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J130" i="48" l="1"/>
  <c r="I131" i="48"/>
  <c r="J131" i="48" s="1"/>
  <c r="K301" i="48"/>
  <c r="J302" i="48"/>
  <c r="K302" i="48" s="1"/>
  <c r="I295" i="47"/>
  <c r="H296" i="47"/>
  <c r="M399" i="8"/>
  <c r="L400" i="8"/>
  <c r="J236" i="10"/>
  <c r="I237" i="10"/>
  <c r="O293" i="44"/>
  <c r="N294" i="44"/>
  <c r="O212" i="5"/>
  <c r="N213" i="5"/>
  <c r="J166" i="5"/>
  <c r="I167" i="5"/>
  <c r="M247" i="43"/>
  <c r="L248" i="43"/>
  <c r="I80" i="5"/>
  <c r="J79" i="5"/>
  <c r="H108" i="57"/>
  <c r="D116" i="61"/>
  <c r="E115" i="61"/>
  <c r="F115" i="61" s="1"/>
  <c r="E342" i="8"/>
  <c r="F342" i="8" s="1"/>
  <c r="G342" i="8" s="1"/>
  <c r="H342" i="8" s="1"/>
  <c r="F74" i="48"/>
  <c r="E74" i="48"/>
  <c r="M400" i="8" l="1"/>
  <c r="L401" i="8"/>
  <c r="M401" i="8" s="1"/>
  <c r="I296" i="47"/>
  <c r="H297" i="47"/>
  <c r="J237" i="10"/>
  <c r="I238" i="10"/>
  <c r="O294" i="44"/>
  <c r="N295" i="44"/>
  <c r="O213" i="5"/>
  <c r="N214" i="5"/>
  <c r="J167" i="5"/>
  <c r="I168" i="5"/>
  <c r="M248" i="43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9" i="57"/>
  <c r="D117" i="61"/>
  <c r="E116" i="61"/>
  <c r="F116" i="61" s="1"/>
  <c r="E139" i="57"/>
  <c r="F139" i="57" s="1"/>
  <c r="I88" i="45"/>
  <c r="I85" i="45"/>
  <c r="I84" i="45"/>
  <c r="I83" i="45"/>
  <c r="I297" i="47" l="1"/>
  <c r="H298" i="47"/>
  <c r="I298" i="47" s="1"/>
  <c r="O295" i="44"/>
  <c r="N296" i="44"/>
  <c r="J238" i="10"/>
  <c r="I239" i="10"/>
  <c r="J239" i="10" s="1"/>
  <c r="O214" i="5"/>
  <c r="N215" i="5"/>
  <c r="J168" i="5"/>
  <c r="I169" i="5"/>
  <c r="M249" i="43"/>
  <c r="L250" i="43"/>
  <c r="D118" i="61"/>
  <c r="E117" i="61"/>
  <c r="F117" i="61" s="1"/>
  <c r="E177" i="10"/>
  <c r="F177" i="10" s="1"/>
  <c r="E90" i="45"/>
  <c r="E89" i="45"/>
  <c r="E88" i="45"/>
  <c r="E107" i="59"/>
  <c r="E106" i="59"/>
  <c r="E105" i="59"/>
  <c r="E104" i="59"/>
  <c r="E235" i="44"/>
  <c r="F235" i="44" s="1"/>
  <c r="G235" i="44" s="1"/>
  <c r="H235" i="44" s="1"/>
  <c r="I235" i="44" s="1"/>
  <c r="J235" i="44" s="1"/>
  <c r="K235" i="44" s="1"/>
  <c r="L235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52" i="48"/>
  <c r="F252" i="48" s="1"/>
  <c r="G252" i="48" s="1"/>
  <c r="E251" i="48"/>
  <c r="E250" i="48"/>
  <c r="F250" i="48" s="1"/>
  <c r="G250" i="48" s="1"/>
  <c r="E249" i="48"/>
  <c r="F249" i="48" s="1"/>
  <c r="G249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41" i="57"/>
  <c r="F141" i="57" s="1"/>
  <c r="E41" i="57"/>
  <c r="E40" i="57"/>
  <c r="E38" i="57"/>
  <c r="O296" i="44" l="1"/>
  <c r="N297" i="44"/>
  <c r="O215" i="5"/>
  <c r="N216" i="5"/>
  <c r="J169" i="5"/>
  <c r="I170" i="5"/>
  <c r="M250" i="43"/>
  <c r="L251" i="43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O297" i="44" l="1"/>
  <c r="N298" i="44"/>
  <c r="O298" i="44" s="1"/>
  <c r="O216" i="5"/>
  <c r="N217" i="5"/>
  <c r="O217" i="5" s="1"/>
  <c r="J170" i="5"/>
  <c r="I171" i="5"/>
  <c r="M251" i="43"/>
  <c r="L252" i="43"/>
  <c r="E119" i="61"/>
  <c r="F119" i="61" s="1"/>
  <c r="D120" i="61"/>
  <c r="E120" i="61" s="1"/>
  <c r="F120" i="61" s="1"/>
  <c r="G183" i="32"/>
  <c r="H183" i="32" s="1"/>
  <c r="E134" i="57"/>
  <c r="F134" i="57" s="1"/>
  <c r="E339" i="8"/>
  <c r="J171" i="5" l="1"/>
  <c r="I172" i="5"/>
  <c r="M252" i="43"/>
  <c r="L253" i="43"/>
  <c r="F194" i="43"/>
  <c r="H202" i="43"/>
  <c r="G202" i="43"/>
  <c r="E202" i="43"/>
  <c r="H201" i="43"/>
  <c r="J172" i="5" l="1"/>
  <c r="I173" i="5"/>
  <c r="M253" i="43"/>
  <c r="L254" i="43"/>
  <c r="E175" i="60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J173" i="5" l="1"/>
  <c r="I174" i="5"/>
  <c r="J174" i="5" s="1"/>
  <c r="M254" i="43"/>
  <c r="L255" i="43"/>
  <c r="E72" i="8"/>
  <c r="M255" i="43" l="1"/>
  <c r="L256" i="43"/>
  <c r="E239" i="48"/>
  <c r="F239" i="48" s="1"/>
  <c r="G239" i="48" s="1"/>
  <c r="E102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G228" i="10" s="1"/>
  <c r="G229" i="10" s="1"/>
  <c r="H234" i="10" s="1"/>
  <c r="H235" i="10" s="1"/>
  <c r="H236" i="10" s="1"/>
  <c r="H237" i="10" s="1"/>
  <c r="H238" i="10" s="1"/>
  <c r="H239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M256" i="43" l="1"/>
  <c r="L257" i="43"/>
  <c r="M257" i="43" s="1"/>
  <c r="D94" i="10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94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101" i="59"/>
  <c r="E100" i="59"/>
  <c r="E99" i="59"/>
  <c r="E98" i="59"/>
  <c r="E136" i="57"/>
  <c r="F136" i="57" s="1"/>
  <c r="E135" i="57"/>
  <c r="F135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30" i="44"/>
  <c r="F230" i="44" s="1"/>
  <c r="G230" i="44" s="1"/>
  <c r="H230" i="44" s="1"/>
  <c r="I230" i="44" s="1"/>
  <c r="J230" i="44" s="1"/>
  <c r="K230" i="44" s="1"/>
  <c r="L230" i="44" s="1"/>
  <c r="E229" i="44"/>
  <c r="F229" i="44" s="1"/>
  <c r="G229" i="44" s="1"/>
  <c r="H229" i="44" s="1"/>
  <c r="I229" i="44" s="1"/>
  <c r="J229" i="44" s="1"/>
  <c r="K229" i="44" s="1"/>
  <c r="L229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8" i="48"/>
  <c r="F248" i="48" s="1"/>
  <c r="G248" i="48" s="1"/>
  <c r="E247" i="48"/>
  <c r="F247" i="48" s="1"/>
  <c r="G247" i="48" s="1"/>
  <c r="E246" i="48"/>
  <c r="F246" i="48" s="1"/>
  <c r="G246" i="48" s="1"/>
  <c r="E245" i="48"/>
  <c r="F245" i="48" s="1"/>
  <c r="G245" i="48" s="1"/>
  <c r="F77" i="48"/>
  <c r="E77" i="48"/>
  <c r="F76" i="48"/>
  <c r="E76" i="48"/>
  <c r="F75" i="48"/>
  <c r="E75" i="48"/>
  <c r="E328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20" i="47"/>
  <c r="E321" i="47"/>
  <c r="E322" i="47"/>
  <c r="E323" i="47"/>
  <c r="E324" i="47"/>
  <c r="E325" i="47"/>
  <c r="E326" i="47"/>
  <c r="E319" i="47"/>
  <c r="G320" i="47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4" i="47" s="1"/>
  <c r="G346" i="47" s="1"/>
  <c r="G347" i="47" s="1"/>
  <c r="G348" i="47" s="1"/>
  <c r="G349" i="47" s="1"/>
  <c r="G350" i="47" s="1"/>
  <c r="G351" i="47" s="1"/>
  <c r="G352" i="47" s="1"/>
  <c r="G353" i="47" s="1"/>
  <c r="G354" i="47" s="1"/>
  <c r="G355" i="47" s="1"/>
  <c r="G356" i="47" s="1"/>
  <c r="G357" i="47" s="1"/>
  <c r="G359" i="47" s="1"/>
  <c r="G360" i="47" s="1"/>
  <c r="E318" i="47"/>
  <c r="E317" i="47"/>
  <c r="E316" i="47"/>
  <c r="E314" i="47"/>
  <c r="E313" i="47"/>
  <c r="E311" i="47"/>
  <c r="E310" i="47"/>
  <c r="E309" i="47"/>
  <c r="E308" i="47"/>
  <c r="E307" i="47"/>
  <c r="G307" i="47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G291" i="47" s="1"/>
  <c r="G292" i="47" s="1"/>
  <c r="G293" i="47" s="1"/>
  <c r="G294" i="47" s="1"/>
  <c r="G295" i="47" s="1"/>
  <c r="G296" i="47" s="1"/>
  <c r="G297" i="47" s="1"/>
  <c r="G298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6" i="57"/>
  <c r="E24" i="57"/>
  <c r="E33" i="57"/>
  <c r="E104" i="5"/>
  <c r="F104" i="5"/>
  <c r="E105" i="5"/>
  <c r="F105" i="5"/>
  <c r="G361" i="47" l="1"/>
  <c r="G362" i="47" s="1"/>
  <c r="G363" i="47" s="1"/>
  <c r="G364" i="47" s="1"/>
  <c r="G365" i="47" s="1"/>
  <c r="G366" i="47" s="1"/>
  <c r="G367" i="47" s="1"/>
  <c r="G368" i="47" s="1"/>
  <c r="G369" i="47" s="1"/>
  <c r="G370" i="47" s="1"/>
  <c r="G371" i="47" s="1"/>
  <c r="G372" i="47" s="1"/>
  <c r="G373" i="47" s="1"/>
  <c r="G374" i="47" s="1"/>
  <c r="G375" i="47" s="1"/>
  <c r="G376" i="47" s="1"/>
  <c r="G377" i="47" s="1"/>
  <c r="G378" i="47" s="1"/>
  <c r="G379" i="47" s="1"/>
  <c r="G380" i="47" s="1"/>
  <c r="G381" i="47" s="1"/>
  <c r="G382" i="47" s="1"/>
  <c r="G383" i="47" s="1"/>
  <c r="E32" i="57"/>
  <c r="E73" i="7"/>
  <c r="F73" i="7" s="1"/>
  <c r="G73" i="7" s="1"/>
  <c r="H73" i="7" s="1"/>
  <c r="I73" i="7" s="1"/>
  <c r="J73" i="7" s="1"/>
  <c r="E95" i="61"/>
  <c r="E90" i="59"/>
  <c r="F112" i="5"/>
  <c r="E112" i="5"/>
  <c r="E218" i="44"/>
  <c r="E97" i="59" l="1"/>
  <c r="E94" i="61"/>
  <c r="F73" i="48"/>
  <c r="E73" i="48"/>
  <c r="F86" i="10" l="1"/>
  <c r="E86" i="10"/>
  <c r="E96" i="59"/>
  <c r="E95" i="59"/>
  <c r="E67" i="32"/>
  <c r="E71" i="32"/>
  <c r="F71" i="32" s="1"/>
  <c r="E70" i="32"/>
  <c r="F70" i="32" s="1"/>
  <c r="E68" i="32"/>
  <c r="F68" i="32" s="1"/>
  <c r="E133" i="57" l="1"/>
  <c r="F133" i="57" s="1"/>
  <c r="E29" i="57"/>
  <c r="E31" i="57"/>
  <c r="E30" i="57"/>
  <c r="E68" i="8"/>
  <c r="E69" i="8"/>
  <c r="E70" i="8"/>
  <c r="E67" i="8"/>
  <c r="E228" i="44"/>
  <c r="F228" i="44" s="1"/>
  <c r="G228" i="44" s="1"/>
  <c r="H228" i="44" s="1"/>
  <c r="I228" i="44" s="1"/>
  <c r="J228" i="44" s="1"/>
  <c r="K228" i="44" s="1"/>
  <c r="L228" i="44" s="1"/>
  <c r="E227" i="44"/>
  <c r="F227" i="44" s="1"/>
  <c r="G227" i="44" s="1"/>
  <c r="H227" i="44" s="1"/>
  <c r="I227" i="44" s="1"/>
  <c r="J227" i="44" s="1"/>
  <c r="K227" i="44" s="1"/>
  <c r="L227" i="44" s="1"/>
  <c r="E226" i="44"/>
  <c r="F226" i="44" s="1"/>
  <c r="G226" i="44" s="1"/>
  <c r="H226" i="44" s="1"/>
  <c r="I226" i="44" s="1"/>
  <c r="J226" i="44" s="1"/>
  <c r="K226" i="44" s="1"/>
  <c r="L226" i="44" s="1"/>
  <c r="I225" i="44"/>
  <c r="J225" i="44" s="1"/>
  <c r="K225" i="44" s="1"/>
  <c r="L225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E240" i="48"/>
  <c r="F240" i="48" s="1"/>
  <c r="G240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92" i="59"/>
  <c r="E93" i="59"/>
  <c r="E108" i="5"/>
  <c r="F108" i="5"/>
  <c r="E91" i="61"/>
  <c r="E129" i="57"/>
  <c r="F129" i="57" s="1"/>
  <c r="E128" i="57"/>
  <c r="F128" i="57" s="1"/>
  <c r="E117" i="57"/>
  <c r="F117" i="57" s="1"/>
  <c r="E118" i="57"/>
  <c r="F118" i="57" s="1"/>
  <c r="E120" i="57"/>
  <c r="F120" i="57" s="1"/>
  <c r="E124" i="57"/>
  <c r="F124" i="57" s="1"/>
  <c r="H126" i="57"/>
  <c r="E217" i="44"/>
  <c r="F217" i="44" s="1"/>
  <c r="G217" i="44" s="1"/>
  <c r="H217" i="44" s="1"/>
  <c r="H56" i="7"/>
  <c r="H128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9" i="44"/>
  <c r="H129" i="57" l="1"/>
  <c r="H130" i="57" s="1"/>
  <c r="H131" i="57" s="1"/>
  <c r="H132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4" i="57" l="1"/>
  <c r="L160" i="43"/>
  <c r="J161" i="43"/>
  <c r="D19" i="61"/>
  <c r="E18" i="61"/>
  <c r="H135" i="57" l="1"/>
  <c r="L161" i="43"/>
  <c r="J162" i="43"/>
  <c r="E19" i="61"/>
  <c r="D20" i="61"/>
  <c r="H136" i="57" l="1"/>
  <c r="H117" i="57"/>
  <c r="L162" i="43"/>
  <c r="J163" i="43"/>
  <c r="E20" i="61"/>
  <c r="D21" i="61"/>
  <c r="H137" i="57" l="1"/>
  <c r="H118" i="57"/>
  <c r="L163" i="43"/>
  <c r="J164" i="43"/>
  <c r="D22" i="61"/>
  <c r="E21" i="61"/>
  <c r="H138" i="57" l="1"/>
  <c r="H119" i="57"/>
  <c r="J165" i="43"/>
  <c r="L164" i="43"/>
  <c r="D23" i="61"/>
  <c r="E22" i="61"/>
  <c r="H139" i="57" l="1"/>
  <c r="H120" i="57"/>
  <c r="J166" i="43"/>
  <c r="L165" i="43"/>
  <c r="E23" i="61"/>
  <c r="D24" i="61"/>
  <c r="H140" i="57" l="1"/>
  <c r="H121" i="57"/>
  <c r="L166" i="43"/>
  <c r="J167" i="43"/>
  <c r="D25" i="61"/>
  <c r="E24" i="61"/>
  <c r="H141" i="57" l="1"/>
  <c r="H122" i="57"/>
  <c r="L167" i="43"/>
  <c r="J168" i="43"/>
  <c r="D26" i="61"/>
  <c r="E25" i="61"/>
  <c r="H142" i="57" l="1"/>
  <c r="H123" i="57"/>
  <c r="L168" i="43"/>
  <c r="J169" i="43"/>
  <c r="D27" i="61"/>
  <c r="E26" i="61"/>
  <c r="H143" i="57" l="1"/>
  <c r="H124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8" i="44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G221" i="44"/>
  <c r="H221" i="44" s="1"/>
  <c r="I221" i="44" s="1"/>
  <c r="J221" i="44" s="1"/>
  <c r="K221" i="44" s="1"/>
  <c r="L221" i="44" s="1"/>
  <c r="E219" i="44"/>
  <c r="F219" i="44" s="1"/>
  <c r="G219" i="44" s="1"/>
  <c r="E220" i="44"/>
  <c r="F220" i="44" s="1"/>
  <c r="G220" i="44" s="1"/>
  <c r="H220" i="44" s="1"/>
  <c r="I220" i="44" s="1"/>
  <c r="J220" i="44" s="1"/>
  <c r="K220" i="44" s="1"/>
  <c r="L220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4" i="48"/>
  <c r="F234" i="48"/>
  <c r="G234" i="48"/>
  <c r="G238" i="48"/>
  <c r="F238" i="48"/>
  <c r="E238" i="48"/>
  <c r="G237" i="48"/>
  <c r="F237" i="48"/>
  <c r="E237" i="48"/>
  <c r="G236" i="48"/>
  <c r="F236" i="48"/>
  <c r="E236" i="48"/>
  <c r="G235" i="48"/>
  <c r="F235" i="48"/>
  <c r="E235" i="48"/>
  <c r="G233" i="48"/>
  <c r="F233" i="48"/>
  <c r="E233" i="48"/>
  <c r="G231" i="48"/>
  <c r="F231" i="48"/>
  <c r="E231" i="48"/>
  <c r="G230" i="48"/>
  <c r="F230" i="48"/>
  <c r="E230" i="48"/>
  <c r="G228" i="48"/>
  <c r="F228" i="48"/>
  <c r="E228" i="48"/>
  <c r="G227" i="48"/>
  <c r="F227" i="48"/>
  <c r="E227" i="48"/>
  <c r="G226" i="48"/>
  <c r="F226" i="48"/>
  <c r="E226" i="48"/>
  <c r="G225" i="48"/>
  <c r="F225" i="48"/>
  <c r="E225" i="48"/>
  <c r="G224" i="48"/>
  <c r="F224" i="48"/>
  <c r="E224" i="48"/>
  <c r="G223" i="48"/>
  <c r="F223" i="48"/>
  <c r="E223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G217" i="48"/>
  <c r="F217" i="48"/>
  <c r="E217" i="48"/>
  <c r="G215" i="48"/>
  <c r="F215" i="48"/>
  <c r="E215" i="48"/>
  <c r="G213" i="48"/>
  <c r="F213" i="48"/>
  <c r="E213" i="48"/>
  <c r="G212" i="48"/>
  <c r="E212" i="48"/>
  <c r="G211" i="48"/>
  <c r="F211" i="48"/>
  <c r="E211" i="48"/>
  <c r="G210" i="48"/>
  <c r="F210" i="48"/>
  <c r="E210" i="48"/>
  <c r="G209" i="48"/>
  <c r="F209" i="48"/>
  <c r="E209" i="48"/>
  <c r="G208" i="48"/>
  <c r="F208" i="48"/>
  <c r="E208" i="48"/>
  <c r="F207" i="48"/>
  <c r="E207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F196" i="48"/>
  <c r="E196" i="48"/>
  <c r="G195" i="48"/>
  <c r="F195" i="48"/>
  <c r="E195" i="48"/>
  <c r="D194" i="48"/>
  <c r="F194" i="48" s="1"/>
  <c r="G193" i="48"/>
  <c r="F193" i="48"/>
  <c r="E193" i="48"/>
  <c r="G192" i="48"/>
  <c r="F192" i="48"/>
  <c r="E192" i="48"/>
  <c r="I191" i="48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4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I291" i="48" s="1"/>
  <c r="I292" i="48" s="1"/>
  <c r="I293" i="48" s="1"/>
  <c r="I294" i="48" s="1"/>
  <c r="I295" i="48" s="1"/>
  <c r="I296" i="48" s="1"/>
  <c r="I297" i="48" s="1"/>
  <c r="I298" i="48" s="1"/>
  <c r="I299" i="48" s="1"/>
  <c r="I300" i="48" s="1"/>
  <c r="I301" i="48" s="1"/>
  <c r="I302" i="48" s="1"/>
  <c r="G191" i="48"/>
  <c r="F191" i="48"/>
  <c r="E191" i="48"/>
  <c r="G190" i="48"/>
  <c r="F190" i="48"/>
  <c r="E190" i="48"/>
  <c r="I189" i="48"/>
  <c r="G189" i="48"/>
  <c r="F189" i="48"/>
  <c r="E189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4" i="57"/>
  <c r="N219" i="44"/>
  <c r="K73" i="45"/>
  <c r="J171" i="43"/>
  <c r="L170" i="43"/>
  <c r="D29" i="61"/>
  <c r="E28" i="61"/>
  <c r="I217" i="44"/>
  <c r="J217" i="44" s="1"/>
  <c r="K217" i="44" s="1"/>
  <c r="L217" i="44" s="1"/>
  <c r="K333" i="8"/>
  <c r="Q121" i="60"/>
  <c r="P122" i="60"/>
  <c r="N152" i="60"/>
  <c r="O151" i="60"/>
  <c r="O150" i="60"/>
  <c r="G194" i="48"/>
  <c r="E194" i="48"/>
  <c r="H130" i="44" l="1"/>
  <c r="H145" i="57"/>
  <c r="N220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8" i="44"/>
  <c r="F208" i="44" s="1"/>
  <c r="F209" i="44"/>
  <c r="G209" i="44" s="1"/>
  <c r="H209" i="44" s="1"/>
  <c r="I209" i="44" s="1"/>
  <c r="J209" i="44" s="1"/>
  <c r="E210" i="44"/>
  <c r="F210" i="44" s="1"/>
  <c r="H131" i="44" l="1"/>
  <c r="H146" i="57"/>
  <c r="K75" i="45"/>
  <c r="L172" i="43"/>
  <c r="J173" i="43"/>
  <c r="D31" i="61"/>
  <c r="E31" i="61" s="1"/>
  <c r="E30" i="61"/>
  <c r="K335" i="8"/>
  <c r="Q123" i="60"/>
  <c r="P124" i="60"/>
  <c r="H132" i="44" l="1"/>
  <c r="H147" i="57"/>
  <c r="N222" i="44"/>
  <c r="K76" i="45"/>
  <c r="J174" i="43"/>
  <c r="L173" i="43"/>
  <c r="K336" i="8"/>
  <c r="P125" i="60"/>
  <c r="Q124" i="60"/>
  <c r="O153" i="60"/>
  <c r="N154" i="60"/>
  <c r="N155" i="60" s="1"/>
  <c r="H133" i="44" l="1"/>
  <c r="H148" i="57"/>
  <c r="N223" i="44"/>
  <c r="K77" i="45"/>
  <c r="K337" i="8"/>
  <c r="K338" i="8" s="1"/>
  <c r="L174" i="43"/>
  <c r="J175" i="43"/>
  <c r="O154" i="60"/>
  <c r="P126" i="60"/>
  <c r="Q125" i="60"/>
  <c r="I74" i="45"/>
  <c r="E88" i="59"/>
  <c r="H149" i="57" l="1"/>
  <c r="K339" i="8"/>
  <c r="N224" i="44"/>
  <c r="K78" i="45"/>
  <c r="L175" i="43"/>
  <c r="J176" i="43"/>
  <c r="O155" i="60"/>
  <c r="P127" i="60"/>
  <c r="Q126" i="60"/>
  <c r="I68" i="45"/>
  <c r="I67" i="45"/>
  <c r="I73" i="45"/>
  <c r="I71" i="45"/>
  <c r="H150" i="57" l="1"/>
  <c r="K340" i="8"/>
  <c r="N225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7" i="59"/>
  <c r="E85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51" i="57" l="1"/>
  <c r="K341" i="8"/>
  <c r="N226" i="44"/>
  <c r="K80" i="45"/>
  <c r="J178" i="43"/>
  <c r="L177" i="43"/>
  <c r="O157" i="60"/>
  <c r="N158" i="60"/>
  <c r="P129" i="60"/>
  <c r="Q128" i="60"/>
  <c r="J226" i="8"/>
  <c r="H152" i="57" l="1"/>
  <c r="K342" i="8"/>
  <c r="N227" i="44"/>
  <c r="K81" i="45"/>
  <c r="L178" i="43"/>
  <c r="J179" i="43"/>
  <c r="N159" i="60"/>
  <c r="O158" i="60"/>
  <c r="Q129" i="60"/>
  <c r="P130" i="60"/>
  <c r="H153" i="57" l="1"/>
  <c r="K343" i="8"/>
  <c r="N228" i="44"/>
  <c r="K82" i="45"/>
  <c r="L179" i="43"/>
  <c r="J180" i="43"/>
  <c r="P131" i="60"/>
  <c r="Q130" i="60"/>
  <c r="N160" i="60"/>
  <c r="O159" i="60"/>
  <c r="G184" i="48"/>
  <c r="H184" i="48"/>
  <c r="I184" i="48"/>
  <c r="E62" i="48"/>
  <c r="F62" i="48"/>
  <c r="E63" i="48"/>
  <c r="F63" i="48"/>
  <c r="E64" i="48"/>
  <c r="F81" i="10"/>
  <c r="E81" i="10"/>
  <c r="F79" i="10"/>
  <c r="E79" i="10"/>
  <c r="H154" i="57" l="1"/>
  <c r="K344" i="8"/>
  <c r="K83" i="45"/>
  <c r="N229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30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6" i="57" l="1"/>
  <c r="K346" i="8"/>
  <c r="N231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7" i="57" l="1"/>
  <c r="K347" i="8"/>
  <c r="N232" i="44"/>
  <c r="K86" i="45"/>
  <c r="N165" i="60"/>
  <c r="O164" i="60"/>
  <c r="L183" i="43"/>
  <c r="P135" i="60"/>
  <c r="Q134" i="60"/>
  <c r="G78" i="59"/>
  <c r="G79" i="59" s="1"/>
  <c r="G80" i="59" s="1"/>
  <c r="G81" i="59" s="1"/>
  <c r="G82" i="59" s="1"/>
  <c r="G83" i="59" s="1"/>
  <c r="G84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8" i="57" l="1"/>
  <c r="K87" i="45"/>
  <c r="N233" i="44"/>
  <c r="K348" i="8"/>
  <c r="O165" i="60"/>
  <c r="N166" i="60"/>
  <c r="Q135" i="60"/>
  <c r="P136" i="60"/>
  <c r="G85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9" i="59"/>
  <c r="E80" i="59"/>
  <c r="E81" i="59"/>
  <c r="E82" i="59"/>
  <c r="E77" i="59"/>
  <c r="D181" i="59"/>
  <c r="Q181" i="59" s="1"/>
  <c r="U180" i="59"/>
  <c r="T180" i="59"/>
  <c r="S180" i="59"/>
  <c r="R180" i="59"/>
  <c r="Q180" i="59"/>
  <c r="P180" i="59"/>
  <c r="O180" i="59"/>
  <c r="N180" i="59"/>
  <c r="M180" i="59"/>
  <c r="L180" i="59"/>
  <c r="K180" i="59"/>
  <c r="J180" i="59"/>
  <c r="I180" i="59"/>
  <c r="G180" i="59"/>
  <c r="H180" i="59" s="1"/>
  <c r="F180" i="59"/>
  <c r="E180" i="59"/>
  <c r="E76" i="59"/>
  <c r="E75" i="59"/>
  <c r="E74" i="59"/>
  <c r="E73" i="59"/>
  <c r="E72" i="59"/>
  <c r="E69" i="59"/>
  <c r="E68" i="59"/>
  <c r="E67" i="59"/>
  <c r="E66" i="59"/>
  <c r="E65" i="59"/>
  <c r="E64" i="59"/>
  <c r="G63" i="59"/>
  <c r="G64" i="59" s="1"/>
  <c r="G65" i="59" s="1"/>
  <c r="G66" i="59" s="1"/>
  <c r="G67" i="59" s="1"/>
  <c r="G68" i="59" s="1"/>
  <c r="G69" i="59" s="1"/>
  <c r="G70" i="59" s="1"/>
  <c r="G71" i="59" s="1"/>
  <c r="G72" i="59" s="1"/>
  <c r="G73" i="59" s="1"/>
  <c r="G74" i="59" s="1"/>
  <c r="G75" i="59" s="1"/>
  <c r="G76" i="59" s="1"/>
  <c r="E62" i="59"/>
  <c r="E61" i="59"/>
  <c r="E59" i="59"/>
  <c r="E58" i="59"/>
  <c r="E57" i="59"/>
  <c r="E56" i="59"/>
  <c r="E55" i="59"/>
  <c r="E54" i="59"/>
  <c r="E49" i="59"/>
  <c r="E47" i="59"/>
  <c r="E46" i="59"/>
  <c r="E45" i="59"/>
  <c r="E44" i="59"/>
  <c r="E42" i="59"/>
  <c r="E41" i="59"/>
  <c r="E40" i="59"/>
  <c r="E39" i="59"/>
  <c r="E38" i="59"/>
  <c r="G37" i="59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G57" i="59" s="1"/>
  <c r="G58" i="59" s="1"/>
  <c r="G59" i="59" s="1"/>
  <c r="G60" i="59" s="1"/>
  <c r="G61" i="59" s="1"/>
  <c r="E37" i="59"/>
  <c r="E54" i="7"/>
  <c r="G54" i="7"/>
  <c r="H54" i="7"/>
  <c r="I54" i="7"/>
  <c r="J54" i="7"/>
  <c r="K54" i="7"/>
  <c r="L54" i="7"/>
  <c r="L55" i="7"/>
  <c r="K55" i="7"/>
  <c r="J55" i="7"/>
  <c r="I55" i="7"/>
  <c r="H55" i="7"/>
  <c r="E207" i="44"/>
  <c r="F207" i="44" s="1"/>
  <c r="G207" i="44" s="1"/>
  <c r="H207" i="44" s="1"/>
  <c r="I207" i="44" s="1"/>
  <c r="J207" i="44" s="1"/>
  <c r="J205" i="44"/>
  <c r="I205" i="44"/>
  <c r="H205" i="44"/>
  <c r="G205" i="44"/>
  <c r="F205" i="44"/>
  <c r="E205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9" i="57" l="1"/>
  <c r="N234" i="44"/>
  <c r="K88" i="45"/>
  <c r="K349" i="8"/>
  <c r="O166" i="60"/>
  <c r="N167" i="60"/>
  <c r="P137" i="60"/>
  <c r="Q136" i="60"/>
  <c r="G86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81" i="59"/>
  <c r="J181" i="59"/>
  <c r="R181" i="59"/>
  <c r="K181" i="59"/>
  <c r="S181" i="59"/>
  <c r="L181" i="59"/>
  <c r="T181" i="59"/>
  <c r="E181" i="59"/>
  <c r="M181" i="59"/>
  <c r="U181" i="59"/>
  <c r="F181" i="59"/>
  <c r="D182" i="59"/>
  <c r="G181" i="59"/>
  <c r="H181" i="59" s="1"/>
  <c r="O181" i="59"/>
  <c r="P181" i="59"/>
  <c r="I181" i="59"/>
  <c r="G53" i="8"/>
  <c r="H160" i="57" l="1"/>
  <c r="K350" i="8"/>
  <c r="N235" i="44"/>
  <c r="K89" i="45"/>
  <c r="O167" i="60"/>
  <c r="N168" i="60"/>
  <c r="Q137" i="60"/>
  <c r="P138" i="60"/>
  <c r="G87" i="59"/>
  <c r="G88" i="59" s="1"/>
  <c r="G54" i="8"/>
  <c r="P83" i="60"/>
  <c r="Q82" i="60"/>
  <c r="G53" i="60"/>
  <c r="H52" i="60"/>
  <c r="H35" i="60"/>
  <c r="G36" i="60"/>
  <c r="O182" i="59"/>
  <c r="G182" i="59"/>
  <c r="H182" i="59" s="1"/>
  <c r="D183" i="59"/>
  <c r="N182" i="59"/>
  <c r="F182" i="59"/>
  <c r="U182" i="59"/>
  <c r="M182" i="59"/>
  <c r="E182" i="59"/>
  <c r="T182" i="59"/>
  <c r="S182" i="59"/>
  <c r="K182" i="59"/>
  <c r="R182" i="59"/>
  <c r="J182" i="59"/>
  <c r="Q182" i="59"/>
  <c r="I182" i="59"/>
  <c r="P182" i="59"/>
  <c r="L182" i="59"/>
  <c r="H161" i="57" l="1"/>
  <c r="K351" i="8"/>
  <c r="N236" i="44"/>
  <c r="K90" i="45"/>
  <c r="O168" i="60"/>
  <c r="N169" i="60"/>
  <c r="L184" i="43"/>
  <c r="J185" i="43"/>
  <c r="P139" i="60"/>
  <c r="Q138" i="60"/>
  <c r="G89" i="59"/>
  <c r="G55" i="8"/>
  <c r="G37" i="60"/>
  <c r="H36" i="60"/>
  <c r="G54" i="60"/>
  <c r="H53" i="60"/>
  <c r="Q83" i="60"/>
  <c r="P84" i="60"/>
  <c r="U183" i="59"/>
  <c r="M183" i="59"/>
  <c r="E183" i="59"/>
  <c r="T183" i="59"/>
  <c r="L183" i="59"/>
  <c r="S183" i="59"/>
  <c r="K183" i="59"/>
  <c r="R183" i="59"/>
  <c r="Q183" i="59"/>
  <c r="I183" i="59"/>
  <c r="P183" i="59"/>
  <c r="O183" i="59"/>
  <c r="G183" i="59"/>
  <c r="H183" i="59" s="1"/>
  <c r="D184" i="59"/>
  <c r="N183" i="59"/>
  <c r="F183" i="59"/>
  <c r="J183" i="59"/>
  <c r="I182" i="48"/>
  <c r="H182" i="48"/>
  <c r="G182" i="48"/>
  <c r="I181" i="48"/>
  <c r="H181" i="48"/>
  <c r="G181" i="48"/>
  <c r="I180" i="48"/>
  <c r="H180" i="48"/>
  <c r="G180" i="48"/>
  <c r="E180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62" i="57" l="1"/>
  <c r="H163" i="57" s="1"/>
  <c r="H164" i="57" s="1"/>
  <c r="H165" i="57" s="1"/>
  <c r="H166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H185" i="57" s="1"/>
  <c r="H186" i="57" s="1"/>
  <c r="H187" i="57" s="1"/>
  <c r="H188" i="57" s="1"/>
  <c r="H189" i="57" s="1"/>
  <c r="H190" i="57" s="1"/>
  <c r="H191" i="57" s="1"/>
  <c r="H192" i="57" s="1"/>
  <c r="K352" i="8"/>
  <c r="N237" i="44"/>
  <c r="K91" i="45"/>
  <c r="N170" i="60"/>
  <c r="O169" i="60"/>
  <c r="L185" i="43"/>
  <c r="J186" i="43"/>
  <c r="P140" i="60"/>
  <c r="Q139" i="60"/>
  <c r="G90" i="59"/>
  <c r="G56" i="8"/>
  <c r="P85" i="60"/>
  <c r="Q84" i="60"/>
  <c r="H37" i="60"/>
  <c r="G38" i="60"/>
  <c r="G55" i="60"/>
  <c r="H54" i="60"/>
  <c r="S184" i="59"/>
  <c r="K184" i="59"/>
  <c r="R184" i="59"/>
  <c r="J184" i="59"/>
  <c r="Q184" i="59"/>
  <c r="I184" i="59"/>
  <c r="O184" i="59"/>
  <c r="G184" i="59"/>
  <c r="H184" i="59" s="1"/>
  <c r="D185" i="59"/>
  <c r="N184" i="59"/>
  <c r="F184" i="59"/>
  <c r="U184" i="59"/>
  <c r="M184" i="59"/>
  <c r="E184" i="59"/>
  <c r="T184" i="59"/>
  <c r="L184" i="59"/>
  <c r="P184" i="59"/>
  <c r="G203" i="44"/>
  <c r="K92" i="45" l="1"/>
  <c r="N238" i="44"/>
  <c r="K353" i="8"/>
  <c r="O170" i="60"/>
  <c r="N171" i="60"/>
  <c r="G91" i="59"/>
  <c r="L186" i="43"/>
  <c r="J187" i="43"/>
  <c r="Q140" i="60"/>
  <c r="P141" i="60"/>
  <c r="G57" i="8"/>
  <c r="P86" i="60"/>
  <c r="Q85" i="60"/>
  <c r="H55" i="60"/>
  <c r="G56" i="60"/>
  <c r="G39" i="60"/>
  <c r="H38" i="60"/>
  <c r="Q185" i="59"/>
  <c r="I185" i="59"/>
  <c r="P185" i="59"/>
  <c r="D186" i="59"/>
  <c r="O185" i="59"/>
  <c r="G185" i="59"/>
  <c r="H185" i="59" s="1"/>
  <c r="F185" i="59"/>
  <c r="U185" i="59"/>
  <c r="M185" i="59"/>
  <c r="E185" i="59"/>
  <c r="T185" i="59"/>
  <c r="L185" i="59"/>
  <c r="S185" i="59"/>
  <c r="K185" i="59"/>
  <c r="R185" i="59"/>
  <c r="J185" i="59"/>
  <c r="N185" i="59"/>
  <c r="N239" i="44" l="1"/>
  <c r="K93" i="45"/>
  <c r="K354" i="8"/>
  <c r="N172" i="60"/>
  <c r="O171" i="60"/>
  <c r="G92" i="59"/>
  <c r="J188" i="43"/>
  <c r="L187" i="43"/>
  <c r="P142" i="60"/>
  <c r="Q141" i="60"/>
  <c r="G58" i="8"/>
  <c r="P87" i="60"/>
  <c r="Q86" i="60"/>
  <c r="H39" i="60"/>
  <c r="G40" i="60"/>
  <c r="H56" i="60"/>
  <c r="G57" i="60"/>
  <c r="O186" i="59"/>
  <c r="G186" i="59"/>
  <c r="H186" i="59" s="1"/>
  <c r="L186" i="59"/>
  <c r="D187" i="59"/>
  <c r="N186" i="59"/>
  <c r="F186" i="59"/>
  <c r="U186" i="59"/>
  <c r="M186" i="59"/>
  <c r="E186" i="59"/>
  <c r="S186" i="59"/>
  <c r="K186" i="59"/>
  <c r="R186" i="59"/>
  <c r="J186" i="59"/>
  <c r="Q186" i="59"/>
  <c r="I186" i="59"/>
  <c r="P186" i="59"/>
  <c r="T186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40" i="44" l="1"/>
  <c r="K94" i="45"/>
  <c r="K355" i="8"/>
  <c r="N173" i="60"/>
  <c r="O172" i="60"/>
  <c r="G93" i="59"/>
  <c r="J189" i="43"/>
  <c r="L188" i="43"/>
  <c r="P143" i="60"/>
  <c r="Q142" i="60"/>
  <c r="Q87" i="60"/>
  <c r="P88" i="60"/>
  <c r="G58" i="60"/>
  <c r="H57" i="60"/>
  <c r="G41" i="60"/>
  <c r="H40" i="60"/>
  <c r="U187" i="59"/>
  <c r="M187" i="59"/>
  <c r="E187" i="59"/>
  <c r="T187" i="59"/>
  <c r="L187" i="59"/>
  <c r="S187" i="59"/>
  <c r="K187" i="59"/>
  <c r="J187" i="59"/>
  <c r="R187" i="59"/>
  <c r="Q187" i="59"/>
  <c r="I187" i="59"/>
  <c r="P187" i="59"/>
  <c r="O187" i="59"/>
  <c r="G187" i="59"/>
  <c r="H187" i="59" s="1"/>
  <c r="N187" i="59"/>
  <c r="F18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41" i="44" l="1"/>
  <c r="K95" i="45"/>
  <c r="K356" i="8"/>
  <c r="N174" i="60"/>
  <c r="O173" i="60"/>
  <c r="G94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42" i="44" l="1"/>
  <c r="K96" i="45"/>
  <c r="K357" i="8"/>
  <c r="N175" i="60"/>
  <c r="O174" i="60"/>
  <c r="G95" i="59"/>
  <c r="L190" i="43"/>
  <c r="J191" i="43"/>
  <c r="N145" i="60"/>
  <c r="Q144" i="60"/>
  <c r="G61" i="8"/>
  <c r="Q89" i="60"/>
  <c r="P90" i="60"/>
  <c r="H42" i="60"/>
  <c r="G43" i="60"/>
  <c r="E196" i="44"/>
  <c r="F53" i="32"/>
  <c r="E53" i="32"/>
  <c r="F52" i="32"/>
  <c r="E52" i="32"/>
  <c r="E51" i="32"/>
  <c r="N243" i="44" l="1"/>
  <c r="K97" i="45"/>
  <c r="K358" i="8"/>
  <c r="O175" i="60"/>
  <c r="N176" i="60"/>
  <c r="G96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44" i="44" l="1"/>
  <c r="K98" i="45"/>
  <c r="O176" i="60"/>
  <c r="N177" i="60"/>
  <c r="G97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45" i="44"/>
  <c r="K99" i="45"/>
  <c r="N178" i="60"/>
  <c r="O177" i="60"/>
  <c r="G98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6" i="44"/>
  <c r="O178" i="60"/>
  <c r="N179" i="60"/>
  <c r="G99" i="59"/>
  <c r="J195" i="43"/>
  <c r="L194" i="43"/>
  <c r="G65" i="8"/>
  <c r="G63" i="60"/>
  <c r="H62" i="60"/>
  <c r="Q93" i="60"/>
  <c r="P94" i="60"/>
  <c r="F204" i="44"/>
  <c r="E204" i="44"/>
  <c r="J203" i="44"/>
  <c r="I203" i="44"/>
  <c r="H203" i="44"/>
  <c r="F203" i="44"/>
  <c r="E203" i="44"/>
  <c r="F202" i="44"/>
  <c r="E202" i="44"/>
  <c r="J201" i="44"/>
  <c r="I201" i="44"/>
  <c r="H201" i="44"/>
  <c r="G201" i="44"/>
  <c r="F201" i="44"/>
  <c r="E201" i="44"/>
  <c r="E200" i="44"/>
  <c r="M251" i="44" l="1"/>
  <c r="N251" i="44" s="1"/>
  <c r="K101" i="45"/>
  <c r="K362" i="8"/>
  <c r="N180" i="60"/>
  <c r="O179" i="60"/>
  <c r="G100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9" i="48"/>
  <c r="H179" i="48"/>
  <c r="G179" i="48"/>
  <c r="E179" i="48"/>
  <c r="I177" i="48"/>
  <c r="H177" i="48"/>
  <c r="G177" i="48"/>
  <c r="E177" i="48"/>
  <c r="I176" i="48"/>
  <c r="H176" i="48"/>
  <c r="G176" i="48"/>
  <c r="E176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52" i="44"/>
  <c r="N252" i="44" s="1"/>
  <c r="K102" i="45"/>
  <c r="N181" i="60"/>
  <c r="O180" i="60"/>
  <c r="G101" i="59"/>
  <c r="L196" i="43"/>
  <c r="J197" i="43"/>
  <c r="G67" i="8"/>
  <c r="Q95" i="60"/>
  <c r="P96" i="60"/>
  <c r="E53" i="20"/>
  <c r="F53" i="20"/>
  <c r="E54" i="20"/>
  <c r="E84" i="5"/>
  <c r="K364" i="8" l="1"/>
  <c r="M253" i="44"/>
  <c r="N253" i="44" s="1"/>
  <c r="K103" i="45"/>
  <c r="N182" i="60"/>
  <c r="O181" i="60"/>
  <c r="G102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4" i="44"/>
  <c r="N254" i="44" s="1"/>
  <c r="K104" i="45"/>
  <c r="O182" i="60"/>
  <c r="N183" i="60"/>
  <c r="G103" i="59"/>
  <c r="J199" i="43"/>
  <c r="L198" i="43"/>
  <c r="G69" i="8"/>
  <c r="Q97" i="60"/>
  <c r="P98" i="60"/>
  <c r="F159" i="8"/>
  <c r="K366" i="8" l="1"/>
  <c r="K105" i="45"/>
  <c r="M255" i="44"/>
  <c r="O183" i="60"/>
  <c r="N184" i="60"/>
  <c r="G104" i="59"/>
  <c r="L199" i="43"/>
  <c r="J200" i="43"/>
  <c r="G70" i="8"/>
  <c r="L63" i="7"/>
  <c r="Q98" i="60"/>
  <c r="P99" i="60"/>
  <c r="K106" i="45" l="1"/>
  <c r="N255" i="44"/>
  <c r="K367" i="8"/>
  <c r="M256" i="44"/>
  <c r="O184" i="60"/>
  <c r="N185" i="60"/>
  <c r="G105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6" i="44"/>
  <c r="K368" i="8"/>
  <c r="M257" i="44"/>
  <c r="M258" i="44" s="1"/>
  <c r="N258" i="44" s="1"/>
  <c r="K107" i="45"/>
  <c r="N186" i="60"/>
  <c r="O185" i="60"/>
  <c r="G106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7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396" i="8" s="1"/>
  <c r="K397" i="8" s="1"/>
  <c r="K398" i="8" s="1"/>
  <c r="K399" i="8" s="1"/>
  <c r="K400" i="8" s="1"/>
  <c r="K401" i="8" s="1"/>
  <c r="K109" i="45"/>
  <c r="K108" i="45"/>
  <c r="O186" i="60"/>
  <c r="N187" i="60"/>
  <c r="G107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8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9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10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11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12" i="59"/>
  <c r="G82" i="8"/>
  <c r="J208" i="43"/>
  <c r="L207" i="43"/>
  <c r="L76" i="7"/>
  <c r="N106" i="60"/>
  <c r="M107" i="60"/>
  <c r="I175" i="48"/>
  <c r="H175" i="48"/>
  <c r="G175" i="48"/>
  <c r="E175" i="48"/>
  <c r="I174" i="48"/>
  <c r="H174" i="48"/>
  <c r="G174" i="48"/>
  <c r="E174" i="48"/>
  <c r="I173" i="48"/>
  <c r="H173" i="48"/>
  <c r="G173" i="48"/>
  <c r="E173" i="48"/>
  <c r="I172" i="48"/>
  <c r="H172" i="48"/>
  <c r="G172" i="48"/>
  <c r="E172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13" i="59"/>
  <c r="G83" i="8"/>
  <c r="L77" i="7"/>
  <c r="N107" i="60"/>
  <c r="F315" i="8"/>
  <c r="E315" i="8"/>
  <c r="F316" i="8"/>
  <c r="E316" i="8"/>
  <c r="F157" i="8"/>
  <c r="O193" i="60" l="1"/>
  <c r="N194" i="60"/>
  <c r="G114" i="59"/>
  <c r="J210" i="43"/>
  <c r="L209" i="43"/>
  <c r="G84" i="8"/>
  <c r="L78" i="7"/>
  <c r="N108" i="60"/>
  <c r="F158" i="8"/>
  <c r="O194" i="60" l="1"/>
  <c r="N195" i="60"/>
  <c r="N196" i="60" s="1"/>
  <c r="G115" i="59"/>
  <c r="J211" i="43"/>
  <c r="L210" i="43"/>
  <c r="G85" i="8"/>
  <c r="L79" i="7"/>
  <c r="N109" i="60"/>
  <c r="I53" i="45"/>
  <c r="J199" i="44"/>
  <c r="I199" i="44"/>
  <c r="H199" i="44"/>
  <c r="G199" i="44"/>
  <c r="F199" i="44"/>
  <c r="E199" i="44"/>
  <c r="J198" i="44"/>
  <c r="I198" i="44"/>
  <c r="H198" i="44"/>
  <c r="G198" i="44"/>
  <c r="F198" i="44"/>
  <c r="E198" i="44"/>
  <c r="J197" i="44"/>
  <c r="I197" i="44"/>
  <c r="H197" i="44"/>
  <c r="G197" i="44"/>
  <c r="F197" i="44"/>
  <c r="E197" i="44"/>
  <c r="J196" i="44"/>
  <c r="I196" i="44"/>
  <c r="H196" i="44"/>
  <c r="G196" i="44"/>
  <c r="F196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6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7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9" i="59"/>
  <c r="G89" i="8"/>
  <c r="L214" i="43"/>
  <c r="L83" i="7"/>
  <c r="O201" i="60" l="1"/>
  <c r="N202" i="60"/>
  <c r="G120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21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95" i="44"/>
  <c r="I195" i="44"/>
  <c r="H195" i="44"/>
  <c r="G195" i="44"/>
  <c r="F195" i="44"/>
  <c r="E195" i="44"/>
  <c r="J194" i="44"/>
  <c r="I194" i="44"/>
  <c r="H194" i="44"/>
  <c r="G194" i="44"/>
  <c r="F194" i="44"/>
  <c r="E194" i="44"/>
  <c r="J193" i="44"/>
  <c r="I193" i="44"/>
  <c r="H193" i="44"/>
  <c r="G193" i="44"/>
  <c r="F193" i="44"/>
  <c r="E193" i="44"/>
  <c r="J192" i="44"/>
  <c r="I192" i="44"/>
  <c r="H192" i="44"/>
  <c r="G192" i="44"/>
  <c r="F192" i="44"/>
  <c r="E192" i="44"/>
  <c r="J191" i="44"/>
  <c r="I191" i="44"/>
  <c r="H191" i="44"/>
  <c r="G191" i="44"/>
  <c r="F191" i="44"/>
  <c r="E191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22" i="59"/>
  <c r="L217" i="43"/>
  <c r="J218" i="43"/>
  <c r="G92" i="8"/>
  <c r="L86" i="7"/>
  <c r="E310" i="8"/>
  <c r="E311" i="8"/>
  <c r="E312" i="8"/>
  <c r="E314" i="8"/>
  <c r="E309" i="8"/>
  <c r="O204" i="60" l="1"/>
  <c r="N205" i="60"/>
  <c r="G123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71" i="48"/>
  <c r="I170" i="48"/>
  <c r="H170" i="48"/>
  <c r="G170" i="48"/>
  <c r="E170" i="48"/>
  <c r="I169" i="48"/>
  <c r="H169" i="48"/>
  <c r="G169" i="48"/>
  <c r="E169" i="48"/>
  <c r="I168" i="48"/>
  <c r="H168" i="48"/>
  <c r="G168" i="48"/>
  <c r="E168" i="48"/>
  <c r="I167" i="48"/>
  <c r="H167" i="48"/>
  <c r="G167" i="48"/>
  <c r="E167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24" i="59"/>
  <c r="G94" i="8"/>
  <c r="J220" i="43"/>
  <c r="L88" i="7"/>
  <c r="O206" i="60" l="1"/>
  <c r="N207" i="60"/>
  <c r="G125" i="59"/>
  <c r="G126" i="59" s="1"/>
  <c r="G127" i="59" s="1"/>
  <c r="G128" i="59" s="1"/>
  <c r="G129" i="59" s="1"/>
  <c r="G131" i="59" s="1"/>
  <c r="G132" i="59" s="1"/>
  <c r="G133" i="59" s="1"/>
  <c r="G134" i="59" s="1"/>
  <c r="G135" i="59" s="1"/>
  <c r="G136" i="59" s="1"/>
  <c r="G138" i="59" s="1"/>
  <c r="G139" i="59" s="1"/>
  <c r="G140" i="59" s="1"/>
  <c r="G141" i="59" s="1"/>
  <c r="G142" i="59" s="1"/>
  <c r="G143" i="59" s="1"/>
  <c r="G144" i="59" s="1"/>
  <c r="G145" i="59" s="1"/>
  <c r="G146" i="59" s="1"/>
  <c r="G147" i="59" s="1"/>
  <c r="G148" i="59" s="1"/>
  <c r="G149" i="59" s="1"/>
  <c r="G150" i="59" s="1"/>
  <c r="G151" i="59" s="1"/>
  <c r="G152" i="59" s="1"/>
  <c r="G153" i="59" s="1"/>
  <c r="G154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85" i="44"/>
  <c r="G185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6" i="48"/>
  <c r="H166" i="48"/>
  <c r="G166" i="48"/>
  <c r="E166" i="48"/>
  <c r="I164" i="48"/>
  <c r="H164" i="48"/>
  <c r="G164" i="48"/>
  <c r="E164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K252" i="43" s="1"/>
  <c r="K253" i="43" s="1"/>
  <c r="K254" i="43" s="1"/>
  <c r="K255" i="43" s="1"/>
  <c r="K256" i="43" s="1"/>
  <c r="K257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80" i="44"/>
  <c r="F181" i="44"/>
  <c r="F182" i="44"/>
  <c r="F183" i="44"/>
  <c r="F184" i="44"/>
  <c r="F185" i="44"/>
  <c r="F186" i="44"/>
  <c r="F179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L126" i="7" s="1"/>
  <c r="L131" i="7" s="1"/>
  <c r="L132" i="7" s="1"/>
  <c r="L133" i="7" s="1"/>
  <c r="L134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62" i="48"/>
  <c r="H162" i="48"/>
  <c r="G162" i="48"/>
  <c r="E162" i="48"/>
  <c r="I161" i="48"/>
  <c r="G161" i="48"/>
  <c r="I160" i="48"/>
  <c r="H160" i="48"/>
  <c r="G160" i="48"/>
  <c r="E160" i="48"/>
  <c r="I159" i="48"/>
  <c r="H159" i="48"/>
  <c r="G159" i="48"/>
  <c r="E159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6" i="44"/>
  <c r="I186" i="44"/>
  <c r="H186" i="44"/>
  <c r="G186" i="44"/>
  <c r="J185" i="44"/>
  <c r="H185" i="44"/>
  <c r="E185" i="44"/>
  <c r="J184" i="44"/>
  <c r="I184" i="44"/>
  <c r="H184" i="44"/>
  <c r="G184" i="44"/>
  <c r="E184" i="44"/>
  <c r="E183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82" i="44"/>
  <c r="I182" i="44"/>
  <c r="H182" i="44"/>
  <c r="G182" i="44"/>
  <c r="E182" i="44"/>
  <c r="J181" i="44"/>
  <c r="I181" i="44"/>
  <c r="H181" i="44"/>
  <c r="G181" i="44"/>
  <c r="E181" i="44"/>
  <c r="G57" i="44"/>
  <c r="F57" i="44"/>
  <c r="E57" i="44"/>
  <c r="I323" i="8" l="1"/>
  <c r="J322" i="8"/>
  <c r="I158" i="48"/>
  <c r="H158" i="48"/>
  <c r="G158" i="48"/>
  <c r="E158" i="48"/>
  <c r="I157" i="48"/>
  <c r="H157" i="48"/>
  <c r="G157" i="48"/>
  <c r="E157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80" i="44"/>
  <c r="I180" i="44"/>
  <c r="H180" i="44"/>
  <c r="G180" i="44"/>
  <c r="E180" i="44"/>
  <c r="J179" i="44"/>
  <c r="I179" i="44"/>
  <c r="H179" i="44"/>
  <c r="G179" i="44"/>
  <c r="E179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6" i="48"/>
  <c r="G156" i="48"/>
  <c r="E156" i="48"/>
  <c r="I155" i="48"/>
  <c r="H155" i="48"/>
  <c r="G155" i="48"/>
  <c r="E155" i="48"/>
  <c r="I154" i="48"/>
  <c r="H154" i="48"/>
  <c r="G154" i="48"/>
  <c r="E154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8" i="44"/>
  <c r="I178" i="44"/>
  <c r="H178" i="44"/>
  <c r="G178" i="44"/>
  <c r="F178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J175" i="44"/>
  <c r="I175" i="44"/>
  <c r="H175" i="44"/>
  <c r="G175" i="44"/>
  <c r="F175" i="44"/>
  <c r="E175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53" i="48"/>
  <c r="H153" i="48"/>
  <c r="G153" i="48"/>
  <c r="E153" i="48"/>
  <c r="I152" i="48"/>
  <c r="H152" i="48"/>
  <c r="G152" i="48"/>
  <c r="F152" i="48"/>
  <c r="E152" i="48"/>
  <c r="I151" i="48"/>
  <c r="H151" i="48"/>
  <c r="G151" i="48"/>
  <c r="I150" i="48"/>
  <c r="H150" i="48"/>
  <c r="G150" i="48"/>
  <c r="E47" i="43"/>
  <c r="G14" i="57" l="1"/>
  <c r="L101" i="43"/>
  <c r="M100" i="43"/>
  <c r="F19" i="32"/>
  <c r="E19" i="32"/>
  <c r="G15" i="57" l="1"/>
  <c r="L102" i="43"/>
  <c r="M101" i="43"/>
  <c r="E147" i="48"/>
  <c r="F147" i="48"/>
  <c r="G147" i="48"/>
  <c r="H147" i="48"/>
  <c r="I147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4" i="44"/>
  <c r="E174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9" i="48"/>
  <c r="H149" i="48"/>
  <c r="G149" i="48"/>
  <c r="E149" i="48"/>
  <c r="I148" i="48"/>
  <c r="H148" i="48"/>
  <c r="G148" i="48"/>
  <c r="F148" i="48"/>
  <c r="E148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43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8" i="48"/>
  <c r="F138" i="48"/>
  <c r="G138" i="48"/>
  <c r="H138" i="48"/>
  <c r="I138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43" i="48"/>
  <c r="H143" i="48"/>
  <c r="I143" i="48"/>
  <c r="F144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9" i="48"/>
  <c r="E139" i="48"/>
  <c r="G139" i="48"/>
  <c r="H139" i="48"/>
  <c r="I139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44" i="48"/>
  <c r="I144" i="48"/>
  <c r="E144" i="48"/>
  <c r="H144" i="48"/>
  <c r="E131" i="8"/>
  <c r="F131" i="8"/>
  <c r="F132" i="8"/>
  <c r="E19" i="51"/>
  <c r="E18" i="51"/>
  <c r="H140" i="48"/>
  <c r="F140" i="48"/>
  <c r="G140" i="48"/>
  <c r="I140" i="48"/>
  <c r="E140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45" i="48"/>
  <c r="G145" i="48"/>
  <c r="H145" i="48"/>
  <c r="F133" i="8"/>
  <c r="E133" i="8"/>
  <c r="G146" i="48"/>
  <c r="H146" i="48"/>
  <c r="I146" i="48"/>
  <c r="E12" i="32"/>
  <c r="F141" i="48"/>
  <c r="I141" i="48"/>
  <c r="G141" i="48"/>
  <c r="H141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42" i="48"/>
  <c r="I142" i="48"/>
  <c r="E142" i="48"/>
  <c r="G142" i="48"/>
  <c r="H142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G85" i="57" s="1"/>
  <c r="G86" i="57" s="1"/>
  <c r="G87" i="57" s="1"/>
  <c r="G88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4" i="44"/>
  <c r="L175" i="44" s="1"/>
  <c r="L176" i="44" s="1"/>
  <c r="L177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8" i="44"/>
  <c r="L179" i="44" s="1"/>
  <c r="L180" i="44" s="1"/>
  <c r="L181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82" i="44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4" i="44" s="1"/>
  <c r="L195" i="44" s="1"/>
  <c r="L196" i="44" s="1"/>
  <c r="L197" i="44" s="1"/>
  <c r="L198" i="44" s="1"/>
  <c r="L199" i="44" s="1"/>
  <c r="L202" i="44" s="1"/>
  <c r="L203" i="44" s="1"/>
  <c r="L204" i="44" s="1"/>
  <c r="L205" i="44" s="1"/>
  <c r="L207" i="44" s="1"/>
  <c r="L208" i="44" s="1"/>
  <c r="L209" i="44" s="1"/>
  <c r="L210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8" i="48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K179" i="48" s="1"/>
  <c r="K180" i="48" s="1"/>
  <c r="K181" i="48" s="1"/>
  <c r="K182" i="48" s="1"/>
  <c r="K183" i="48" s="1"/>
  <c r="K184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H126" i="48" s="1"/>
  <c r="H127" i="48" s="1"/>
  <c r="H128" i="48" s="1"/>
  <c r="H129" i="48" s="1"/>
  <c r="H130" i="48" s="1"/>
  <c r="H131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45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4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6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<sst xmlns="http://schemas.openxmlformats.org/spreadsheetml/2006/main" count="21295" uniqueCount="6373">
  <si>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</si>
  <si>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</si>
  <si>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</si>
  <si>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</si>
  <si>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</si>
  <si>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</si>
  <si>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</si>
  <si>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</si>
  <si>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</si>
  <si>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</si>
  <si>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</si>
  <si>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</si>
  <si>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</si>
  <si>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</si>
  <si>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THAI EXPRESS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</si>
  <si>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</si>
  <si>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</si>
  <si>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</si>
  <si>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</si>
  <si>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</si>
  <si>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</si>
  <si>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</si>
  <si>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</si>
  <si>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</si>
  <si>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</si>
  <si>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</si>
  <si>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</si>
  <si>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</si>
  <si>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</si>
  <si>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</si>
  <si>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</si>
  <si>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</si>
  <si>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</si>
  <si>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</si>
  <si>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</si>
  <si>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</si>
  <si>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</si>
  <si>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</si>
  <si>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</si>
  <si>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</si>
  <si>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</si>
  <si>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</si>
  <si>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</si>
  <si>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</si>
  <si>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</si>
  <si>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</si>
  <si>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</si>
  <si>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</si>
  <si>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</si>
  <si>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</si>
  <si>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</si>
  <si>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</si>
  <si>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</si>
  <si>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</si>
  <si>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</si>
  <si>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</si>
  <si>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</si>
  <si>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</si>
  <si>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</si>
  <si>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</si>
  <si>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</si>
  <si>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</si>
  <si>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</si>
  <si>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</si>
  <si>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</si>
  <si>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</si>
  <si>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</si>
  <si>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</si>
  <si>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</si>
  <si>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</si>
  <si>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</si>
  <si>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</si>
  <si>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</si>
  <si>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</si>
  <si>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</si>
  <si>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</si>
  <si>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</si>
  <si>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</si>
  <si>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</si>
  <si>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</si>
  <si>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</si>
  <si>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</si>
  <si>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</si>
  <si>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</si>
  <si>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</si>
  <si>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</si>
  <si>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</si>
  <si>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</si>
  <si>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</si>
  <si>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</si>
  <si>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</si>
  <si>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</si>
  <si>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</si>
  <si>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</si>
  <si>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</si>
  <si>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</si>
  <si>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</si>
  <si>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</si>
  <si>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</si>
  <si>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</si>
  <si>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</si>
  <si>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</si>
  <si>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</si>
  <si>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</si>
  <si>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</si>
  <si>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</si>
  <si>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</si>
  <si>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</si>
  <si>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</si>
  <si>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</si>
  <si>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</si>
  <si>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</si>
  <si>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</si>
  <si>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</si>
  <si>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</si>
  <si>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</si>
  <si>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</si>
  <si>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</si>
  <si>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</si>
  <si>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</si>
  <si>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</si>
  <si>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</si>
  <si>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</si>
  <si>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</si>
  <si>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</si>
  <si>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</si>
  <si>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</si>
  <si>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</si>
  <si>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</si>
  <si>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</si>
  <si>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</si>
  <si>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</si>
  <si>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</si>
  <si>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</si>
  <si>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</si>
  <si>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</si>
  <si>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</si>
  <si>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</si>
  <si>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</si>
  <si>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</si>
  <si>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</si>
  <si>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</si>
  <si>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</si>
  <si>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</si>
  <si>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</si>
  <si>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</si>
  <si>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</si>
  <si>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</si>
  <si>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</si>
  <si>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</si>
  <si>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</si>
  <si>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</si>
  <si>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</si>
  <si>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</si>
  <si>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</si>
  <si>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</si>
  <si>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</si>
  <si>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</si>
  <si>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</si>
  <si>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</si>
  <si>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</si>
  <si>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</si>
  <si>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</si>
  <si>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</si>
  <si>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</si>
  <si>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</si>
  <si>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</si>
  <si>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</si>
  <si>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</si>
  <si>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</si>
  <si>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</si>
  <si>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</si>
  <si>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</si>
  <si>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</si>
  <si>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</si>
  <si>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</si>
  <si>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</si>
  <si>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</si>
  <si>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</si>
  <si>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</si>
  <si>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</si>
  <si>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</si>
  <si>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</si>
  <si>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</si>
  <si>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</si>
  <si>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</si>
  <si>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</si>
  <si>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</si>
  <si>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</si>
  <si>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</si>
  <si>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</si>
  <si>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</si>
  <si>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</si>
  <si>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</si>
  <si>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</si>
  <si>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</si>
  <si>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</si>
  <si>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</si>
  <si>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</si>
  <si>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</si>
  <si>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</si>
  <si>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</si>
  <si>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</si>
  <si>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</si>
  <si>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</si>
  <si>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</si>
  <si>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</si>
  <si>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</si>
  <si>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</si>
  <si>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</si>
  <si>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</si>
  <si>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</si>
  <si>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</si>
  <si>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</si>
  <si>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</si>
  <si>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</si>
  <si>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</si>
  <si>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</si>
  <si>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</si>
  <si>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</si>
  <si>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</si>
  <si>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</si>
  <si>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</si>
  <si>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</si>
  <si>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</si>
  <si>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</si>
  <si>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</si>
  <si>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</si>
  <si>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</si>
  <si>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</si>
  <si>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</si>
  <si>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</si>
  <si>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</si>
  <si>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</si>
  <si>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</si>
  <si>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</si>
  <si>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</si>
  <si>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</si>
  <si>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</si>
  <si>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</si>
  <si>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</si>
  <si>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</si>
  <si>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</si>
  <si>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</si>
  <si>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</si>
  <si>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</si>
  <si>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</si>
  <si>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</si>
  <si>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</si>
  <si>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</si>
  <si>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</si>
  <si>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</si>
  <si>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</si>
  <si>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</si>
  <si>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</si>
  <si>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</si>
  <si>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</si>
  <si>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</si>
  <si>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</si>
  <si>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</si>
  <si>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</si>
  <si>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</si>
  <si>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</si>
  <si>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</si>
  <si>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</si>
  <si>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</si>
  <si>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</si>
  <si>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</si>
  <si>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</si>
  <si>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</si>
  <si>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</si>
  <si>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</si>
  <si>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</si>
  <si>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</si>
  <si>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</si>
  <si>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</si>
  <si>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</si>
  <si>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</si>
  <si>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</si>
  <si>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</si>
  <si>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</si>
  <si>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</si>
  <si>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</si>
  <si>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</si>
  <si>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</si>
  <si>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</si>
  <si>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</si>
  <si>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</si>
  <si>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</si>
  <si>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</si>
  <si>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</si>
  <si>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</si>
  <si>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</si>
  <si>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</si>
  <si>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</si>
  <si>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</si>
  <si>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</si>
  <si>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</si>
  <si>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</si>
  <si>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</si>
  <si>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</si>
  <si>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</si>
  <si>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</si>
  <si>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</si>
  <si>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</si>
  <si>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</si>
  <si>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</si>
  <si>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</si>
  <si>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</si>
  <si>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</si>
  <si>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</si>
  <si>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</si>
  <si>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</si>
  <si>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</si>
  <si>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</si>
  <si>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</si>
  <si>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</si>
  <si>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</si>
  <si>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</si>
  <si>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</si>
  <si>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</si>
  <si>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</si>
  <si>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</si>
  <si>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</si>
  <si>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</si>
  <si>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</si>
  <si>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</si>
  <si>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</si>
  <si>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</si>
  <si>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</si>
  <si>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</si>
  <si>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</si>
  <si>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</si>
  <si>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</si>
  <si>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</si>
  <si>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</si>
  <si>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</si>
  <si>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</si>
  <si>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</si>
  <si>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</si>
  <si>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</si>
  <si>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</si>
  <si>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</si>
  <si>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</si>
  <si>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</si>
  <si>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</si>
  <si>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</si>
  <si>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</si>
  <si>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</si>
  <si>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</si>
  <si>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</si>
  <si>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</si>
  <si>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</si>
  <si>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</si>
  <si>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</si>
  <si>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</si>
  <si>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</si>
  <si>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</si>
  <si>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</si>
  <si>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</si>
  <si>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</si>
  <si>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</si>
  <si>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</si>
  <si>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</si>
  <si>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</si>
  <si>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</si>
  <si>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</si>
  <si>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</si>
  <si>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</si>
  <si>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</si>
  <si>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</si>
  <si>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</si>
  <si>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</si>
  <si>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</si>
  <si>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</si>
  <si>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</si>
  <si>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</si>
  <si>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</si>
  <si>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</si>
  <si>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</si>
  <si>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</si>
  <si>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</si>
  <si>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</si>
  <si>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</si>
  <si>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</si>
  <si>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</si>
  <si>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</si>
  <si>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</si>
  <si>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</si>
  <si>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</si>
  <si>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</si>
  <si>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</si>
  <si>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</si>
  <si>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</si>
  <si>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</si>
  <si>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</si>
  <si>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</si>
  <si>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</si>
  <si>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</si>
  <si>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</si>
  <si>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</si>
  <si>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</si>
  <si>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</si>
  <si>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</si>
  <si>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</si>
  <si>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</si>
  <si>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</si>
  <si>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</si>
  <si>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</si>
  <si>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</si>
  <si>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</si>
  <si>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</si>
  <si>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</si>
  <si>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</si>
  <si>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</si>
  <si>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</si>
  <si>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</si>
  <si>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</si>
  <si>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</si>
  <si>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</si>
  <si>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</si>
  <si>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</si>
  <si>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</si>
  <si>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</si>
  <si>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</si>
  <si>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</si>
  <si>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</si>
  <si>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</si>
  <si>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</si>
  <si>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</si>
  <si>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</si>
  <si>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</si>
  <si>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</si>
  <si>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</si>
  <si>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</si>
  <si>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</si>
  <si>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</si>
  <si>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</si>
  <si>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</si>
  <si>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</si>
  <si>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</si>
  <si>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</si>
  <si>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</si>
  <si>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</si>
  <si>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</si>
  <si>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</si>
  <si>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</si>
  <si>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</si>
  <si>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</si>
  <si>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</si>
  <si>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</si>
  <si>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</si>
  <si>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</si>
  <si>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</si>
  <si>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</si>
  <si>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</si>
  <si>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</si>
  <si>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</si>
  <si>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</si>
  <si>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</si>
  <si>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</si>
  <si>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</si>
  <si>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</si>
  <si>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</si>
  <si>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</si>
  <si>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</si>
  <si>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</si>
  <si>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</si>
  <si>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</si>
  <si>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</si>
  <si>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</si>
  <si>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</si>
  <si>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</si>
  <si>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</si>
  <si>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</si>
  <si>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</si>
  <si>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</si>
  <si>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</si>
  <si>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</si>
  <si>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</si>
  <si>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</si>
  <si>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</si>
  <si>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</si>
  <si>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</si>
  <si>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</si>
  <si>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</si>
  <si>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</si>
  <si>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</si>
  <si>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</si>
  <si>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</si>
  <si>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</si>
  <si>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</si>
  <si>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</si>
  <si>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</si>
  <si>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</si>
  <si>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</si>
  <si>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</si>
  <si>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</si>
  <si>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</si>
  <si>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</si>
  <si>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</si>
  <si>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</si>
  <si>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</si>
  <si>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</si>
  <si>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</si>
  <si>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</si>
  <si>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</si>
  <si>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</si>
  <si>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</si>
  <si>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</si>
  <si>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</si>
  <si>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</si>
  <si>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</si>
  <si>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</si>
  <si>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</si>
  <si>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</si>
  <si>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</si>
  <si>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</si>
  <si>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</si>
  <si>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</si>
  <si>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</si>
  <si>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</si>
  <si>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</si>
  <si>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</si>
  <si>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</si>
  <si>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</si>
  <si>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</si>
  <si>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</si>
  <si>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</si>
  <si>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</si>
  <si>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</si>
  <si>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</si>
  <si>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</si>
  <si>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</si>
  <si>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</si>
  <si>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</si>
  <si>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</si>
  <si>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</si>
  <si>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</si>
  <si>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</si>
  <si>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</si>
  <si>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</si>
  <si>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</si>
  <si>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</si>
  <si>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</si>
  <si>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</si>
  <si>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</si>
  <si>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</si>
  <si>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</si>
  <si>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</si>
  <si>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</si>
  <si>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</si>
  <si>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</si>
  <si>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</si>
  <si>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</si>
  <si>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</si>
  <si>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</si>
  <si>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</si>
  <si>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</si>
  <si>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</si>
  <si>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</si>
  <si>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</si>
  <si>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</si>
  <si>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</si>
  <si>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</si>
  <si>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</si>
  <si>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</si>
  <si>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</si>
  <si>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</si>
  <si>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</si>
  <si>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</si>
  <si>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</si>
  <si>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</si>
  <si>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</si>
  <si>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</si>
  <si>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</si>
  <si>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</si>
  <si>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</si>
  <si>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</si>
  <si>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</si>
  <si>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</si>
  <si>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</si>
  <si>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</si>
  <si>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</si>
  <si>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</si>
  <si>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</si>
  <si>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</si>
  <si>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</si>
  <si>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</si>
  <si>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</si>
  <si>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</si>
  <si>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</si>
  <si>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</si>
  <si>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</si>
  <si>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</si>
  <si>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</si>
  <si>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</si>
  <si>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</si>
  <si>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</si>
  <si>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</si>
  <si>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</si>
  <si>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</si>
  <si>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</si>
  <si>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</si>
  <si>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</si>
  <si>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</si>
  <si>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</si>
  <si>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</si>
  <si>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</si>
  <si>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</si>
  <si>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</si>
  <si>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</si>
  <si>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</si>
  <si>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</si>
  <si>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</si>
  <si>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</si>
  <si>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</si>
  <si>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</si>
  <si>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</si>
  <si>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</si>
  <si>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</si>
  <si>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</si>
  <si>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</si>
  <si>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</si>
  <si>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</si>
  <si>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</si>
  <si>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</si>
  <si>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</si>
  <si>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</si>
  <si>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</si>
  <si>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</si>
  <si>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</si>
  <si>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</si>
  <si>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</si>
  <si>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</si>
  <si>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</si>
  <si>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</si>
  <si>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</si>
  <si>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</si>
  <si>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</si>
  <si>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</si>
  <si>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</si>
  <si>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</si>
  <si>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</si>
  <si>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</si>
  <si>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</si>
  <si>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</si>
  <si>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</si>
  <si>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</si>
  <si>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</si>
  <si>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</si>
  <si>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</si>
  <si>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</si>
  <si>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</si>
  <si>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</si>
  <si>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</si>
  <si>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</si>
  <si>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</si>
  <si>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</si>
  <si>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</si>
  <si>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</si>
  <si>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</si>
  <si>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</si>
  <si>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</si>
  <si>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</si>
  <si>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</si>
  <si>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</si>
  <si>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</si>
  <si>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</si>
  <si>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</si>
  <si>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</si>
  <si>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</si>
  <si>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</si>
  <si>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</si>
  <si>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</si>
  <si>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</si>
  <si>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</si>
  <si>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</si>
  <si>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</si>
  <si>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</si>
  <si>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</si>
  <si>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</si>
  <si>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</si>
  <si>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</si>
  <si>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</si>
  <si>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</si>
  <si>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</si>
  <si>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</si>
  <si>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</si>
  <si>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</si>
  <si>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</si>
  <si>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</si>
  <si>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</si>
  <si>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</si>
  <si>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</si>
  <si>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</si>
  <si>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</si>
  <si>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</si>
  <si>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</si>
  <si>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</si>
  <si>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</si>
  <si>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</si>
  <si>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</si>
  <si>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</si>
  <si>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</si>
  <si>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</si>
  <si>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</si>
  <si>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</si>
  <si>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</si>
  <si>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</si>
  <si>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</si>
  <si>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</si>
  <si>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</si>
  <si>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</si>
  <si>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</si>
  <si>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</si>
  <si>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</si>
  <si>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</si>
  <si>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</si>
  <si>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</si>
  <si>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</si>
  <si>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</si>
  <si>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</si>
  <si>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</si>
  <si>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</si>
  <si>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</si>
  <si>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</si>
  <si>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</si>
  <si>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</si>
  <si>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</si>
  <si>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</si>
  <si>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</si>
  <si>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</si>
  <si>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</si>
  <si>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</si>
  <si>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</si>
  <si>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</si>
  <si>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</si>
  <si>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</si>
  <si>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</si>
  <si>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</si>
  <si>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</si>
  <si>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</si>
  <si>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</si>
  <si>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</si>
  <si>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</si>
  <si>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</si>
  <si>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</si>
  <si>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</si>
  <si>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</si>
  <si>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</si>
  <si>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</si>
  <si>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</si>
  <si>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</si>
  <si>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</si>
  <si>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</si>
  <si>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</si>
  <si>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</si>
  <si>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</si>
  <si>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</si>
  <si>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</si>
  <si>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</si>
  <si>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</si>
  <si>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</si>
  <si>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</si>
  <si>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</si>
  <si>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</si>
  <si>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</si>
  <si>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</si>
  <si>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</si>
  <si>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</si>
  <si>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</si>
  <si>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</si>
  <si>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</si>
  <si>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</si>
  <si>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</si>
  <si>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</si>
  <si>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</si>
  <si>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</si>
  <si>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</si>
  <si>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</si>
  <si>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</si>
  <si>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</si>
  <si>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</si>
  <si>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</si>
  <si>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</si>
  <si>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</si>
  <si>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</si>
  <si>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</si>
  <si>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</si>
  <si>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</si>
  <si>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</si>
  <si>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</si>
  <si>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</si>
  <si>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</si>
  <si>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</si>
  <si>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</si>
  <si>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</si>
  <si>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</si>
  <si>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</si>
  <si>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</si>
  <si>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</si>
  <si>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</si>
  <si>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</si>
  <si>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</si>
  <si>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</si>
  <si>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</si>
  <si>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</si>
  <si>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</si>
  <si>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</si>
  <si>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</si>
  <si>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</si>
  <si>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</si>
  <si>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</si>
  <si>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</si>
  <si>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</si>
  <si>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</si>
  <si>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</si>
  <si>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</si>
  <si>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</si>
  <si>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</si>
  <si>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</si>
  <si>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</si>
  <si>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</si>
  <si>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</si>
  <si>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</si>
  <si>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</si>
  <si>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</si>
  <si>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</si>
  <si>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</si>
  <si>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</si>
  <si>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</si>
  <si>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</si>
  <si>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</si>
  <si>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</si>
  <si>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</si>
  <si>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</si>
  <si>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</si>
  <si>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</si>
  <si>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</si>
  <si>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</si>
  <si>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</si>
  <si>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</si>
  <si>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</si>
  <si>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</si>
  <si>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</si>
  <si>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</si>
  <si>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</si>
  <si>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</si>
  <si>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</si>
  <si>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</si>
  <si>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</si>
  <si>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</si>
  <si>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</si>
  <si>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</si>
  <si>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</si>
  <si>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</si>
  <si>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</si>
  <si>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</si>
  <si>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</si>
  <si>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</si>
  <si>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</si>
  <si>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</si>
  <si>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</si>
  <si>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</si>
  <si>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</si>
  <si>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</si>
  <si>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</si>
  <si>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</si>
  <si>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</si>
  <si>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</si>
  <si>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</si>
  <si>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</si>
  <si>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</si>
  <si>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</si>
  <si>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 xml:space="preserve"> MSC SUJIN</t>
  </si>
  <si>
    <t>SX614R</t>
  </si>
  <si>
    <t>SX615B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</si>
  <si>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</si>
  <si>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</si>
  <si>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</si>
  <si>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</si>
  <si>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</si>
  <si>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</si>
  <si>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</si>
  <si>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</si>
  <si>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</si>
  <si>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</si>
  <si>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</si>
  <si>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</si>
  <si>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</si>
  <si>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>SX624R</t>
  </si>
  <si>
    <t xml:space="preserve"> MSC EYRA II</t>
  </si>
  <si>
    <t>SX625R</t>
  </si>
  <si>
    <t xml:space="preserve"> MSC POLO II</t>
  </si>
  <si>
    <t>SX626R</t>
  </si>
  <si>
    <t>SX627R</t>
  </si>
  <si>
    <t>SX628R</t>
  </si>
  <si>
    <t>SX629R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</si>
  <si>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</si>
  <si>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</si>
  <si>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</si>
  <si>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</si>
  <si>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</si>
  <si>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</si>
  <si>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</si>
  <si>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</si>
  <si>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</si>
  <si>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</si>
  <si>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</si>
  <si>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</si>
  <si>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</si>
  <si>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</si>
  <si>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</si>
  <si>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</si>
  <si>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</si>
  <si>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</si>
  <si>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</si>
  <si>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</si>
  <si>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</si>
  <si>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</si>
  <si>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</si>
  <si>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</si>
  <si>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</si>
  <si>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</si>
  <si>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</si>
  <si>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</si>
  <si>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</si>
  <si>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</si>
  <si>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</si>
  <si>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</si>
  <si>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</si>
  <si>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</si>
  <si>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</si>
  <si>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</si>
  <si>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</si>
  <si>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</si>
  <si>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</si>
  <si>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</si>
  <si>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</si>
  <si>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</si>
  <si>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</si>
  <si>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</si>
  <si>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</si>
  <si>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</si>
  <si>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</si>
  <si>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</si>
  <si>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</si>
  <si>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</si>
  <si>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</si>
  <si>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</si>
  <si>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</si>
  <si>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</si>
  <si>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</si>
  <si>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</si>
  <si>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</si>
  <si>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</si>
  <si>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</si>
  <si>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</si>
  <si>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</si>
  <si>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</si>
  <si>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</si>
  <si>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</si>
  <si>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</si>
  <si>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</si>
  <si>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</si>
  <si>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</si>
  <si>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</si>
  <si>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</si>
  <si>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</si>
  <si>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</si>
  <si>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</si>
  <si>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</si>
  <si>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</si>
  <si>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</si>
  <si>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</si>
  <si>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</si>
  <si>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</si>
  <si>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</si>
  <si>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</si>
  <si>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</si>
  <si>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</si>
  <si>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</si>
  <si>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</si>
  <si>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</si>
  <si>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</si>
  <si>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</si>
  <si>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</si>
  <si>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</si>
  <si>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</si>
  <si>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</si>
  <si>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</si>
  <si>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</si>
  <si>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</si>
  <si>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</si>
  <si>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</si>
  <si>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</si>
  <si>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</si>
  <si>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</si>
  <si>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</si>
  <si>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</si>
  <si>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</si>
  <si>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</si>
  <si>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</si>
  <si>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</si>
  <si>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</si>
  <si>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</si>
  <si>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</si>
  <si>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</si>
  <si>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</si>
  <si>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</si>
  <si>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</si>
  <si>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</si>
  <si>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</si>
  <si>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</si>
  <si>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</si>
  <si>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</si>
  <si>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</si>
  <si>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</si>
  <si>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</si>
  <si>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</si>
  <si>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</si>
  <si>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</si>
  <si>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</si>
  <si>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</si>
  <si>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</si>
  <si>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</si>
  <si>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</si>
  <si>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</si>
  <si>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</si>
  <si>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</si>
  <si>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</si>
  <si>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</si>
  <si>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</si>
  <si>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</si>
  <si>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</si>
  <si>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</si>
  <si>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</si>
  <si>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</si>
  <si>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</si>
  <si>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</si>
  <si>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</si>
  <si>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</si>
  <si>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</si>
  <si>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</si>
  <si>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</si>
  <si>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</si>
  <si>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</si>
  <si>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</si>
  <si>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</si>
  <si>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</si>
  <si>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</si>
  <si>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</si>
  <si>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</si>
  <si>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</si>
  <si>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</si>
  <si>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</si>
  <si>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</si>
  <si>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</si>
  <si>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</si>
  <si>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</si>
  <si>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</si>
  <si>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</si>
  <si>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</si>
  <si>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</si>
  <si>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</si>
  <si>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</si>
  <si>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</si>
  <si>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</si>
  <si>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</si>
  <si>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</si>
  <si>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</si>
  <si>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</si>
  <si>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</si>
  <si>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</si>
  <si>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</si>
  <si>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</si>
  <si>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</si>
  <si>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</si>
  <si>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</si>
  <si>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</si>
  <si>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</si>
  <si>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</si>
  <si>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</si>
  <si>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</si>
  <si>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</si>
  <si>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</si>
  <si>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</si>
  <si>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</si>
  <si>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</si>
  <si>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</si>
  <si>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</si>
  <si>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</si>
  <si>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</si>
  <si>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</si>
  <si>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</si>
  <si>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</si>
  <si>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</si>
  <si>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</si>
  <si>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</si>
  <si>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</si>
  <si>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</si>
  <si>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</si>
  <si>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</si>
  <si>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</si>
  <si>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</si>
  <si>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</si>
  <si>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</si>
  <si>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</si>
  <si>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</si>
  <si>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</si>
  <si>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</si>
  <si>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</si>
  <si>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</si>
  <si>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</si>
  <si>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</si>
  <si>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</si>
  <si>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</si>
  <si>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</si>
  <si>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</si>
  <si>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</si>
  <si>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</si>
  <si>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</si>
  <si>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</si>
  <si>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</si>
  <si>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</si>
  <si>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</si>
  <si>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</si>
  <si>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</si>
  <si>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</si>
  <si>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</si>
  <si>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</si>
  <si>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</si>
  <si>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</si>
  <si>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</si>
  <si>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</si>
  <si>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</si>
  <si>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</si>
  <si>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</si>
  <si>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</si>
  <si>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</si>
  <si>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</si>
  <si>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</si>
  <si>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</si>
  <si>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</si>
  <si>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</si>
  <si>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</si>
  <si>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</si>
  <si>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</si>
  <si>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</si>
  <si>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</si>
  <si>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</si>
  <si>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 xml:space="preserve"> MSC SUPARNA F /  MSC QINGDAO F</t>
  </si>
  <si>
    <t>SB617A</t>
  </si>
  <si>
    <t>MSC SUPARNA F / MSC FORTUNE F</t>
  </si>
  <si>
    <t>SB618A</t>
  </si>
  <si>
    <t>SB619A</t>
  </si>
  <si>
    <t>SB620A</t>
  </si>
  <si>
    <t xml:space="preserve"> MSC FORTUNE F</t>
  </si>
  <si>
    <t>SB621A</t>
  </si>
  <si>
    <t xml:space="preserve"> TRADER / MSC FORTUNE F</t>
  </si>
  <si>
    <t>MSC ACE II</t>
  </si>
  <si>
    <t>SB622A</t>
  </si>
  <si>
    <t>SB623A</t>
  </si>
  <si>
    <t xml:space="preserve"> MSC FORTUNE F / MSC OCEAN II</t>
  </si>
  <si>
    <t>SB624A</t>
  </si>
  <si>
    <t>SB625A</t>
  </si>
  <si>
    <t>SB626A</t>
  </si>
  <si>
    <t xml:space="preserve"> MSC OCEAN II</t>
  </si>
  <si>
    <t>SB627A</t>
  </si>
  <si>
    <t>SB628A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</si>
  <si>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</si>
  <si>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</si>
  <si>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</si>
  <si>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</si>
  <si>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</si>
  <si>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</si>
  <si>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</si>
  <si>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</si>
  <si>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</si>
  <si>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</si>
  <si>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</si>
  <si>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</si>
  <si>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</si>
  <si>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</si>
  <si>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</si>
  <si>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</si>
  <si>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</si>
  <si>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</si>
  <si>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</si>
  <si>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</si>
  <si>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</si>
  <si>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</si>
  <si>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</si>
  <si>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</si>
  <si>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</si>
  <si>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</si>
  <si>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</si>
  <si>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</si>
  <si>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</si>
  <si>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</si>
  <si>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</si>
  <si>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</si>
  <si>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</si>
  <si>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</si>
  <si>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</si>
  <si>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</si>
  <si>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</si>
  <si>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</si>
  <si>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</si>
  <si>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</si>
  <si>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</si>
  <si>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</si>
  <si>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</si>
  <si>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</si>
  <si>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</si>
  <si>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</si>
  <si>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</si>
  <si>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</si>
  <si>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</si>
  <si>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</si>
  <si>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</si>
  <si>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</si>
  <si>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</si>
  <si>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</si>
  <si>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</si>
  <si>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 xml:space="preserve"> MSC SUPARNA F / MSC FORTUNE F</t>
  </si>
  <si>
    <t>SB617R</t>
  </si>
  <si>
    <t>SB618R</t>
  </si>
  <si>
    <t>SB619R</t>
  </si>
  <si>
    <t>SB620R</t>
  </si>
  <si>
    <t xml:space="preserve"> TRADER / MSC OCEAN II</t>
  </si>
  <si>
    <t>SB621R</t>
  </si>
  <si>
    <t xml:space="preserve"> MSC QINGDAO F / MSC OCEAN II</t>
  </si>
  <si>
    <t>SB622R</t>
  </si>
  <si>
    <t>SB623R</t>
  </si>
  <si>
    <t>SB624R</t>
  </si>
  <si>
    <t>SB625R</t>
  </si>
  <si>
    <t>SB626R</t>
  </si>
  <si>
    <t>SB627R</t>
  </si>
  <si>
    <t>SB628R</t>
  </si>
  <si>
    <t>SB629R</t>
  </si>
  <si>
    <t>SB630R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</si>
  <si>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</si>
  <si>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</si>
  <si>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</si>
  <si>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</si>
  <si>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</si>
  <si>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</si>
  <si>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</si>
  <si>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</si>
  <si>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</si>
  <si>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</si>
  <si>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</si>
  <si>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</si>
  <si>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</si>
  <si>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</si>
  <si>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</si>
  <si>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</si>
  <si>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</si>
  <si>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</si>
  <si>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</si>
  <si>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</si>
  <si>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</si>
  <si>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</si>
  <si>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</si>
  <si>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</si>
  <si>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</si>
  <si>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</si>
  <si>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</si>
  <si>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</si>
  <si>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</si>
  <si>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</si>
  <si>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</si>
  <si>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</si>
  <si>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</si>
  <si>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</si>
  <si>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</si>
  <si>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</si>
  <si>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</si>
  <si>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</si>
  <si>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</si>
  <si>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</si>
  <si>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</si>
  <si>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</si>
  <si>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</si>
  <si>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</si>
  <si>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</si>
  <si>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</si>
  <si>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</si>
  <si>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 xml:space="preserve">BLANK SAILING </t>
  </si>
  <si>
    <t>HE618R</t>
  </si>
  <si>
    <t xml:space="preserve">MSC ZAINA III </t>
  </si>
  <si>
    <t xml:space="preserve">MSC SHIVALIKA III </t>
  </si>
  <si>
    <t>HE619R</t>
  </si>
  <si>
    <t>HE620R</t>
  </si>
  <si>
    <t xml:space="preserve">MSC ZAINA III / MSC SHIVALIKA III </t>
  </si>
  <si>
    <t>HE621R</t>
  </si>
  <si>
    <t>HE622R</t>
  </si>
  <si>
    <t>HE623R</t>
  </si>
  <si>
    <t>HE624R</t>
  </si>
  <si>
    <t>HE625R</t>
  </si>
  <si>
    <t>HE626R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</si>
  <si>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</si>
  <si>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</si>
  <si>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</si>
  <si>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</si>
  <si>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</si>
  <si>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</si>
  <si>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</si>
  <si>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</si>
  <si>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</si>
  <si>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</si>
  <si>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</si>
  <si>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</si>
  <si>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</si>
  <si>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</si>
  <si>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</si>
  <si>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</si>
  <si>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</si>
  <si>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</si>
  <si>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</si>
  <si>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</si>
  <si>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</si>
  <si>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</si>
  <si>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</si>
  <si>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</si>
  <si>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</si>
  <si>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</si>
  <si>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</si>
  <si>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</si>
  <si>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</si>
  <si>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</si>
  <si>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</si>
  <si>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</si>
  <si>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</si>
  <si>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</si>
  <si>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</si>
  <si>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</si>
  <si>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</si>
  <si>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</si>
  <si>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</si>
  <si>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</si>
  <si>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</si>
  <si>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</si>
  <si>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</si>
  <si>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</si>
  <si>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</si>
  <si>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</si>
  <si>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</si>
  <si>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</si>
  <si>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</si>
  <si>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</si>
  <si>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</si>
  <si>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</si>
  <si>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</si>
  <si>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</si>
  <si>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</si>
  <si>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</si>
  <si>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</si>
  <si>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</si>
  <si>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</si>
  <si>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</si>
  <si>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</si>
  <si>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</si>
  <si>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</si>
  <si>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</si>
  <si>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</si>
  <si>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</si>
  <si>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</si>
  <si>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</si>
  <si>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</si>
  <si>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</si>
  <si>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</si>
  <si>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</si>
  <si>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</si>
  <si>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</si>
  <si>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</si>
  <si>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</si>
  <si>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</si>
  <si>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</si>
  <si>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</si>
  <si>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</si>
  <si>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</si>
  <si>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</si>
  <si>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</si>
  <si>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</si>
  <si>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</si>
  <si>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</si>
  <si>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</si>
  <si>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</si>
  <si>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</si>
  <si>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</si>
  <si>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</si>
  <si>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</si>
  <si>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</si>
  <si>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</si>
  <si>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</si>
  <si>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</si>
  <si>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</si>
  <si>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</si>
  <si>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</si>
  <si>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</si>
  <si>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</si>
  <si>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</si>
  <si>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</si>
  <si>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</si>
  <si>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</si>
  <si>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</si>
  <si>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</si>
  <si>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</si>
  <si>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</si>
  <si>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</si>
  <si>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</si>
  <si>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</si>
  <si>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</si>
  <si>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</si>
  <si>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</si>
  <si>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</si>
  <si>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</si>
  <si>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</si>
  <si>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</si>
  <si>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</si>
  <si>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</si>
  <si>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</si>
  <si>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</si>
  <si>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</si>
  <si>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</si>
  <si>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</si>
  <si>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</si>
  <si>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</si>
  <si>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</si>
  <si>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</si>
  <si>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</si>
  <si>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</si>
  <si>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</si>
  <si>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</si>
  <si>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</si>
  <si>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</si>
  <si>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</si>
  <si>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</si>
  <si>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</si>
  <si>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</si>
  <si>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</si>
  <si>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</si>
  <si>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</si>
  <si>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</si>
  <si>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</si>
  <si>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</si>
  <si>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</si>
  <si>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</si>
  <si>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</si>
  <si>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</si>
  <si>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</si>
  <si>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</si>
  <si>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</si>
  <si>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</si>
  <si>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</si>
  <si>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</si>
  <si>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</si>
  <si>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</si>
  <si>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</si>
  <si>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</si>
  <si>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</si>
  <si>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</si>
  <si>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</si>
  <si>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</si>
  <si>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</si>
  <si>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</si>
  <si>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</si>
  <si>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</si>
  <si>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</si>
  <si>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</si>
  <si>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</si>
  <si>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</si>
  <si>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</si>
  <si>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</si>
  <si>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</si>
  <si>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</si>
  <si>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</si>
  <si>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</si>
  <si>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</si>
  <si>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</si>
  <si>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</si>
  <si>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</si>
  <si>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</si>
  <si>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</si>
  <si>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</si>
  <si>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</si>
  <si>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</si>
  <si>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</si>
  <si>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</si>
  <si>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</si>
  <si>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</si>
  <si>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</si>
  <si>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</si>
  <si>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</si>
  <si>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</si>
  <si>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</si>
  <si>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</si>
  <si>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</si>
  <si>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</si>
  <si>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</si>
  <si>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</si>
  <si>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</si>
  <si>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</si>
  <si>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</si>
  <si>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</si>
  <si>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</si>
  <si>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</si>
  <si>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</si>
  <si>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</si>
  <si>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</si>
  <si>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</si>
  <si>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</si>
  <si>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</si>
  <si>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</si>
  <si>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</si>
  <si>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</si>
  <si>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</si>
  <si>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</si>
  <si>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</si>
  <si>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</si>
  <si>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</si>
  <si>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</si>
  <si>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</si>
  <si>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</si>
  <si>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</si>
  <si>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</si>
  <si>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</si>
  <si>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</si>
  <si>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</si>
  <si>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</si>
  <si>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</si>
  <si>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</si>
  <si>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</si>
  <si>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</si>
  <si>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</si>
  <si>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</si>
  <si>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</si>
  <si>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</si>
  <si>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</si>
  <si>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</si>
  <si>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</si>
  <si>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</si>
  <si>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</si>
  <si>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</si>
  <si>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</si>
  <si>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</si>
  <si>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</si>
  <si>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</si>
  <si>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</si>
  <si>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</si>
  <si>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</si>
  <si>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</si>
  <si>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</si>
  <si>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</si>
  <si>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</si>
  <si>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</si>
  <si>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</si>
  <si>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</si>
  <si>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</si>
  <si>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</si>
  <si>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</si>
  <si>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</si>
  <si>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</si>
  <si>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</si>
  <si>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</si>
  <si>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</si>
  <si>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</si>
  <si>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</si>
  <si>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</si>
  <si>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</si>
  <si>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</si>
  <si>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</si>
  <si>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</si>
  <si>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</si>
  <si>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</si>
  <si>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</si>
  <si>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</si>
  <si>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</si>
  <si>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</si>
  <si>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</si>
  <si>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</si>
  <si>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</si>
  <si>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</si>
  <si>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</si>
  <si>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</si>
  <si>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</si>
  <si>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</si>
  <si>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</si>
  <si>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</si>
  <si>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</si>
  <si>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</si>
  <si>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</si>
  <si>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</si>
  <si>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</si>
  <si>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</si>
  <si>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</si>
  <si>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</si>
  <si>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</si>
  <si>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</si>
  <si>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</si>
  <si>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</si>
  <si>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</si>
  <si>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</si>
  <si>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</si>
  <si>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</si>
  <si>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</si>
  <si>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</si>
  <si>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</si>
  <si>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</si>
  <si>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</si>
  <si>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</si>
  <si>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</si>
  <si>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</si>
  <si>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</si>
  <si>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</si>
  <si>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</si>
  <si>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</si>
  <si>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</si>
  <si>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</si>
  <si>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</si>
  <si>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</si>
  <si>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</si>
  <si>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</si>
  <si>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</si>
  <si>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</si>
  <si>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</si>
  <si>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</si>
  <si>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</si>
  <si>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</si>
  <si>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</si>
  <si>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</si>
  <si>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</si>
  <si>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</si>
  <si>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</si>
  <si>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</si>
  <si>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</si>
  <si>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</si>
  <si>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</si>
  <si>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</si>
  <si>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</si>
  <si>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</si>
  <si>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</si>
  <si>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</si>
  <si>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</si>
  <si>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</si>
  <si>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</si>
  <si>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</si>
  <si>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</si>
  <si>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</si>
  <si>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</si>
  <si>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</si>
  <si>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</si>
  <si>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</si>
  <si>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</si>
  <si>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</si>
  <si>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</si>
  <si>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</si>
  <si>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</si>
  <si>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</si>
  <si>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</si>
  <si>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</si>
  <si>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</si>
  <si>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</si>
  <si>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</si>
  <si>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</si>
  <si>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</si>
  <si>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</si>
  <si>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</si>
  <si>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</si>
  <si>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</si>
  <si>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</si>
  <si>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</si>
  <si>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</si>
  <si>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</si>
  <si>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</si>
  <si>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</si>
  <si>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</si>
  <si>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</si>
  <si>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</si>
  <si>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</si>
  <si>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</si>
  <si>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</si>
  <si>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</si>
  <si>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</si>
  <si>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</si>
  <si>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</si>
  <si>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</si>
  <si>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</si>
  <si>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</si>
  <si>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</si>
  <si>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</si>
  <si>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</si>
  <si>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</si>
  <si>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</si>
  <si>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</si>
  <si>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</si>
  <si>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</si>
  <si>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</si>
  <si>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</si>
  <si>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</si>
  <si>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</si>
  <si>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</si>
  <si>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</si>
  <si>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</si>
  <si>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</si>
  <si>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</si>
  <si>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</si>
  <si>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</si>
  <si>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</si>
  <si>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</si>
  <si>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</si>
  <si>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</si>
  <si>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</si>
  <si>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</si>
  <si>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</si>
  <si>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</si>
  <si>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</si>
  <si>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</si>
  <si>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</si>
  <si>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</si>
  <si>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</si>
  <si>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</si>
  <si>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</si>
  <si>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</si>
  <si>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</si>
  <si>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</si>
  <si>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</si>
  <si>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</si>
  <si>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</si>
  <si>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</si>
  <si>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</si>
  <si>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</si>
  <si>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</si>
  <si>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</si>
  <si>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</si>
  <si>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</si>
  <si>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</si>
  <si>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</si>
  <si>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</si>
  <si>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</si>
  <si>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</si>
  <si>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</si>
  <si>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</si>
  <si>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</si>
  <si>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</si>
  <si>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</si>
  <si>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</si>
  <si>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</si>
  <si>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</si>
  <si>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</si>
  <si>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</si>
  <si>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</si>
  <si>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</si>
  <si>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</si>
  <si>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</si>
  <si>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</si>
  <si>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</si>
  <si>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</si>
  <si>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</si>
  <si>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</si>
  <si>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</si>
  <si>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</si>
  <si>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</si>
  <si>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</si>
  <si>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</si>
  <si>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</si>
  <si>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</si>
  <si>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</si>
  <si>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</si>
  <si>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</si>
  <si>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</si>
  <si>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</si>
  <si>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</si>
  <si>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</si>
  <si>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</si>
  <si>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</si>
  <si>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</si>
  <si>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</si>
  <si>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</si>
  <si>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</si>
  <si>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</si>
  <si>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</si>
  <si>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</si>
  <si>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</si>
  <si>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</si>
  <si>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</si>
  <si>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</si>
  <si>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</si>
  <si>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</si>
  <si>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</si>
  <si>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</si>
  <si>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</si>
  <si>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</si>
  <si>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</si>
  <si>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</si>
  <si>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</si>
  <si>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</si>
  <si>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</si>
  <si>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</si>
  <si>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</si>
  <si>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</si>
  <si>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</si>
  <si>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</si>
  <si>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</si>
  <si>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</si>
  <si>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</si>
  <si>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</si>
  <si>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</si>
  <si>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</si>
  <si>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</si>
  <si>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</si>
  <si>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</si>
  <si>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</si>
  <si>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</si>
  <si>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</si>
  <si>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</si>
  <si>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</si>
  <si>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</si>
  <si>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</si>
  <si>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</si>
  <si>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</si>
  <si>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</si>
  <si>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</si>
  <si>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</si>
  <si>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</si>
  <si>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</si>
  <si>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</si>
  <si>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</si>
  <si>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</si>
  <si>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</si>
  <si>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</si>
  <si>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</si>
  <si>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</si>
  <si>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</si>
  <si>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</si>
  <si>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</si>
  <si>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</si>
  <si>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</si>
  <si>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</si>
  <si>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</si>
  <si>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</si>
  <si>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</si>
  <si>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</si>
  <si>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</si>
  <si>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</si>
  <si>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</si>
  <si>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</si>
  <si>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</si>
  <si>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</si>
  <si>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</si>
  <si>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</si>
  <si>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</si>
  <si>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</si>
  <si>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</si>
  <si>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</si>
  <si>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</si>
  <si>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</si>
  <si>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</si>
  <si>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</si>
  <si>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</si>
  <si>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</si>
  <si>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</si>
  <si>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</si>
  <si>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</si>
  <si>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</si>
  <si>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</si>
  <si>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</si>
  <si>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</si>
  <si>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</si>
  <si>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</si>
  <si>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</si>
  <si>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</si>
  <si>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</si>
  <si>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</si>
  <si>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</si>
  <si>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</si>
  <si>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</si>
  <si>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</si>
  <si>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</si>
  <si>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</si>
  <si>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</si>
  <si>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</si>
  <si>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</si>
  <si>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</si>
  <si>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</si>
  <si>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</si>
  <si>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</si>
  <si>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</si>
  <si>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</si>
  <si>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</si>
  <si>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</si>
  <si>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</si>
  <si>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</si>
  <si>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</si>
  <si>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</si>
  <si>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</si>
  <si>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</si>
  <si>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</si>
  <si>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</si>
  <si>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</si>
  <si>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</si>
  <si>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</si>
  <si>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</si>
  <si>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</si>
  <si>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</si>
  <si>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</si>
  <si>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</si>
  <si>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</si>
  <si>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</si>
  <si>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</si>
  <si>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</si>
  <si>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</si>
  <si>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</si>
  <si>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</si>
  <si>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</si>
  <si>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</si>
  <si>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</si>
  <si>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</si>
  <si>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</si>
  <si>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</si>
  <si>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</si>
  <si>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</si>
  <si>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</si>
  <si>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</si>
  <si>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</si>
  <si>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</si>
  <si>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</si>
  <si>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</si>
  <si>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</si>
  <si>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</si>
  <si>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</si>
  <si>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</si>
  <si>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</si>
  <si>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</si>
  <si>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</si>
  <si>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</si>
  <si>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</si>
  <si>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</si>
  <si>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</si>
  <si>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</si>
  <si>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</si>
  <si>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</si>
  <si>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</si>
  <si>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</si>
  <si>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</si>
  <si>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</si>
  <si>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</si>
  <si>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</si>
  <si>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</si>
  <si>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</si>
  <si>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</si>
  <si>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</si>
  <si>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</si>
  <si>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</si>
  <si>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</si>
  <si>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</si>
  <si>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</si>
  <si>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</si>
  <si>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</si>
  <si>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</si>
  <si>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</si>
  <si>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</si>
  <si>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</si>
  <si>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</si>
  <si>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</si>
  <si>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</si>
  <si>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</si>
  <si>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</si>
  <si>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>HJ624R</t>
  </si>
  <si>
    <t>HJ625R</t>
  </si>
  <si>
    <t>HJ626R</t>
  </si>
  <si>
    <t>HJ627R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</si>
  <si>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</si>
  <si>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</si>
  <si>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</si>
  <si>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</si>
  <si>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</si>
  <si>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</si>
  <si>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</si>
  <si>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</si>
  <si>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</si>
  <si>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</si>
  <si>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</si>
  <si>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</si>
  <si>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</si>
  <si>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</si>
  <si>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</si>
  <si>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</si>
  <si>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</si>
  <si>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</si>
  <si>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</si>
  <si>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</si>
  <si>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</si>
  <si>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</si>
  <si>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</si>
  <si>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</si>
  <si>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</si>
  <si>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</si>
  <si>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</si>
  <si>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</si>
  <si>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</si>
  <si>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</si>
  <si>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</si>
  <si>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</si>
  <si>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</si>
  <si>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</si>
  <si>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</si>
  <si>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</si>
  <si>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</si>
  <si>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</si>
  <si>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</si>
  <si>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</si>
  <si>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</si>
  <si>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</si>
  <si>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</si>
  <si>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</si>
  <si>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</si>
  <si>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</si>
  <si>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</si>
  <si>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</si>
  <si>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</si>
  <si>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</si>
  <si>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</si>
  <si>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</si>
  <si>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</si>
  <si>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</si>
  <si>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</si>
  <si>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</si>
  <si>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</si>
  <si>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</si>
  <si>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</si>
  <si>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</si>
  <si>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</si>
  <si>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</si>
  <si>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</si>
  <si>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</si>
  <si>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</si>
  <si>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</si>
  <si>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</si>
  <si>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</si>
  <si>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</si>
  <si>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</si>
  <si>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</si>
  <si>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</si>
  <si>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</si>
  <si>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</si>
  <si>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</si>
  <si>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</si>
  <si>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</si>
  <si>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</si>
  <si>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</si>
  <si>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</si>
  <si>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</si>
  <si>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</si>
  <si>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</si>
  <si>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</si>
  <si>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</si>
  <si>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</si>
  <si>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</si>
  <si>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</si>
  <si>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</si>
  <si>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</si>
  <si>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</si>
  <si>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</si>
  <si>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</si>
  <si>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</si>
  <si>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</si>
  <si>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</si>
  <si>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</si>
  <si>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</si>
  <si>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</si>
  <si>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</si>
  <si>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</si>
  <si>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</si>
  <si>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</si>
  <si>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</si>
  <si>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</si>
  <si>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</si>
  <si>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</si>
  <si>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</si>
  <si>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</si>
  <si>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</si>
  <si>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</si>
  <si>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</si>
  <si>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</si>
  <si>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</si>
  <si>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</si>
  <si>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</si>
  <si>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</si>
  <si>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</si>
  <si>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</si>
  <si>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</si>
  <si>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</si>
  <si>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</si>
  <si>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</si>
  <si>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</si>
  <si>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</si>
  <si>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</si>
  <si>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</si>
  <si>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</si>
  <si>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</si>
  <si>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</si>
  <si>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</si>
  <si>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</si>
  <si>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</si>
  <si>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</si>
  <si>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</si>
  <si>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</si>
  <si>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</si>
  <si>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</si>
  <si>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</si>
  <si>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</si>
  <si>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</si>
  <si>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</si>
  <si>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</si>
  <si>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</si>
  <si>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</si>
  <si>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</si>
  <si>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</si>
  <si>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</si>
  <si>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</si>
  <si>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HV622A</t>
  </si>
  <si>
    <t>HV623A</t>
  </si>
  <si>
    <t>HV624A</t>
  </si>
  <si>
    <t>HV625A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</si>
  <si>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</si>
  <si>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</si>
  <si>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</si>
  <si>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</si>
  <si>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</si>
  <si>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</si>
  <si>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</si>
  <si>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</si>
  <si>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</si>
  <si>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</si>
  <si>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</si>
  <si>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</si>
  <si>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</si>
  <si>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</si>
  <si>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</si>
  <si>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</si>
  <si>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</si>
  <si>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</si>
  <si>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</si>
  <si>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</si>
  <si>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</si>
  <si>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</si>
  <si>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</si>
  <si>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</si>
  <si>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</si>
  <si>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</si>
  <si>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</si>
  <si>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</si>
  <si>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</si>
  <si>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</si>
  <si>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</si>
  <si>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</si>
  <si>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</si>
  <si>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</si>
  <si>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</si>
  <si>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</si>
  <si>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</si>
  <si>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</si>
  <si>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</si>
  <si>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</si>
  <si>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</si>
  <si>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</si>
  <si>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</si>
  <si>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</si>
  <si>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</si>
  <si>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</si>
  <si>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</si>
  <si>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</si>
  <si>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</si>
  <si>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</si>
  <si>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</si>
  <si>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</si>
  <si>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</si>
  <si>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</si>
  <si>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</si>
  <si>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</si>
  <si>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</si>
  <si>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</si>
  <si>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</si>
  <si>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</si>
  <si>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</si>
  <si>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</si>
  <si>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</si>
  <si>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</si>
  <si>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</si>
  <si>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</si>
  <si>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</si>
  <si>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</si>
  <si>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</si>
  <si>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</si>
  <si>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</si>
  <si>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</si>
  <si>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</si>
  <si>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</si>
  <si>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</si>
  <si>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</si>
  <si>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</si>
  <si>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</si>
  <si>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</si>
  <si>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</si>
  <si>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</si>
  <si>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</si>
  <si>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</si>
  <si>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</si>
  <si>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</si>
  <si>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</si>
  <si>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</si>
  <si>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</si>
  <si>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</si>
  <si>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</si>
  <si>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</si>
  <si>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</si>
  <si>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</si>
  <si>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</si>
  <si>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</si>
  <si>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</si>
  <si>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</si>
  <si>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</si>
  <si>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</si>
  <si>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</si>
  <si>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</si>
  <si>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</si>
  <si>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</si>
  <si>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</si>
  <si>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</si>
  <si>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</si>
  <si>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</si>
  <si>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</si>
  <si>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</si>
  <si>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</si>
  <si>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</si>
  <si>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</si>
  <si>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</si>
  <si>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</si>
  <si>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</si>
  <si>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</si>
  <si>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</si>
  <si>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</si>
  <si>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</si>
  <si>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</si>
  <si>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HV626R</t>
  </si>
  <si>
    <t>HV627R</t>
  </si>
  <si>
    <t>HV628R</t>
  </si>
  <si>
    <t>HV629R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</si>
  <si>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</si>
  <si>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</si>
  <si>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</si>
  <si>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</si>
  <si>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</si>
  <si>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</si>
  <si>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</si>
  <si>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</si>
  <si>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</si>
  <si>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</si>
  <si>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</si>
  <si>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</si>
  <si>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</si>
  <si>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</si>
  <si>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</si>
  <si>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</si>
  <si>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</si>
  <si>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</si>
  <si>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</si>
  <si>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</si>
  <si>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</si>
  <si>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</si>
  <si>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</si>
  <si>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</si>
  <si>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</si>
  <si>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</si>
  <si>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</si>
  <si>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</si>
  <si>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</si>
  <si>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</si>
  <si>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</si>
  <si>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</si>
  <si>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</si>
  <si>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</si>
  <si>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</si>
  <si>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</si>
  <si>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</si>
  <si>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</si>
  <si>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</si>
  <si>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</si>
  <si>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</si>
  <si>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</si>
  <si>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</si>
  <si>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</si>
  <si>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</si>
  <si>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</si>
  <si>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</si>
  <si>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</si>
  <si>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</si>
  <si>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</si>
  <si>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</si>
  <si>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</si>
  <si>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</si>
  <si>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</si>
  <si>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</si>
  <si>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</si>
  <si>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</si>
  <si>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</si>
  <si>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</si>
  <si>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</si>
  <si>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</si>
  <si>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</si>
  <si>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</si>
  <si>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</si>
  <si>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</si>
  <si>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</si>
  <si>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</si>
  <si>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</si>
  <si>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</si>
  <si>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</si>
  <si>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</si>
  <si>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</si>
  <si>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</si>
  <si>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</si>
  <si>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</si>
  <si>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</si>
  <si>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</si>
  <si>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</si>
  <si>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</si>
  <si>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</si>
  <si>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</si>
  <si>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</si>
  <si>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</si>
  <si>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</si>
  <si>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</si>
  <si>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</si>
  <si>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</si>
  <si>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</si>
  <si>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</si>
  <si>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</si>
  <si>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</si>
  <si>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</si>
  <si>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</si>
  <si>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</si>
  <si>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</si>
  <si>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</si>
  <si>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</si>
  <si>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</si>
  <si>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</si>
  <si>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</si>
  <si>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</si>
  <si>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</si>
  <si>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</si>
  <si>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</si>
  <si>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</si>
  <si>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</si>
  <si>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</si>
  <si>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</si>
  <si>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</si>
  <si>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</si>
  <si>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</si>
  <si>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</si>
  <si>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</si>
  <si>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</si>
  <si>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</si>
  <si>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</si>
  <si>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</si>
  <si>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</si>
  <si>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</si>
  <si>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</si>
  <si>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</si>
  <si>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</si>
  <si>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</si>
  <si>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</si>
  <si>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</si>
  <si>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</si>
  <si>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</si>
  <si>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</si>
  <si>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</si>
  <si>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</si>
  <si>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</si>
  <si>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</si>
  <si>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</si>
  <si>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</si>
  <si>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</si>
  <si>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</si>
  <si>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</si>
  <si>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</si>
  <si>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</si>
  <si>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</si>
  <si>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</si>
  <si>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</si>
  <si>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</si>
  <si>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</si>
  <si>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</si>
  <si>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</si>
  <si>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</si>
  <si>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</si>
  <si>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</si>
  <si>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</si>
  <si>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</si>
  <si>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</si>
  <si>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</si>
  <si>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</si>
  <si>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</si>
  <si>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</si>
  <si>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</si>
  <si>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</si>
  <si>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</si>
  <si>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</si>
  <si>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</si>
  <si>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</si>
  <si>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</si>
  <si>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</si>
  <si>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</si>
  <si>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</si>
  <si>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</si>
  <si>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</si>
  <si>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</si>
  <si>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</si>
  <si>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</si>
  <si>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</si>
  <si>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</si>
  <si>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</si>
  <si>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</si>
  <si>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</si>
  <si>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</si>
  <si>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</si>
  <si>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</si>
  <si>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</si>
  <si>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</si>
  <si>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</si>
  <si>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</si>
  <si>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</si>
  <si>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</si>
  <si>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</si>
  <si>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</si>
  <si>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</si>
  <si>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</si>
  <si>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</si>
  <si>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</si>
  <si>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</si>
  <si>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</si>
  <si>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</si>
  <si>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</si>
  <si>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</si>
  <si>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</si>
  <si>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</si>
  <si>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</si>
  <si>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</si>
  <si>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</si>
  <si>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</si>
  <si>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</si>
  <si>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</si>
  <si>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</si>
  <si>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</si>
  <si>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</si>
  <si>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</si>
  <si>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</si>
  <si>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</si>
  <si>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</si>
  <si>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</si>
  <si>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</si>
  <si>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</si>
  <si>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</si>
  <si>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</si>
  <si>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</si>
  <si>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</si>
  <si>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</si>
  <si>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</si>
  <si>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</si>
  <si>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</si>
  <si>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</si>
  <si>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</si>
  <si>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</si>
  <si>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</si>
  <si>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</si>
  <si>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</si>
  <si>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</si>
  <si>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</si>
  <si>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</si>
  <si>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</si>
  <si>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</si>
  <si>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</si>
  <si>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</si>
  <si>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</si>
  <si>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</si>
  <si>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</si>
  <si>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</si>
  <si>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</si>
  <si>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</si>
  <si>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</si>
  <si>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</si>
  <si>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</si>
  <si>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</si>
  <si>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</si>
  <si>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</si>
  <si>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</si>
  <si>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</si>
  <si>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</si>
  <si>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</si>
  <si>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</si>
  <si>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</si>
  <si>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</si>
  <si>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</si>
  <si>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</si>
  <si>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</si>
  <si>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</si>
  <si>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</si>
  <si>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</si>
  <si>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</si>
  <si>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</si>
  <si>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</si>
  <si>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</si>
  <si>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</si>
  <si>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</si>
  <si>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</si>
  <si>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</si>
  <si>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</si>
  <si>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</si>
  <si>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</si>
  <si>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</si>
  <si>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</si>
  <si>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</si>
  <si>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</si>
  <si>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</si>
  <si>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</si>
  <si>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</si>
  <si>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</si>
  <si>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</si>
  <si>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</si>
  <si>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</si>
  <si>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</si>
  <si>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</si>
  <si>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</si>
  <si>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</si>
  <si>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</si>
  <si>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</si>
  <si>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</si>
  <si>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</si>
  <si>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</si>
  <si>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</si>
  <si>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</si>
  <si>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</si>
  <si>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</si>
  <si>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</si>
  <si>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</si>
  <si>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</si>
  <si>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HD622R</t>
  </si>
  <si>
    <t>HD623R</t>
  </si>
  <si>
    <t>HD624R</t>
  </si>
  <si>
    <t>HD625R</t>
  </si>
  <si>
    <t>HD626R</t>
  </si>
  <si>
    <t>HD627R</t>
  </si>
  <si>
    <t>HD628R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</si>
  <si>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</si>
  <si>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</si>
  <si>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</si>
  <si>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</si>
  <si>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</si>
  <si>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</si>
  <si>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</si>
  <si>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</si>
  <si>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</si>
  <si>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</si>
  <si>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</si>
  <si>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</si>
  <si>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</si>
  <si>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</si>
  <si>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</si>
  <si>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</si>
  <si>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</si>
  <si>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</si>
  <si>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</si>
  <si>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</si>
  <si>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</si>
  <si>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</si>
  <si>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</si>
  <si>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</si>
  <si>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</si>
  <si>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</si>
  <si>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</si>
  <si>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</si>
  <si>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</si>
  <si>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</si>
  <si>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</si>
  <si>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</si>
  <si>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</si>
  <si>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</si>
  <si>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</si>
  <si>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</si>
  <si>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</si>
  <si>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</si>
  <si>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</si>
  <si>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</si>
  <si>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</si>
  <si>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</si>
  <si>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</si>
  <si>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</si>
  <si>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</si>
  <si>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</si>
  <si>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</si>
  <si>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</si>
  <si>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</si>
  <si>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</si>
  <si>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</si>
  <si>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</si>
  <si>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</si>
  <si>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</si>
  <si>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 xml:space="preserve"> MSC REGINA / MSC BANJUL IV</t>
  </si>
  <si>
    <t>HR620A</t>
  </si>
  <si>
    <t xml:space="preserve"> MSC ROSHNEY V</t>
  </si>
  <si>
    <t>MSC BEIRA IV</t>
  </si>
  <si>
    <t>HR621A</t>
  </si>
  <si>
    <t>HR622A</t>
  </si>
  <si>
    <t>HR623A</t>
  </si>
  <si>
    <t xml:space="preserve"> MSC LYSE V</t>
  </si>
  <si>
    <t>HR624A</t>
  </si>
  <si>
    <t>HR625A</t>
  </si>
  <si>
    <t>HR626A</t>
  </si>
  <si>
    <t>HR627A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</si>
  <si>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</si>
  <si>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</si>
  <si>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</si>
  <si>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</si>
  <si>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</si>
  <si>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</si>
  <si>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</si>
  <si>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</si>
  <si>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</si>
  <si>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</si>
  <si>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</si>
  <si>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</si>
  <si>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</si>
  <si>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</si>
  <si>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</si>
  <si>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</si>
  <si>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</si>
  <si>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</si>
  <si>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</si>
  <si>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</si>
  <si>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</si>
  <si>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</si>
  <si>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</si>
  <si>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</si>
  <si>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</si>
  <si>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</si>
  <si>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</si>
  <si>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</si>
  <si>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</si>
  <si>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</si>
  <si>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</si>
  <si>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</si>
  <si>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</si>
  <si>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</si>
  <si>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>HR624R</t>
  </si>
  <si>
    <t>HR625R</t>
  </si>
  <si>
    <t>HR626R</t>
  </si>
  <si>
    <t>HR627R</t>
  </si>
  <si>
    <t>HR628R</t>
  </si>
  <si>
    <t>HR629R</t>
  </si>
  <si>
    <t>HR630R</t>
  </si>
  <si>
    <t>HR631R</t>
  </si>
  <si>
    <t>DAVAO</t>
  </si>
  <si>
    <t xml:space="preserve">PROFORMA SAILING </t>
  </si>
  <si>
    <t>PROFORMA ETD
(FOR FEEDER - SAMBAR)</t>
  </si>
  <si>
    <t>HK616R</t>
  </si>
  <si>
    <t>MSC SHIRLEY II</t>
  </si>
  <si>
    <t>HK617R</t>
  </si>
  <si>
    <t>HK618R</t>
  </si>
  <si>
    <t>HK619R</t>
  </si>
  <si>
    <t>HK621R</t>
  </si>
  <si>
    <t>HK622R</t>
  </si>
  <si>
    <t>HK623R</t>
  </si>
  <si>
    <t>HK624R</t>
  </si>
  <si>
    <t xml:space="preserve"> MSC SHIRLEY II</t>
  </si>
  <si>
    <t>HK625R</t>
  </si>
  <si>
    <t>HK626R</t>
  </si>
  <si>
    <t>HK627R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</si>
  <si>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</si>
  <si>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</si>
  <si>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</si>
  <si>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</si>
  <si>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</si>
  <si>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</si>
  <si>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</si>
  <si>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</si>
  <si>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</si>
  <si>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</si>
  <si>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</si>
  <si>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</si>
  <si>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</si>
  <si>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</si>
  <si>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</si>
  <si>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</si>
  <si>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</si>
  <si>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</si>
  <si>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</si>
  <si>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</si>
  <si>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</si>
  <si>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</si>
  <si>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</si>
  <si>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</si>
  <si>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</si>
  <si>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</si>
  <si>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</si>
  <si>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</si>
  <si>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</si>
  <si>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</si>
  <si>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</si>
  <si>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</si>
  <si>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</si>
  <si>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</si>
  <si>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</si>
  <si>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</si>
  <si>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</si>
  <si>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</si>
  <si>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</si>
  <si>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</si>
  <si>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</si>
  <si>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</si>
  <si>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</si>
  <si>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</si>
  <si>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</si>
  <si>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</si>
  <si>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</si>
  <si>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</si>
  <si>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</si>
  <si>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</si>
  <si>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</si>
  <si>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</si>
  <si>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</si>
  <si>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</si>
  <si>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</si>
  <si>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</si>
  <si>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</si>
  <si>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</si>
  <si>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</si>
  <si>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</si>
  <si>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</si>
  <si>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</si>
  <si>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</si>
  <si>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</si>
  <si>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</si>
  <si>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</si>
  <si>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</si>
  <si>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</si>
  <si>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</si>
  <si>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</si>
  <si>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</si>
  <si>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</si>
  <si>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</si>
  <si>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</si>
  <si>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</si>
  <si>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</si>
  <si>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</si>
  <si>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</si>
  <si>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</si>
  <si>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</si>
  <si>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</si>
  <si>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</si>
  <si>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</si>
  <si>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</si>
  <si>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</si>
  <si>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</si>
  <si>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</si>
  <si>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</si>
  <si>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</si>
  <si>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</si>
  <si>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</si>
  <si>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</si>
  <si>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</si>
  <si>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</si>
  <si>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</si>
  <si>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</si>
  <si>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</si>
  <si>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</si>
  <si>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</si>
  <si>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</si>
  <si>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</si>
  <si>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</si>
  <si>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</si>
  <si>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</si>
  <si>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</si>
  <si>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</si>
  <si>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</si>
  <si>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</si>
  <si>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</si>
  <si>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</si>
  <si>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</si>
  <si>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</si>
  <si>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</si>
  <si>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</si>
  <si>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</si>
  <si>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</si>
  <si>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</si>
  <si>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</si>
  <si>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</si>
  <si>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</si>
  <si>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</si>
  <si>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</si>
  <si>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</si>
  <si>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</si>
  <si>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</si>
  <si>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</si>
  <si>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</si>
  <si>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</si>
  <si>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</si>
  <si>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</si>
  <si>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</si>
  <si>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</si>
  <si>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</si>
  <si>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</si>
  <si>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</si>
  <si>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</si>
  <si>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</si>
  <si>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</si>
  <si>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</si>
  <si>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</si>
  <si>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</si>
  <si>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</si>
  <si>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</si>
  <si>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</si>
  <si>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</si>
  <si>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</si>
  <si>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</si>
  <si>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</si>
  <si>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</si>
  <si>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</si>
  <si>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</si>
  <si>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</si>
  <si>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</si>
  <si>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</si>
  <si>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</si>
  <si>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</si>
  <si>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</si>
  <si>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</si>
  <si>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</si>
  <si>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</si>
  <si>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</si>
  <si>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</si>
  <si>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</si>
  <si>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</si>
  <si>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</si>
  <si>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</si>
  <si>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</si>
  <si>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</si>
  <si>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</si>
  <si>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</si>
  <si>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</si>
  <si>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</si>
  <si>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</si>
  <si>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</si>
  <si>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</si>
  <si>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</si>
  <si>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</si>
  <si>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</si>
  <si>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</si>
  <si>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</si>
  <si>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</si>
  <si>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</si>
  <si>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</si>
  <si>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</si>
  <si>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</si>
  <si>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</si>
  <si>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</si>
  <si>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</si>
  <si>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</si>
  <si>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</si>
  <si>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</si>
  <si>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</si>
  <si>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</si>
  <si>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</si>
  <si>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</si>
  <si>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</si>
  <si>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</si>
  <si>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</si>
  <si>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 xml:space="preserve"> MSC CANCUN IV / MSC MAGNOLIA V</t>
  </si>
  <si>
    <t>HW619A</t>
  </si>
  <si>
    <t xml:space="preserve"> MSC BREMERHAVEN V /  MSC CANCUN IV</t>
  </si>
  <si>
    <t>MSC FREEPORT</t>
  </si>
  <si>
    <t>HW620A</t>
  </si>
  <si>
    <t xml:space="preserve"> MSC DONATA</t>
  </si>
  <si>
    <t>HW621A</t>
  </si>
  <si>
    <t xml:space="preserve"> MSC GINA /  MSC DONATA</t>
  </si>
  <si>
    <t>HW622A</t>
  </si>
  <si>
    <t>HW623A</t>
  </si>
  <si>
    <t>HW624A</t>
  </si>
  <si>
    <t>HW625A</t>
  </si>
  <si>
    <t xml:space="preserve"> MSC FREEPORT</t>
  </si>
  <si>
    <t>HW626A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</si>
  <si>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</si>
  <si>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</si>
  <si>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</si>
  <si>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</si>
  <si>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</si>
  <si>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</si>
  <si>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</si>
  <si>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</si>
  <si>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</si>
  <si>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</si>
  <si>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</si>
  <si>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</si>
  <si>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</si>
  <si>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</si>
  <si>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</si>
  <si>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</si>
  <si>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</si>
  <si>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</si>
  <si>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</si>
  <si>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</si>
  <si>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</si>
  <si>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</si>
  <si>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</si>
  <si>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</si>
  <si>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</si>
  <si>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</si>
  <si>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</si>
  <si>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</si>
  <si>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</si>
  <si>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</si>
  <si>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</si>
  <si>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</si>
  <si>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</si>
  <si>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</si>
  <si>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</si>
  <si>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</si>
  <si>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</si>
  <si>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</si>
  <si>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</si>
  <si>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</si>
  <si>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</si>
  <si>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</si>
  <si>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</si>
  <si>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</si>
  <si>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</si>
  <si>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</si>
  <si>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</si>
  <si>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</si>
  <si>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</si>
  <si>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</si>
  <si>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</si>
  <si>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</si>
  <si>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</si>
  <si>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</si>
  <si>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</si>
  <si>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</si>
  <si>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</si>
  <si>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</si>
  <si>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</si>
  <si>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</si>
  <si>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</si>
  <si>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</si>
  <si>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</si>
  <si>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</si>
  <si>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</si>
  <si>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</si>
  <si>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</si>
  <si>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</si>
  <si>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</si>
  <si>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</si>
  <si>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</si>
  <si>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</si>
  <si>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</si>
  <si>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</si>
  <si>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</si>
  <si>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</si>
  <si>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</si>
  <si>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</si>
  <si>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</si>
  <si>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</si>
  <si>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</si>
  <si>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</si>
  <si>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</si>
  <si>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</si>
  <si>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</si>
  <si>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</si>
  <si>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</si>
  <si>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</si>
  <si>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</si>
  <si>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</si>
  <si>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</si>
  <si>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</si>
  <si>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</si>
  <si>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</si>
  <si>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</si>
  <si>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</si>
  <si>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</si>
  <si>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</si>
  <si>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</si>
  <si>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</si>
  <si>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</si>
  <si>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</si>
  <si>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</si>
  <si>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</si>
  <si>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</si>
  <si>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</si>
  <si>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</si>
  <si>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</si>
  <si>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</si>
  <si>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</si>
  <si>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</si>
  <si>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</si>
  <si>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MELTEMI III / MSC DONATA</t>
  </si>
  <si>
    <t>HW617R</t>
  </si>
  <si>
    <t>HW618R</t>
  </si>
  <si>
    <t>HW619R</t>
  </si>
  <si>
    <t>HW620R</t>
  </si>
  <si>
    <t>HW621R</t>
  </si>
  <si>
    <t>HW622R</t>
  </si>
  <si>
    <t>HW623R</t>
  </si>
  <si>
    <t>HW624R</t>
  </si>
  <si>
    <t>HW625R</t>
  </si>
  <si>
    <t>HW626R</t>
  </si>
  <si>
    <t>HW627R</t>
  </si>
  <si>
    <t>HW628R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</si>
  <si>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</si>
  <si>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</si>
  <si>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</si>
  <si>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</si>
  <si>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</si>
  <si>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</si>
  <si>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</si>
  <si>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</si>
  <si>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</si>
  <si>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</si>
  <si>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</si>
  <si>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</si>
  <si>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</si>
  <si>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</si>
  <si>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</si>
  <si>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</si>
  <si>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</si>
  <si>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</si>
  <si>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</si>
  <si>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</si>
  <si>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</si>
  <si>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</si>
  <si>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</si>
  <si>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</si>
  <si>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</si>
  <si>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</si>
  <si>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</si>
  <si>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</si>
  <si>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</si>
  <si>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</si>
  <si>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</si>
  <si>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</si>
  <si>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</si>
  <si>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</si>
  <si>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</si>
  <si>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</si>
  <si>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</si>
  <si>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</si>
  <si>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</si>
  <si>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</si>
  <si>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</si>
  <si>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</si>
  <si>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</si>
  <si>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</si>
  <si>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</si>
  <si>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</si>
  <si>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</si>
  <si>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</si>
  <si>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</si>
  <si>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</si>
  <si>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</si>
  <si>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</si>
  <si>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</si>
  <si>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</si>
  <si>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</si>
  <si>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</si>
  <si>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</si>
  <si>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</si>
  <si>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</si>
  <si>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</si>
  <si>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</si>
  <si>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</si>
  <si>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</si>
  <si>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</si>
  <si>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</si>
  <si>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</si>
  <si>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</si>
  <si>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</si>
  <si>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</si>
  <si>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</si>
  <si>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</si>
  <si>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</si>
  <si>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</si>
  <si>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</si>
  <si>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</si>
  <si>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</si>
  <si>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</si>
  <si>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</si>
  <si>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</si>
  <si>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</si>
  <si>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</si>
  <si>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</si>
  <si>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</si>
  <si>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</si>
  <si>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</si>
  <si>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</si>
  <si>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</si>
  <si>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</si>
  <si>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</si>
  <si>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</si>
  <si>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</si>
  <si>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</si>
  <si>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</si>
  <si>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</si>
  <si>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</si>
  <si>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</si>
  <si>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</si>
  <si>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HX620A</t>
  </si>
  <si>
    <t>HX621A</t>
  </si>
  <si>
    <t>HX623A</t>
  </si>
  <si>
    <t>HX625A</t>
  </si>
  <si>
    <t>HX626A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</si>
  <si>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</si>
  <si>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</si>
  <si>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</si>
  <si>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</si>
  <si>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</si>
  <si>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</si>
  <si>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</si>
  <si>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</si>
  <si>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</si>
  <si>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</si>
  <si>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</si>
  <si>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</si>
  <si>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</si>
  <si>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</si>
  <si>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</si>
  <si>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</si>
  <si>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</si>
  <si>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</si>
  <si>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</si>
  <si>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</si>
  <si>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</si>
  <si>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</si>
  <si>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</si>
  <si>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</si>
  <si>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</si>
  <si>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</si>
  <si>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</si>
  <si>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</si>
  <si>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</si>
  <si>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</si>
  <si>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</si>
  <si>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</si>
  <si>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</si>
  <si>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</si>
  <si>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</si>
  <si>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</si>
  <si>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</si>
  <si>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</si>
  <si>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</si>
  <si>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</si>
  <si>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</si>
  <si>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</si>
  <si>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</si>
  <si>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</si>
  <si>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</si>
  <si>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</si>
  <si>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</si>
  <si>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</si>
  <si>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</si>
  <si>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</si>
  <si>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</si>
  <si>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</si>
  <si>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</si>
  <si>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</si>
  <si>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</si>
  <si>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</si>
  <si>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</si>
  <si>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</si>
  <si>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</si>
  <si>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</si>
  <si>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</si>
  <si>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</si>
  <si>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</si>
  <si>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</si>
  <si>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</si>
  <si>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</si>
  <si>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</si>
  <si>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</si>
  <si>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</si>
  <si>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</si>
  <si>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</si>
  <si>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</si>
  <si>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</si>
  <si>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</si>
  <si>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</si>
  <si>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</si>
  <si>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</si>
  <si>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</si>
  <si>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</si>
  <si>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</si>
  <si>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</si>
  <si>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</si>
  <si>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</si>
  <si>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</si>
  <si>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</si>
  <si>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</si>
  <si>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</si>
  <si>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</si>
  <si>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</si>
  <si>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</si>
  <si>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</si>
  <si>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</si>
  <si>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</si>
  <si>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</si>
  <si>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</si>
  <si>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</si>
  <si>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</si>
  <si>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</si>
  <si>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</si>
  <si>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</si>
  <si>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</si>
  <si>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</si>
  <si>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</si>
  <si>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</si>
  <si>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</si>
  <si>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</si>
  <si>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</si>
  <si>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</si>
  <si>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</si>
  <si>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</si>
  <si>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</si>
  <si>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</si>
  <si>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</si>
  <si>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</si>
  <si>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</si>
  <si>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</si>
  <si>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</si>
  <si>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</si>
  <si>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</si>
  <si>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</si>
  <si>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</si>
  <si>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</si>
  <si>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</si>
  <si>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</si>
  <si>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</si>
  <si>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</si>
  <si>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</si>
  <si>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</si>
  <si>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</si>
  <si>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</si>
  <si>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</si>
  <si>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</si>
  <si>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</si>
  <si>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</si>
  <si>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</si>
  <si>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</si>
  <si>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</si>
  <si>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</si>
  <si>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</si>
  <si>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</si>
  <si>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</si>
  <si>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</si>
  <si>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</si>
  <si>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</si>
  <si>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</si>
  <si>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</si>
  <si>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</si>
  <si>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</si>
  <si>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</si>
  <si>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</si>
  <si>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</si>
  <si>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</si>
  <si>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</si>
  <si>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</si>
  <si>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</si>
  <si>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</si>
  <si>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</si>
  <si>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</si>
  <si>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</si>
  <si>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</si>
  <si>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</si>
  <si>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</si>
  <si>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</si>
  <si>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</si>
  <si>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</si>
  <si>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</si>
  <si>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</si>
  <si>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</si>
  <si>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</si>
  <si>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</si>
  <si>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</si>
  <si>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</si>
  <si>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</si>
  <si>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</si>
  <si>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</si>
  <si>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</si>
  <si>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</si>
  <si>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</si>
  <si>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</si>
  <si>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</si>
  <si>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</si>
  <si>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</si>
  <si>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</si>
  <si>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</si>
  <si>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</si>
  <si>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</si>
  <si>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</si>
  <si>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</si>
  <si>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</si>
  <si>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</si>
  <si>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</si>
  <si>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</si>
  <si>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</si>
  <si>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</si>
  <si>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</si>
  <si>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</si>
  <si>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</si>
  <si>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</si>
  <si>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</si>
  <si>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</si>
  <si>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</si>
  <si>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</si>
  <si>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</si>
  <si>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</si>
  <si>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</si>
  <si>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</si>
  <si>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</si>
  <si>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</si>
  <si>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</si>
  <si>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</si>
  <si>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</si>
  <si>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</si>
  <si>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</si>
  <si>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</si>
  <si>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</si>
  <si>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</si>
  <si>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</si>
  <si>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</si>
  <si>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</si>
  <si>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</si>
  <si>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</si>
  <si>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</si>
  <si>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</si>
  <si>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</si>
  <si>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</si>
  <si>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</si>
  <si>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</si>
  <si>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</si>
  <si>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</si>
  <si>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</si>
  <si>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</si>
  <si>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</si>
  <si>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</si>
  <si>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</si>
  <si>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</si>
  <si>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</si>
  <si>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</si>
  <si>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</si>
  <si>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</si>
  <si>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</si>
  <si>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</si>
  <si>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</si>
  <si>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</si>
  <si>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</si>
  <si>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</si>
  <si>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</si>
  <si>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</si>
  <si>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</si>
  <si>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</si>
  <si>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</si>
  <si>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</si>
  <si>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</si>
  <si>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</si>
  <si>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</si>
  <si>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</si>
  <si>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</si>
  <si>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</si>
  <si>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</si>
  <si>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</si>
  <si>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</si>
  <si>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</si>
  <si>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</si>
  <si>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</si>
  <si>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</si>
  <si>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</si>
  <si>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</si>
  <si>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</si>
  <si>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</si>
  <si>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</si>
  <si>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</si>
  <si>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</si>
  <si>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</si>
  <si>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</si>
  <si>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</si>
  <si>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</si>
  <si>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</si>
  <si>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</si>
  <si>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</si>
  <si>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</si>
  <si>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</si>
  <si>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</si>
  <si>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</si>
  <si>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</si>
  <si>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</si>
  <si>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</si>
  <si>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</si>
  <si>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</si>
  <si>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</si>
  <si>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</si>
  <si>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</si>
  <si>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</si>
  <si>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</si>
  <si>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</si>
  <si>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</si>
  <si>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</si>
  <si>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</si>
  <si>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</si>
  <si>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</si>
  <si>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</si>
  <si>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</si>
  <si>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</si>
  <si>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</si>
  <si>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</si>
  <si>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</si>
  <si>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</si>
  <si>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</si>
  <si>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</si>
  <si>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</si>
  <si>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</si>
  <si>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</si>
  <si>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</si>
  <si>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</si>
  <si>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</si>
  <si>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</si>
  <si>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</si>
  <si>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</si>
  <si>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</si>
  <si>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</si>
  <si>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</si>
  <si>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</si>
  <si>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</si>
  <si>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</si>
  <si>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</si>
  <si>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</si>
  <si>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</si>
  <si>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</si>
  <si>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</si>
  <si>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</si>
  <si>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</si>
  <si>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</si>
  <si>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</si>
  <si>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</si>
  <si>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</si>
  <si>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</si>
  <si>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</si>
  <si>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</si>
  <si>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</si>
  <si>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</si>
  <si>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</si>
  <si>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</si>
  <si>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</si>
  <si>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</si>
  <si>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</si>
  <si>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</si>
  <si>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</si>
  <si>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</si>
  <si>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</si>
  <si>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</si>
  <si>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</si>
  <si>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</si>
  <si>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</si>
  <si>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</si>
  <si>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</si>
  <si>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</si>
  <si>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</si>
  <si>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</si>
  <si>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</si>
  <si>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</si>
  <si>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</si>
  <si>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</si>
  <si>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</si>
  <si>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</si>
  <si>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</si>
  <si>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</si>
  <si>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</si>
  <si>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</si>
  <si>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</si>
  <si>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</si>
  <si>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</si>
  <si>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</si>
  <si>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</si>
  <si>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</si>
  <si>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</si>
  <si>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</si>
  <si>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</si>
  <si>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</si>
  <si>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</si>
  <si>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</si>
  <si>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</si>
  <si>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</si>
  <si>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</si>
  <si>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</si>
  <si>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</si>
  <si>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</si>
  <si>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</si>
  <si>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</si>
  <si>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</si>
  <si>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</si>
  <si>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</si>
  <si>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</si>
  <si>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</si>
  <si>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</si>
  <si>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</si>
  <si>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</si>
  <si>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</si>
  <si>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</si>
  <si>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</si>
  <si>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</si>
  <si>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</si>
  <si>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</si>
  <si>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</si>
  <si>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</si>
  <si>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</si>
  <si>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</si>
  <si>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</si>
  <si>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</si>
  <si>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</si>
  <si>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</si>
  <si>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</si>
  <si>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</si>
  <si>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</si>
  <si>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</si>
  <si>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</si>
  <si>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</si>
  <si>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</si>
  <si>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</si>
  <si>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</si>
  <si>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>MSC CALIDRIS III / MSC REBECCA III</t>
  </si>
  <si>
    <t>HU618R</t>
  </si>
  <si>
    <t xml:space="preserve"> MSC CELINE / MSC BEIRA IV</t>
  </si>
  <si>
    <t>HU619R</t>
  </si>
  <si>
    <t xml:space="preserve">MSC CORINNA / MSC ARIA III </t>
  </si>
  <si>
    <t>HU620R</t>
  </si>
  <si>
    <t xml:space="preserve"> MSC VOYAGER III</t>
  </si>
  <si>
    <t>HU621R</t>
  </si>
  <si>
    <t>HU622R</t>
  </si>
  <si>
    <t xml:space="preserve"> MSC CALIDRIS III / MSC REBECCA III</t>
  </si>
  <si>
    <t>HU623R</t>
  </si>
  <si>
    <t>HU624R</t>
  </si>
  <si>
    <t xml:space="preserve"> MSC ARIA III</t>
  </si>
  <si>
    <t>HU625R</t>
  </si>
  <si>
    <t>HU626R</t>
  </si>
  <si>
    <t>HU627R</t>
  </si>
  <si>
    <t>HU628R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</si>
  <si>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</si>
  <si>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</si>
  <si>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</si>
  <si>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</si>
  <si>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</si>
  <si>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</si>
  <si>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</si>
  <si>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</si>
  <si>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</si>
  <si>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</si>
  <si>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</si>
  <si>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</si>
  <si>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</si>
  <si>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</si>
  <si>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</si>
  <si>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</si>
  <si>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</si>
  <si>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</si>
  <si>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</si>
  <si>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</si>
  <si>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</si>
  <si>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</si>
  <si>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</si>
  <si>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</si>
  <si>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</si>
  <si>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</si>
  <si>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</si>
  <si>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</si>
  <si>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</si>
  <si>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</si>
  <si>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</si>
  <si>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</si>
  <si>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</si>
  <si>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</si>
  <si>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</si>
  <si>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</si>
  <si>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</si>
  <si>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</si>
  <si>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</si>
  <si>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</si>
  <si>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</si>
  <si>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</si>
  <si>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</si>
  <si>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</si>
  <si>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</si>
  <si>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</si>
  <si>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</si>
  <si>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</si>
  <si>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</si>
  <si>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</si>
  <si>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</si>
  <si>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</si>
  <si>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</si>
  <si>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</si>
  <si>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</si>
  <si>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</si>
  <si>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</si>
  <si>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</si>
  <si>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</si>
  <si>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</si>
  <si>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</si>
  <si>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</si>
  <si>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</si>
  <si>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</si>
  <si>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</si>
  <si>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</si>
  <si>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</si>
  <si>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</si>
  <si>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</si>
  <si>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</si>
  <si>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</si>
  <si>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</si>
  <si>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</si>
  <si>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</si>
  <si>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</si>
  <si>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</si>
  <si>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</si>
  <si>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</si>
  <si>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</si>
  <si>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</si>
  <si>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</si>
  <si>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</si>
  <si>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</si>
  <si>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</si>
  <si>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</si>
  <si>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</si>
  <si>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</si>
  <si>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</si>
  <si>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</si>
  <si>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</si>
  <si>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</si>
  <si>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</si>
  <si>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</si>
  <si>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</si>
  <si>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</si>
  <si>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</si>
  <si>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</si>
  <si>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</si>
  <si>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</si>
  <si>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</si>
  <si>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</si>
  <si>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</si>
  <si>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</si>
  <si>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</si>
  <si>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</si>
  <si>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</si>
  <si>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</si>
  <si>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</si>
  <si>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</si>
  <si>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</si>
  <si>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</si>
  <si>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</si>
  <si>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</si>
  <si>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</si>
  <si>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</si>
  <si>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</si>
  <si>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</si>
  <si>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</si>
  <si>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</si>
  <si>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</si>
  <si>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</si>
  <si>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</si>
  <si>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</si>
  <si>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</si>
  <si>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</si>
  <si>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</si>
  <si>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</si>
  <si>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</si>
  <si>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</si>
  <si>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</si>
  <si>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</si>
  <si>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</si>
  <si>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</si>
  <si>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</si>
  <si>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</si>
  <si>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</si>
  <si>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</si>
  <si>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</si>
  <si>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</si>
  <si>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</si>
  <si>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</si>
  <si>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</si>
  <si>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</si>
  <si>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</si>
  <si>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</si>
  <si>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</si>
  <si>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</si>
  <si>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</si>
  <si>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</si>
  <si>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</si>
  <si>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</si>
  <si>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</si>
  <si>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</si>
  <si>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</si>
  <si>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</si>
  <si>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</si>
  <si>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</si>
  <si>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</si>
  <si>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</si>
  <si>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</si>
  <si>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</si>
  <si>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</si>
  <si>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</si>
  <si>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</si>
  <si>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</si>
  <si>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</si>
  <si>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</si>
  <si>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</si>
  <si>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</si>
  <si>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</si>
  <si>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</si>
  <si>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</si>
  <si>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</si>
  <si>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</si>
  <si>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</si>
  <si>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</si>
  <si>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</si>
  <si>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</si>
  <si>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</si>
  <si>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</si>
  <si>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</si>
  <si>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</si>
  <si>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</si>
  <si>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</si>
  <si>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</si>
  <si>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</si>
  <si>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</si>
  <si>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</si>
  <si>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</si>
  <si>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</si>
  <si>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</si>
  <si>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</si>
  <si>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</si>
  <si>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</si>
  <si>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</si>
  <si>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</si>
  <si>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</si>
  <si>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</si>
  <si>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</si>
  <si>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</si>
  <si>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</si>
  <si>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</si>
  <si>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</si>
  <si>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</si>
  <si>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</si>
  <si>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</si>
  <si>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</si>
  <si>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</si>
  <si>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</si>
  <si>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</si>
  <si>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</si>
  <si>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</si>
  <si>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</si>
  <si>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</si>
  <si>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</si>
  <si>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</si>
  <si>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</si>
  <si>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</si>
  <si>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</si>
  <si>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</si>
  <si>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</si>
  <si>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</si>
  <si>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</si>
  <si>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</si>
  <si>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</si>
  <si>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</si>
  <si>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</si>
  <si>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</si>
  <si>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</si>
  <si>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</si>
  <si>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</si>
  <si>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</si>
  <si>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</si>
  <si>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</si>
  <si>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</si>
  <si>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</si>
  <si>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</si>
  <si>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</si>
  <si>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</si>
  <si>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</si>
  <si>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</si>
  <si>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</si>
  <si>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</si>
  <si>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</si>
  <si>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</si>
  <si>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</si>
  <si>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</si>
  <si>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</si>
  <si>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</si>
  <si>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</si>
  <si>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</si>
  <si>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</si>
  <si>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</si>
  <si>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</si>
  <si>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</si>
  <si>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</si>
  <si>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</si>
  <si>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</si>
  <si>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</si>
  <si>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</si>
  <si>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</si>
  <si>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</si>
  <si>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</si>
  <si>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</si>
  <si>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</si>
  <si>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</si>
  <si>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</si>
  <si>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</si>
  <si>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</si>
  <si>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</si>
  <si>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</si>
  <si>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</si>
  <si>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</si>
  <si>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</si>
  <si>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</si>
  <si>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</si>
  <si>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</si>
  <si>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</si>
  <si>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</si>
  <si>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</si>
  <si>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</si>
  <si>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</si>
  <si>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</si>
  <si>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</si>
  <si>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</si>
  <si>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</si>
  <si>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</si>
  <si>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</si>
  <si>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</si>
  <si>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</si>
  <si>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</si>
  <si>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</si>
  <si>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</si>
  <si>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</si>
  <si>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</si>
  <si>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</si>
  <si>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</si>
  <si>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</si>
  <si>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</si>
  <si>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</si>
  <si>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</si>
  <si>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</si>
  <si>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</si>
  <si>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</si>
  <si>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</si>
  <si>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</si>
  <si>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</si>
  <si>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</si>
  <si>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</si>
  <si>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</si>
  <si>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</si>
  <si>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</si>
  <si>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</si>
  <si>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</si>
  <si>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</si>
  <si>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</si>
  <si>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</si>
  <si>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</si>
  <si>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</si>
  <si>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</si>
  <si>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</si>
  <si>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</si>
  <si>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</si>
  <si>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</si>
  <si>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</si>
  <si>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</si>
  <si>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</si>
  <si>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</si>
  <si>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</si>
  <si>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</si>
  <si>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</si>
  <si>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</si>
  <si>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</si>
  <si>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</si>
  <si>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</si>
  <si>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</si>
  <si>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</si>
  <si>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</si>
  <si>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</si>
  <si>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</si>
  <si>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</si>
  <si>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</si>
  <si>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</si>
  <si>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</si>
  <si>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</si>
  <si>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</si>
  <si>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</si>
  <si>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</si>
  <si>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</si>
  <si>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</si>
  <si>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</si>
  <si>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</si>
  <si>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</si>
  <si>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</si>
  <si>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</si>
  <si>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</si>
  <si>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</si>
  <si>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</si>
  <si>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</si>
  <si>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</si>
  <si>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</si>
  <si>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</si>
  <si>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</si>
  <si>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</si>
  <si>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</si>
  <si>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</si>
  <si>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</si>
  <si>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</si>
  <si>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</si>
  <si>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</si>
  <si>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</si>
  <si>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</si>
  <si>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</si>
  <si>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</si>
  <si>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</si>
  <si>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</si>
  <si>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</si>
  <si>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</si>
  <si>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</si>
  <si>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</si>
  <si>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</si>
  <si>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</si>
  <si>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</si>
  <si>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</si>
  <si>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</si>
  <si>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</si>
  <si>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</si>
  <si>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</si>
  <si>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</si>
  <si>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</si>
  <si>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</si>
  <si>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</si>
  <si>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</si>
  <si>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</si>
  <si>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</si>
  <si>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</si>
  <si>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</si>
  <si>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</si>
  <si>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</si>
  <si>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</si>
  <si>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</si>
  <si>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</si>
  <si>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</si>
  <si>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</si>
  <si>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</si>
  <si>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</si>
  <si>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</si>
  <si>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</si>
  <si>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</si>
  <si>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</si>
  <si>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</si>
  <si>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</si>
  <si>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</si>
  <si>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</si>
  <si>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</si>
  <si>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</si>
  <si>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</si>
  <si>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</si>
  <si>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</si>
  <si>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</si>
  <si>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</si>
  <si>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</si>
  <si>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</si>
  <si>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</si>
  <si>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</si>
  <si>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</si>
  <si>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</si>
  <si>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</si>
  <si>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</si>
  <si>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</si>
  <si>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</si>
  <si>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</si>
  <si>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</si>
  <si>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</si>
  <si>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</si>
  <si>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</si>
  <si>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</si>
  <si>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</si>
  <si>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</si>
  <si>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</si>
  <si>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</si>
  <si>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</si>
  <si>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</si>
  <si>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</si>
  <si>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</si>
  <si>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</si>
  <si>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</si>
  <si>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</si>
  <si>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</si>
  <si>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</si>
  <si>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</si>
  <si>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</si>
  <si>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</si>
  <si>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</si>
  <si>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</si>
  <si>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</si>
  <si>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</si>
  <si>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</si>
  <si>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</si>
  <si>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</si>
  <si>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</si>
  <si>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</si>
  <si>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</si>
  <si>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</si>
  <si>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</si>
  <si>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</si>
  <si>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</si>
  <si>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</si>
  <si>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</si>
  <si>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</si>
  <si>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</si>
  <si>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</si>
  <si>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</si>
  <si>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</si>
  <si>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</si>
  <si>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</si>
  <si>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</si>
  <si>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</si>
  <si>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</si>
  <si>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</si>
  <si>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</si>
  <si>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</si>
  <si>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</si>
  <si>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</si>
  <si>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</si>
  <si>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</si>
  <si>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</si>
  <si>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</si>
  <si>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</si>
  <si>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</si>
  <si>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</si>
  <si>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</si>
  <si>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</si>
  <si>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</si>
  <si>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</si>
  <si>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</si>
  <si>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</si>
  <si>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</si>
  <si>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</si>
  <si>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</si>
  <si>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</si>
  <si>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</si>
  <si>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</si>
  <si>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</si>
  <si>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</si>
  <si>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</si>
  <si>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</si>
  <si>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</si>
  <si>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</si>
  <si>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</si>
  <si>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</si>
  <si>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 xml:space="preserve"> MSC LILOU III / MSC CELINE III </t>
  </si>
  <si>
    <t>HC617A</t>
  </si>
  <si>
    <t>HC618A</t>
  </si>
  <si>
    <t xml:space="preserve"> CAPTAIN THANASIS I /  MSC PALATIUM III</t>
  </si>
  <si>
    <t>HC619A</t>
  </si>
  <si>
    <t>HC620A</t>
  </si>
  <si>
    <t xml:space="preserve"> MSC LILOU III / MSC CELINE III / MSC ARIA III</t>
  </si>
  <si>
    <t>HC621A</t>
  </si>
  <si>
    <t>HC622A</t>
  </si>
  <si>
    <t xml:space="preserve"> MSC PALATIUM III / MSC CHERYL 3</t>
  </si>
  <si>
    <t>HC623A</t>
  </si>
  <si>
    <t>HC624A</t>
  </si>
  <si>
    <t>HC625A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</si>
  <si>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</si>
  <si>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</si>
  <si>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</si>
  <si>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</si>
  <si>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</si>
  <si>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</si>
  <si>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 xml:space="preserve"> MSC PALATIUM III / MSC LIDIA</t>
  </si>
  <si>
    <t>HC616R</t>
  </si>
  <si>
    <t>HC617R</t>
  </si>
  <si>
    <t xml:space="preserve">  MSC EMDEN III /  CAPTAIN THANASIS I /  MSC LILOU III</t>
  </si>
  <si>
    <t>HC618R</t>
  </si>
  <si>
    <t>HC619R</t>
  </si>
  <si>
    <t xml:space="preserve"> MSC PALATIUM III /  MSC CHERYL 3</t>
  </si>
  <si>
    <t>HC620R</t>
  </si>
  <si>
    <t>HC621R</t>
  </si>
  <si>
    <t>CAPTAIN THANASIS I / MSC PALATIUM III</t>
  </si>
  <si>
    <t>HC622R</t>
  </si>
  <si>
    <t>MSC ARIA III / CAPTAIN THANASIS I</t>
  </si>
  <si>
    <t>HC623R</t>
  </si>
  <si>
    <t xml:space="preserve"> MSC CHERYL 3 / MSC ARIA III</t>
  </si>
  <si>
    <t>HC624R</t>
  </si>
  <si>
    <t xml:space="preserve"> MSC PALATIUM III  / MSC CHERYL 3</t>
  </si>
  <si>
    <t>HC625R</t>
  </si>
  <si>
    <t>HC626R</t>
  </si>
  <si>
    <t>HC627R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</si>
  <si>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</si>
  <si>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</si>
  <si>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</si>
  <si>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</si>
  <si>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</si>
  <si>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</si>
  <si>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</si>
  <si>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</si>
  <si>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</si>
  <si>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</si>
  <si>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</si>
  <si>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</si>
  <si>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</si>
  <si>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</si>
  <si>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</si>
  <si>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</si>
  <si>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</si>
  <si>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</si>
  <si>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</si>
  <si>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</si>
  <si>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</si>
  <si>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</si>
  <si>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</si>
  <si>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</si>
  <si>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</si>
  <si>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</si>
  <si>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</si>
  <si>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</si>
  <si>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</si>
  <si>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</si>
  <si>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</si>
  <si>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</si>
  <si>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</si>
  <si>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</si>
  <si>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</si>
  <si>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</si>
  <si>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</si>
  <si>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</si>
  <si>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</si>
  <si>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</si>
  <si>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</si>
  <si>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</si>
  <si>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</si>
  <si>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</si>
  <si>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</si>
  <si>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</si>
  <si>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</si>
  <si>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</si>
  <si>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</si>
  <si>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</si>
  <si>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</si>
  <si>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</si>
  <si>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</si>
  <si>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</si>
  <si>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</si>
  <si>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</si>
  <si>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</si>
  <si>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</si>
  <si>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</si>
  <si>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</si>
  <si>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</si>
  <si>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</si>
  <si>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</si>
  <si>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</si>
  <si>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</si>
  <si>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</si>
  <si>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</si>
  <si>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</si>
  <si>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</si>
  <si>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</si>
  <si>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</si>
  <si>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</si>
  <si>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</si>
  <si>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</si>
  <si>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</si>
  <si>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</si>
  <si>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</si>
  <si>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</si>
  <si>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</si>
  <si>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</si>
  <si>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</si>
  <si>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</si>
  <si>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</si>
  <si>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</si>
  <si>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</si>
  <si>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</si>
  <si>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</si>
  <si>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</si>
  <si>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</si>
  <si>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</si>
  <si>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</si>
  <si>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</si>
  <si>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</si>
  <si>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</si>
  <si>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</si>
  <si>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</si>
  <si>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>SQ617A</t>
  </si>
  <si>
    <t>SQ618A</t>
  </si>
  <si>
    <t>MSC AEBIN - NO LOADING</t>
  </si>
  <si>
    <t>SQ619R</t>
  </si>
  <si>
    <t xml:space="preserve"> MSC POLO II / MSC AEBIN</t>
  </si>
  <si>
    <t>SQ620A</t>
  </si>
  <si>
    <t>SQ621A</t>
  </si>
  <si>
    <t>SQ622A</t>
  </si>
  <si>
    <t>SQ623A</t>
  </si>
  <si>
    <t>SQ624A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</si>
  <si>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</si>
  <si>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</si>
  <si>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</si>
  <si>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</si>
  <si>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</si>
  <si>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</si>
  <si>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</si>
  <si>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</si>
  <si>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</si>
  <si>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</si>
  <si>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</si>
  <si>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</si>
  <si>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</si>
  <si>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</si>
  <si>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</si>
  <si>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</si>
  <si>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</si>
  <si>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</si>
  <si>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</si>
  <si>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</si>
  <si>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</si>
  <si>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</si>
  <si>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</si>
  <si>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</si>
  <si>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</si>
  <si>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</si>
  <si>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</si>
  <si>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</si>
  <si>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</si>
  <si>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</si>
  <si>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</si>
  <si>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</si>
  <si>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</si>
  <si>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</si>
  <si>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</si>
  <si>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</si>
  <si>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</si>
  <si>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</si>
  <si>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</si>
  <si>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</si>
  <si>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</si>
  <si>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</si>
  <si>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</si>
  <si>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</si>
  <si>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</si>
  <si>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</si>
  <si>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</si>
  <si>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</si>
  <si>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</si>
  <si>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</si>
  <si>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</si>
  <si>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</si>
  <si>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</si>
  <si>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</si>
  <si>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</si>
  <si>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</si>
  <si>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</si>
  <si>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</si>
  <si>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</si>
  <si>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</si>
  <si>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</si>
  <si>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</si>
  <si>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</si>
  <si>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</si>
  <si>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</si>
  <si>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</si>
  <si>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</si>
  <si>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</si>
  <si>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</si>
  <si>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</si>
  <si>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</si>
  <si>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</si>
  <si>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</si>
  <si>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</si>
  <si>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</si>
  <si>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</si>
  <si>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</si>
  <si>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</si>
  <si>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</si>
  <si>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</si>
  <si>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</si>
  <si>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</si>
  <si>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</si>
  <si>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</si>
  <si>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</si>
  <si>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</si>
  <si>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</si>
  <si>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</si>
  <si>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</si>
  <si>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</si>
  <si>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</si>
  <si>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</si>
  <si>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</si>
  <si>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</si>
  <si>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</si>
  <si>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</si>
  <si>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</si>
  <si>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MSC AEBIN / MSC SUJIN</t>
  </si>
  <si>
    <t>SQ616R</t>
  </si>
  <si>
    <t xml:space="preserve"> MSC AEBIN / MSC JENNA </t>
  </si>
  <si>
    <t>SQ617R</t>
  </si>
  <si>
    <t>SQ618R</t>
  </si>
  <si>
    <t>SQ620R</t>
  </si>
  <si>
    <t>SQ621R</t>
  </si>
  <si>
    <t>SQ622R</t>
  </si>
  <si>
    <t>SQ623R</t>
  </si>
  <si>
    <t>SQ624R</t>
  </si>
  <si>
    <t>SQ625R</t>
  </si>
  <si>
    <t>SQ626R</t>
  </si>
  <si>
    <t>SQ627R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</si>
  <si>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</si>
  <si>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</si>
  <si>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</si>
  <si>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</si>
  <si>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</si>
  <si>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</si>
  <si>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</si>
  <si>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</si>
  <si>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</si>
  <si>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</si>
  <si>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</si>
  <si>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</si>
  <si>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</si>
  <si>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</si>
  <si>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</si>
  <si>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</si>
  <si>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HN619A</t>
  </si>
  <si>
    <t>HN620A</t>
  </si>
  <si>
    <t>HN621A</t>
  </si>
  <si>
    <t>HN622A</t>
  </si>
  <si>
    <t>HN623A</t>
  </si>
  <si>
    <t>HN624A</t>
  </si>
  <si>
    <t>HN625A</t>
  </si>
  <si>
    <t>HN626A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</si>
  <si>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</si>
  <si>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</si>
  <si>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</si>
  <si>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</si>
  <si>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</si>
  <si>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</si>
  <si>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</si>
  <si>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</si>
  <si>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</si>
  <si>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</si>
  <si>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</si>
  <si>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</si>
  <si>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</si>
  <si>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</si>
  <si>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</si>
  <si>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</si>
  <si>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</si>
  <si>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</si>
  <si>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</si>
  <si>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</si>
  <si>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</si>
  <si>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</si>
  <si>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</si>
  <si>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</si>
  <si>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</si>
  <si>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</si>
  <si>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</si>
  <si>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</si>
  <si>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</si>
  <si>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</si>
  <si>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</si>
  <si>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</si>
  <si>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</si>
  <si>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</si>
  <si>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</si>
  <si>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</si>
  <si>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</si>
  <si>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</si>
  <si>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</si>
  <si>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</si>
  <si>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</si>
  <si>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</si>
  <si>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</si>
  <si>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</si>
  <si>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</si>
  <si>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</si>
  <si>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</si>
  <si>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</si>
  <si>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</si>
  <si>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</si>
  <si>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</si>
  <si>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</si>
  <si>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</si>
  <si>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</si>
  <si>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</si>
  <si>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</si>
  <si>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</si>
  <si>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</si>
  <si>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</si>
  <si>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</si>
  <si>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</si>
  <si>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</si>
  <si>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</si>
  <si>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</si>
  <si>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</si>
  <si>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</si>
  <si>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</si>
  <si>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</si>
  <si>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</si>
  <si>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</si>
  <si>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</si>
  <si>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</si>
  <si>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</si>
  <si>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</si>
  <si>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</si>
  <si>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</si>
  <si>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</si>
  <si>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</si>
  <si>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</si>
  <si>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</si>
  <si>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</si>
  <si>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</si>
  <si>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</si>
  <si>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HN623R</t>
  </si>
  <si>
    <t>HN624R</t>
  </si>
  <si>
    <t>HN625R</t>
  </si>
  <si>
    <t>HN626R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</si>
  <si>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</si>
  <si>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</si>
  <si>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</si>
  <si>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</si>
  <si>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</si>
  <si>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</si>
  <si>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</si>
  <si>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</si>
  <si>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</si>
  <si>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</si>
  <si>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</si>
  <si>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</si>
  <si>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</si>
  <si>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</si>
  <si>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</si>
  <si>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</si>
  <si>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</si>
  <si>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</si>
  <si>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</si>
  <si>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</si>
  <si>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</si>
  <si>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</si>
  <si>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</si>
  <si>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</si>
  <si>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</si>
  <si>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</si>
  <si>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</si>
  <si>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</si>
  <si>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</si>
  <si>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</si>
  <si>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</si>
  <si>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</si>
  <si>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</si>
  <si>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</si>
  <si>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</si>
  <si>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</si>
  <si>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</si>
  <si>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</si>
  <si>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</si>
  <si>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</si>
  <si>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</si>
  <si>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</si>
  <si>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</si>
  <si>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</si>
  <si>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</si>
  <si>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</si>
  <si>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</si>
  <si>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</si>
  <si>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</si>
  <si>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</si>
  <si>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</si>
  <si>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</si>
  <si>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</si>
  <si>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</si>
  <si>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</si>
  <si>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</si>
  <si>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</si>
  <si>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</si>
  <si>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</si>
  <si>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</si>
  <si>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</si>
  <si>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</si>
  <si>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</si>
  <si>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</si>
  <si>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</si>
  <si>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</si>
  <si>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</si>
  <si>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</si>
  <si>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</si>
  <si>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</si>
  <si>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</si>
  <si>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</si>
  <si>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</si>
  <si>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</si>
  <si>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</si>
  <si>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</si>
  <si>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</si>
  <si>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</si>
  <si>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</si>
  <si>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</si>
  <si>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</si>
  <si>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</si>
  <si>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</si>
  <si>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</si>
  <si>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</si>
  <si>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</si>
  <si>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</si>
  <si>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</si>
  <si>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</si>
  <si>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</si>
  <si>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</si>
  <si>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</si>
  <si>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</si>
  <si>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</si>
  <si>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</si>
  <si>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</si>
  <si>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</si>
  <si>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</si>
  <si>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</si>
  <si>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</si>
  <si>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</si>
  <si>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</si>
  <si>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</si>
  <si>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</si>
  <si>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</si>
  <si>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</si>
  <si>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</si>
  <si>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</si>
  <si>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</si>
  <si>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</si>
  <si>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</si>
  <si>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</si>
  <si>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</si>
  <si>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</si>
  <si>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</si>
  <si>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</si>
  <si>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</si>
  <si>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</si>
  <si>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</si>
  <si>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</si>
  <si>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</si>
  <si>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</si>
  <si>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</si>
  <si>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</si>
  <si>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</si>
  <si>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</si>
  <si>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</si>
  <si>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</si>
  <si>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</si>
  <si>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</si>
  <si>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</si>
  <si>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</si>
  <si>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</si>
  <si>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</si>
  <si>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</si>
  <si>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</si>
  <si>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</si>
  <si>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</si>
  <si>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</si>
  <si>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</si>
  <si>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</si>
  <si>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</si>
  <si>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</si>
  <si>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</si>
  <si>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</si>
  <si>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</si>
  <si>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</si>
  <si>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</si>
  <si>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</si>
  <si>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</si>
  <si>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</si>
  <si>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</si>
  <si>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</si>
  <si>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</si>
  <si>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</si>
  <si>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</si>
  <si>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</si>
  <si>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</si>
  <si>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</si>
  <si>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</si>
  <si>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</si>
  <si>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</si>
  <si>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</si>
  <si>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</si>
  <si>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</si>
  <si>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</si>
  <si>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</si>
  <si>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</si>
  <si>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</si>
  <si>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</si>
  <si>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</si>
  <si>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</si>
  <si>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</si>
  <si>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</si>
  <si>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</si>
  <si>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</si>
  <si>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</si>
  <si>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</si>
  <si>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</si>
  <si>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</si>
  <si>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</si>
  <si>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</si>
  <si>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</si>
  <si>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</si>
  <si>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</si>
  <si>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</si>
  <si>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</si>
  <si>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</si>
  <si>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</si>
  <si>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</si>
  <si>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</si>
  <si>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</si>
  <si>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</si>
  <si>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</si>
  <si>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</si>
  <si>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</si>
  <si>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</si>
  <si>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</si>
  <si>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</si>
  <si>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</si>
  <si>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</si>
  <si>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</si>
  <si>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</si>
  <si>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</si>
  <si>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</si>
  <si>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</si>
  <si>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</si>
  <si>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</si>
  <si>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</si>
  <si>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</si>
  <si>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</si>
  <si>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</si>
  <si>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</si>
  <si>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</si>
  <si>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</si>
  <si>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</si>
  <si>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</si>
  <si>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</si>
  <si>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</si>
  <si>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</si>
  <si>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</si>
  <si>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</si>
  <si>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</si>
  <si>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</si>
  <si>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</si>
  <si>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</si>
  <si>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</si>
  <si>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</si>
  <si>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</si>
  <si>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</si>
  <si>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</si>
  <si>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</si>
  <si>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</si>
  <si>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</si>
  <si>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</si>
  <si>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</si>
  <si>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</si>
  <si>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</si>
  <si>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</si>
  <si>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</si>
  <si>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</si>
  <si>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</si>
  <si>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</si>
  <si>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</si>
  <si>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</si>
  <si>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</si>
  <si>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</si>
  <si>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</si>
  <si>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</si>
  <si>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</si>
  <si>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</si>
  <si>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</si>
  <si>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</si>
  <si>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</si>
  <si>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</si>
  <si>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</si>
  <si>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</si>
  <si>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</si>
  <si>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</si>
  <si>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</si>
  <si>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</si>
  <si>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</si>
  <si>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</si>
  <si>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</si>
  <si>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</si>
  <si>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</si>
  <si>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</si>
  <si>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</si>
  <si>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</si>
  <si>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</si>
  <si>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</si>
  <si>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</si>
  <si>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</si>
  <si>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</si>
  <si>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</si>
  <si>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</si>
  <si>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</si>
  <si>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</si>
  <si>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</si>
  <si>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</si>
  <si>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</si>
  <si>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</si>
  <si>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</si>
  <si>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</si>
  <si>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</si>
  <si>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</si>
  <si>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</si>
  <si>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</si>
  <si>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</si>
  <si>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</si>
  <si>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</si>
  <si>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</si>
  <si>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</si>
  <si>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</si>
  <si>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</si>
  <si>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</si>
  <si>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</si>
  <si>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</si>
  <si>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</si>
  <si>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</si>
  <si>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</si>
  <si>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</si>
  <si>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</si>
  <si>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</si>
  <si>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</si>
  <si>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</si>
  <si>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</si>
  <si>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</si>
  <si>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</si>
  <si>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</si>
  <si>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</si>
  <si>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</si>
  <si>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</si>
  <si>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</si>
  <si>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</si>
  <si>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</si>
  <si>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</si>
  <si>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</si>
  <si>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</si>
  <si>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</si>
  <si>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</si>
  <si>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</si>
  <si>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</si>
  <si>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</si>
  <si>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</si>
  <si>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</si>
  <si>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</si>
  <si>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</si>
  <si>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</si>
  <si>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</si>
  <si>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</si>
  <si>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</si>
  <si>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</si>
  <si>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</si>
  <si>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</si>
  <si>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</si>
  <si>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</si>
  <si>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</si>
  <si>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</si>
  <si>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</si>
  <si>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</si>
  <si>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</si>
  <si>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</si>
  <si>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</si>
  <si>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</si>
  <si>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</si>
  <si>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</si>
  <si>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</si>
  <si>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</si>
  <si>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</si>
  <si>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</si>
  <si>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</si>
  <si>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</si>
  <si>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</si>
  <si>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</si>
  <si>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</si>
  <si>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</si>
  <si>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</si>
  <si>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</si>
  <si>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</si>
  <si>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</si>
  <si>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</si>
  <si>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</si>
  <si>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</si>
  <si>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</si>
  <si>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</si>
  <si>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</si>
  <si>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</si>
  <si>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</si>
  <si>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</si>
  <si>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</si>
  <si>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</si>
  <si>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</si>
  <si>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</si>
  <si>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</si>
  <si>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</si>
  <si>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</si>
  <si>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</si>
  <si>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</si>
  <si>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</si>
  <si>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</si>
  <si>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</si>
  <si>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</si>
  <si>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</si>
  <si>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</si>
  <si>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</si>
  <si>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</si>
  <si>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</si>
  <si>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</si>
  <si>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</si>
  <si>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</si>
  <si>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</si>
  <si>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</si>
  <si>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</si>
  <si>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</si>
  <si>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</si>
  <si>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</si>
  <si>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</si>
  <si>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</si>
  <si>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</si>
  <si>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</si>
  <si>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</si>
  <si>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</si>
  <si>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</si>
  <si>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</si>
  <si>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</si>
  <si>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</si>
  <si>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</si>
  <si>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</si>
  <si>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</si>
  <si>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</si>
  <si>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</si>
  <si>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</si>
  <si>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</si>
  <si>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</si>
  <si>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</si>
  <si>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</si>
  <si>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</si>
  <si>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</si>
  <si>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</si>
  <si>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</si>
  <si>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</si>
  <si>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</si>
  <si>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</si>
  <si>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</si>
  <si>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</si>
  <si>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</si>
  <si>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</si>
  <si>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</si>
  <si>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</si>
  <si>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</si>
  <si>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</si>
  <si>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</si>
  <si>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</si>
  <si>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</si>
  <si>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</si>
  <si>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</si>
  <si>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</si>
  <si>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</si>
  <si>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</si>
  <si>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</si>
  <si>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</si>
  <si>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</si>
  <si>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</si>
  <si>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</si>
  <si>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</si>
  <si>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</si>
  <si>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</si>
  <si>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</si>
  <si>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</si>
  <si>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</si>
  <si>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</si>
  <si>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</si>
  <si>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</si>
  <si>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</si>
  <si>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</si>
  <si>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</si>
  <si>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</si>
  <si>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</si>
  <si>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</si>
  <si>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</si>
  <si>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</si>
  <si>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</si>
  <si>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</si>
  <si>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</si>
  <si>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</si>
  <si>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</si>
  <si>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</si>
  <si>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</si>
  <si>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</si>
  <si>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</si>
  <si>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</si>
  <si>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</si>
  <si>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</si>
  <si>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</si>
  <si>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</si>
  <si>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</si>
  <si>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</si>
  <si>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</si>
  <si>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</si>
  <si>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</si>
  <si>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</si>
  <si>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</si>
  <si>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</si>
  <si>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</si>
  <si>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</si>
  <si>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</si>
  <si>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</si>
  <si>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</si>
  <si>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</si>
  <si>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</si>
  <si>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</si>
  <si>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</si>
  <si>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</si>
  <si>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</si>
  <si>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</si>
  <si>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</si>
  <si>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</si>
  <si>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</si>
  <si>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</si>
  <si>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</si>
  <si>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</si>
  <si>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</si>
  <si>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</si>
  <si>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</si>
  <si>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</si>
  <si>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</si>
  <si>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</si>
  <si>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</si>
  <si>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</si>
  <si>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</si>
  <si>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</si>
  <si>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</si>
  <si>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</si>
  <si>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</si>
  <si>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</si>
  <si>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</si>
  <si>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</si>
  <si>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</si>
  <si>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</si>
  <si>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</si>
  <si>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</si>
  <si>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</si>
  <si>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</si>
  <si>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</si>
  <si>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</si>
  <si>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</si>
  <si>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</si>
  <si>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</si>
  <si>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</si>
  <si>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</si>
  <si>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</si>
  <si>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</si>
  <si>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</si>
  <si>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</si>
  <si>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</si>
  <si>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</si>
  <si>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</si>
  <si>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</si>
  <si>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</si>
  <si>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</si>
  <si>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</si>
  <si>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</si>
  <si>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</si>
  <si>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</si>
  <si>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</si>
  <si>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</si>
  <si>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</si>
  <si>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</si>
  <si>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</si>
  <si>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</si>
  <si>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</si>
  <si>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</si>
  <si>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</si>
  <si>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</si>
  <si>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</si>
  <si>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</si>
  <si>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</si>
  <si>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</si>
  <si>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</si>
  <si>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</si>
  <si>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</si>
  <si>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</si>
  <si>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</si>
  <si>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</si>
  <si>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</si>
  <si>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</si>
  <si>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</si>
  <si>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</si>
  <si>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</si>
  <si>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</si>
  <si>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</si>
  <si>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</si>
  <si>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</si>
  <si>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</si>
  <si>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</si>
  <si>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</si>
  <si>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</si>
  <si>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</si>
  <si>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</si>
  <si>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</si>
  <si>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</si>
  <si>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</si>
  <si>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</si>
  <si>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</si>
  <si>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</si>
  <si>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</si>
  <si>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</si>
  <si>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</si>
  <si>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</si>
  <si>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</si>
  <si>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</si>
  <si>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</si>
  <si>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</si>
  <si>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</si>
  <si>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</si>
  <si>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</si>
  <si>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</si>
  <si>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</si>
  <si>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</si>
  <si>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</si>
  <si>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</si>
  <si>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</si>
  <si>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</si>
  <si>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</si>
  <si>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</si>
  <si>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</si>
  <si>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</si>
  <si>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</si>
  <si>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</si>
  <si>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</si>
  <si>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</si>
  <si>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</si>
  <si>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</si>
  <si>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</si>
  <si>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</si>
  <si>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</si>
  <si>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</si>
  <si>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</si>
  <si>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</si>
  <si>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</si>
  <si>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</si>
  <si>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</si>
  <si>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</si>
  <si>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 MSC APOLLO /  MSC FLORIANA VI</t>
  </si>
  <si>
    <t>MSC TAURUS VII</t>
  </si>
  <si>
    <t>HI611R</t>
  </si>
  <si>
    <t>MSC BANJUL IV / MSC GENERAL IV</t>
  </si>
  <si>
    <t>HI612R</t>
  </si>
  <si>
    <t xml:space="preserve"> MSC PRECISION V </t>
  </si>
  <si>
    <t>HI613R</t>
  </si>
  <si>
    <t xml:space="preserve"> MSC ANTONIA / MSC MICHIGAN VII</t>
  </si>
  <si>
    <t>HI614R</t>
  </si>
  <si>
    <t>MSC ANTONIA / MSC FLORIANA VI</t>
  </si>
  <si>
    <t>MSC TUXPAN V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</si>
  <si>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</si>
  <si>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</si>
  <si>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</si>
  <si>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</si>
  <si>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</si>
  <si>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</si>
  <si>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</si>
  <si>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</si>
  <si>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</si>
  <si>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</si>
  <si>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</si>
  <si>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</si>
  <si>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</si>
  <si>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</si>
  <si>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</si>
  <si>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TAMPA V / MSC MAGNOLIA V</t>
  </si>
  <si>
    <t>MSC TAMARA</t>
  </si>
  <si>
    <t>HI621R</t>
  </si>
  <si>
    <t>HI622R</t>
  </si>
  <si>
    <t xml:space="preserve"> MSC BANJUL IV /  MSC POLARIS</t>
  </si>
  <si>
    <t>MSC DYMPHNA VI</t>
  </si>
  <si>
    <t>HI623R</t>
  </si>
  <si>
    <t xml:space="preserve"> MSC MICHIGAN VII / MSC TUXPAN V</t>
  </si>
  <si>
    <t>HI624R</t>
  </si>
  <si>
    <t xml:space="preserve">  MSC GENERAL IV / MSC DYMPHNA VI</t>
  </si>
  <si>
    <t xml:space="preserve">MSC TUXPAN V </t>
  </si>
  <si>
    <t>HI625R</t>
  </si>
  <si>
    <t xml:space="preserve">MSC ANIELLO </t>
  </si>
  <si>
    <t>HI626R</t>
  </si>
  <si>
    <t xml:space="preserve"> MSC FLORIANA VI</t>
  </si>
  <si>
    <t>HI627R</t>
  </si>
  <si>
    <t xml:space="preserve"> MSC KALAMATA VII</t>
  </si>
  <si>
    <t>HI628R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</si>
  <si>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</si>
  <si>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</si>
  <si>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</si>
  <si>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</si>
  <si>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</si>
  <si>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</si>
  <si>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</si>
  <si>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</si>
  <si>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</si>
  <si>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</si>
  <si>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</si>
  <si>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</si>
  <si>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</si>
  <si>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MSC KANOKO</t>
  </si>
  <si>
    <t>FV618N</t>
  </si>
  <si>
    <t xml:space="preserve"> MSC MARTINA MARIA</t>
  </si>
  <si>
    <t>FV619N</t>
  </si>
  <si>
    <t xml:space="preserve"> MSC FREYA</t>
  </si>
  <si>
    <t>MSC TAYLOR</t>
  </si>
  <si>
    <t>FV620N</t>
  </si>
  <si>
    <t xml:space="preserve"> MSC MELATILDE</t>
  </si>
  <si>
    <t>FV621N</t>
  </si>
  <si>
    <t xml:space="preserve"> MSC DEILA</t>
  </si>
  <si>
    <t>FV622N</t>
  </si>
  <si>
    <t>FV623N</t>
  </si>
  <si>
    <t>FV624N</t>
  </si>
  <si>
    <t>FV625N</t>
  </si>
  <si>
    <t xml:space="preserve"> MSC ILARIA</t>
  </si>
  <si>
    <t>FV626N</t>
  </si>
  <si>
    <t>FV627N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</si>
  <si>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</si>
  <si>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</si>
  <si>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</si>
  <si>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</si>
  <si>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</si>
  <si>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</si>
  <si>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</si>
  <si>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</si>
  <si>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</si>
  <si>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</si>
  <si>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</si>
  <si>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</si>
  <si>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</si>
  <si>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</si>
  <si>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</si>
  <si>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</si>
  <si>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</si>
  <si>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</si>
  <si>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</si>
  <si>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</si>
  <si>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</si>
  <si>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</si>
  <si>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</si>
  <si>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</si>
  <si>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</si>
  <si>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</si>
  <si>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</si>
  <si>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</si>
  <si>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</si>
  <si>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</si>
  <si>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</si>
  <si>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</si>
  <si>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</si>
  <si>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</si>
  <si>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</si>
  <si>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</si>
  <si>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</si>
  <si>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</si>
  <si>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</si>
  <si>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</si>
  <si>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</si>
  <si>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</si>
  <si>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</si>
  <si>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</si>
  <si>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</si>
  <si>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</si>
  <si>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</si>
  <si>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</si>
  <si>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</si>
  <si>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</si>
  <si>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</si>
  <si>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</si>
  <si>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</si>
  <si>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</si>
  <si>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</si>
  <si>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</si>
  <si>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</si>
  <si>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</si>
  <si>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</si>
  <si>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</si>
  <si>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</si>
  <si>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</si>
  <si>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</si>
  <si>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</si>
  <si>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</si>
  <si>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</si>
  <si>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</si>
  <si>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</si>
  <si>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</si>
  <si>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</si>
  <si>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</si>
  <si>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</si>
  <si>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</si>
  <si>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</si>
  <si>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</si>
  <si>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</si>
  <si>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</si>
  <si>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</si>
  <si>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</si>
  <si>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</si>
  <si>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</si>
  <si>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</si>
  <si>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</si>
  <si>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</si>
  <si>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</si>
  <si>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</si>
  <si>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</si>
  <si>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</si>
  <si>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</si>
  <si>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</si>
  <si>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</si>
  <si>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</si>
  <si>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</si>
  <si>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</si>
  <si>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</si>
  <si>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</si>
  <si>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</si>
  <si>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</si>
  <si>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</si>
  <si>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</si>
  <si>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</si>
  <si>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</si>
  <si>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</si>
  <si>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</si>
  <si>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</si>
  <si>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</si>
  <si>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</si>
  <si>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</si>
  <si>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</si>
  <si>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</si>
  <si>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</si>
  <si>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</si>
  <si>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</si>
  <si>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</si>
  <si>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</si>
  <si>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</si>
  <si>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</si>
  <si>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</si>
  <si>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</si>
  <si>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</si>
  <si>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</si>
  <si>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</si>
  <si>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</si>
  <si>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</si>
  <si>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</si>
  <si>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</si>
  <si>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</si>
  <si>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</si>
  <si>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</si>
  <si>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</si>
  <si>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</si>
  <si>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</si>
  <si>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</si>
  <si>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</si>
  <si>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</si>
  <si>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</si>
  <si>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</si>
  <si>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</si>
  <si>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</si>
  <si>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</si>
  <si>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</si>
  <si>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</si>
  <si>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</si>
  <si>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</si>
  <si>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</si>
  <si>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</si>
  <si>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</si>
  <si>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</si>
  <si>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</si>
  <si>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</si>
  <si>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</si>
  <si>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</si>
  <si>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</si>
  <si>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MSC DIANA - NO LOADING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</si>
  <si>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</si>
  <si>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</si>
  <si>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</si>
  <si>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</si>
  <si>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</si>
  <si>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</si>
  <si>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</si>
  <si>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</si>
  <si>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</si>
  <si>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</si>
  <si>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</si>
  <si>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</si>
  <si>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</si>
  <si>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</si>
  <si>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</si>
  <si>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</si>
  <si>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</si>
  <si>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</si>
  <si>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MSC CLAUDE GIRARDET</t>
  </si>
  <si>
    <t>GJ621E</t>
  </si>
  <si>
    <t xml:space="preserve"> MSC LEANNE</t>
  </si>
  <si>
    <t>GJ622E</t>
  </si>
  <si>
    <t xml:space="preserve"> MSC RAYA</t>
  </si>
  <si>
    <t>GJ623E</t>
  </si>
  <si>
    <t xml:space="preserve"> MSC RIFAYA</t>
  </si>
  <si>
    <t>GJ624E</t>
  </si>
  <si>
    <t xml:space="preserve"> MSC SIXIN</t>
  </si>
  <si>
    <t>GJ625E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</si>
  <si>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</si>
  <si>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</si>
  <si>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</si>
  <si>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</si>
  <si>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</si>
  <si>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</si>
  <si>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</si>
  <si>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</si>
  <si>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</si>
  <si>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</si>
  <si>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</si>
  <si>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</si>
  <si>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</si>
  <si>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</si>
  <si>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</si>
  <si>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</si>
  <si>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</si>
  <si>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</si>
  <si>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</si>
  <si>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</si>
  <si>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</si>
  <si>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</si>
  <si>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</si>
  <si>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</si>
  <si>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</si>
  <si>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</si>
  <si>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</si>
  <si>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</si>
  <si>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</si>
  <si>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</si>
  <si>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</si>
  <si>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</si>
  <si>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</si>
  <si>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</si>
  <si>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</si>
  <si>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</si>
  <si>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</si>
  <si>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</si>
  <si>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</si>
  <si>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</si>
  <si>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</si>
  <si>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</si>
  <si>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</si>
  <si>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</si>
  <si>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</si>
  <si>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</si>
  <si>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</si>
  <si>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</si>
  <si>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</si>
  <si>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</si>
  <si>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</si>
  <si>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</si>
  <si>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</si>
  <si>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</si>
  <si>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</si>
  <si>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</si>
  <si>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</si>
  <si>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</si>
  <si>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</si>
  <si>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</si>
  <si>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</si>
  <si>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</si>
  <si>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</si>
  <si>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</si>
  <si>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</si>
  <si>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</si>
  <si>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</si>
  <si>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</si>
  <si>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</si>
  <si>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</si>
  <si>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</si>
  <si>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</si>
  <si>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</si>
  <si>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</si>
  <si>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</si>
  <si>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</si>
  <si>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</si>
  <si>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</si>
  <si>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</si>
  <si>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</si>
  <si>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</si>
  <si>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</si>
  <si>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</si>
  <si>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</si>
  <si>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</si>
  <si>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</si>
  <si>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</si>
  <si>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</si>
  <si>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</si>
  <si>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</si>
  <si>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</si>
  <si>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</si>
  <si>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</si>
  <si>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</si>
  <si>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</si>
  <si>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</si>
  <si>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</si>
  <si>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</si>
  <si>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</si>
  <si>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</si>
  <si>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</si>
  <si>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</si>
  <si>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</si>
  <si>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</si>
  <si>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</si>
  <si>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</si>
  <si>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</si>
  <si>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</si>
  <si>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</si>
  <si>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</si>
  <si>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</si>
  <si>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</si>
  <si>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</si>
  <si>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</si>
  <si>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</si>
  <si>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</si>
  <si>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</si>
  <si>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</si>
  <si>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</si>
  <si>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</si>
  <si>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</si>
  <si>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</si>
  <si>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</si>
  <si>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</si>
  <si>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</si>
  <si>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</si>
  <si>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</si>
  <si>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</si>
  <si>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</si>
  <si>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</si>
  <si>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</si>
  <si>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</si>
  <si>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</si>
  <si>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</si>
  <si>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</si>
  <si>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</si>
  <si>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</si>
  <si>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</si>
  <si>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</si>
  <si>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</si>
  <si>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</si>
  <si>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</si>
  <si>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</si>
  <si>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</si>
  <si>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</si>
  <si>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</si>
  <si>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</si>
  <si>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</si>
  <si>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</si>
  <si>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</si>
  <si>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</si>
  <si>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</si>
  <si>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</si>
  <si>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</si>
  <si>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</si>
  <si>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</si>
  <si>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</si>
  <si>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</si>
  <si>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</si>
  <si>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</si>
  <si>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</si>
  <si>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</si>
  <si>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</si>
  <si>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</si>
  <si>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</si>
  <si>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</si>
  <si>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</si>
  <si>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</si>
  <si>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</si>
  <si>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</si>
  <si>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</si>
  <si>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</si>
  <si>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</si>
  <si>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</si>
  <si>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</si>
  <si>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</si>
  <si>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</si>
  <si>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</si>
  <si>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</si>
  <si>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</si>
  <si>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</si>
  <si>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</si>
  <si>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</si>
  <si>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</si>
  <si>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</si>
  <si>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</si>
  <si>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</si>
  <si>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</si>
  <si>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</si>
  <si>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</si>
  <si>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</si>
  <si>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</si>
  <si>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</si>
  <si>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</si>
  <si>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</si>
  <si>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</si>
  <si>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</si>
  <si>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</si>
  <si>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</si>
  <si>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</si>
  <si>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</si>
  <si>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</si>
  <si>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</si>
  <si>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</si>
  <si>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</si>
  <si>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</si>
  <si>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</si>
  <si>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</si>
  <si>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</si>
  <si>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</si>
  <si>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</si>
  <si>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</si>
  <si>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</si>
  <si>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</si>
  <si>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</si>
  <si>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</si>
  <si>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</si>
  <si>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</si>
  <si>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</si>
  <si>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</si>
  <si>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</si>
  <si>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</si>
  <si>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</si>
  <si>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</si>
  <si>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</si>
  <si>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</si>
  <si>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</si>
  <si>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</si>
  <si>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</si>
  <si>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</si>
  <si>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</si>
  <si>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</si>
  <si>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</si>
  <si>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</si>
  <si>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</si>
  <si>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</si>
  <si>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</si>
  <si>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</si>
  <si>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</si>
  <si>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</si>
  <si>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</si>
  <si>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</si>
  <si>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</si>
  <si>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</si>
  <si>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</si>
  <si>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</si>
  <si>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</si>
  <si>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</si>
  <si>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</si>
  <si>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</si>
  <si>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</si>
  <si>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</si>
  <si>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</si>
  <si>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</si>
  <si>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</si>
  <si>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</si>
  <si>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</si>
  <si>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</si>
  <si>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</si>
  <si>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</si>
  <si>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</si>
  <si>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</si>
  <si>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</si>
  <si>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</si>
  <si>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</si>
  <si>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</si>
  <si>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</si>
  <si>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</si>
  <si>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</si>
  <si>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</si>
  <si>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</si>
  <si>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</si>
  <si>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</si>
  <si>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</si>
  <si>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</si>
  <si>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</si>
  <si>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</si>
  <si>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</si>
  <si>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</si>
  <si>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</si>
  <si>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</si>
  <si>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</si>
  <si>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</si>
  <si>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</si>
  <si>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</si>
  <si>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</si>
  <si>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</si>
  <si>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</si>
  <si>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</si>
  <si>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</si>
  <si>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</si>
  <si>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</si>
  <si>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</si>
  <si>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</si>
  <si>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</si>
  <si>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</si>
  <si>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</si>
  <si>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</si>
  <si>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</si>
  <si>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</si>
  <si>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</si>
  <si>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</si>
  <si>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</si>
  <si>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</si>
  <si>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</si>
  <si>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</si>
  <si>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</si>
  <si>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</si>
  <si>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</si>
  <si>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</si>
  <si>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</si>
  <si>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</si>
  <si>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</si>
  <si>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</si>
  <si>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</si>
  <si>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</si>
  <si>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</si>
  <si>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</si>
  <si>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</si>
  <si>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</si>
  <si>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</si>
  <si>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</si>
  <si>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</si>
  <si>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</si>
  <si>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</si>
  <si>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</si>
  <si>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</si>
  <si>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</si>
  <si>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</si>
  <si>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</si>
  <si>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</si>
  <si>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</si>
  <si>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</si>
  <si>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</si>
  <si>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</si>
  <si>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</si>
  <si>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</si>
  <si>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</si>
  <si>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</si>
  <si>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</si>
  <si>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</si>
  <si>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</si>
  <si>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</si>
  <si>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</si>
  <si>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</si>
  <si>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</si>
  <si>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</si>
  <si>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</si>
  <si>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</si>
  <si>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</si>
  <si>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</si>
  <si>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</si>
  <si>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</si>
  <si>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</si>
  <si>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</si>
  <si>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</si>
  <si>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</si>
  <si>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</si>
  <si>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</si>
  <si>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</si>
  <si>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</si>
  <si>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</si>
  <si>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</si>
  <si>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</si>
  <si>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</si>
  <si>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</si>
  <si>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</si>
  <si>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</si>
  <si>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</si>
  <si>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</si>
  <si>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</si>
  <si>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</si>
  <si>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</si>
  <si>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</si>
  <si>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</si>
  <si>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</si>
  <si>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</si>
  <si>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</si>
  <si>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</si>
  <si>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</si>
  <si>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</si>
  <si>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</si>
  <si>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</si>
  <si>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</si>
  <si>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</si>
  <si>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</si>
  <si>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</si>
  <si>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</si>
  <si>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</si>
  <si>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</si>
  <si>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</si>
  <si>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</si>
  <si>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</si>
  <si>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</si>
  <si>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</si>
  <si>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</si>
  <si>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</si>
  <si>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</si>
  <si>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</si>
  <si>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</si>
  <si>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</si>
  <si>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</si>
  <si>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</si>
  <si>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</si>
  <si>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</si>
  <si>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</si>
  <si>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</si>
  <si>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</si>
  <si>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</si>
  <si>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</si>
  <si>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</si>
  <si>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</si>
  <si>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</si>
  <si>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</si>
  <si>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</si>
  <si>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</si>
  <si>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</si>
  <si>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</si>
  <si>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</si>
  <si>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</si>
  <si>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</si>
  <si>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</si>
  <si>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</si>
  <si>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</si>
  <si>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</si>
  <si>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</si>
  <si>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</si>
  <si>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</si>
  <si>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</si>
  <si>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</si>
  <si>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</si>
  <si>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</si>
  <si>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</si>
  <si>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</si>
  <si>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</si>
  <si>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</si>
  <si>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</si>
  <si>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</si>
  <si>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</si>
  <si>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</si>
  <si>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</si>
  <si>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</si>
  <si>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</si>
  <si>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</si>
  <si>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</si>
  <si>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</si>
  <si>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</si>
  <si>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</si>
  <si>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</si>
  <si>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</si>
  <si>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</si>
  <si>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</si>
  <si>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</si>
  <si>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</si>
  <si>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</si>
  <si>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</si>
  <si>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</si>
  <si>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</si>
  <si>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</si>
  <si>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</si>
  <si>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</si>
  <si>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</si>
  <si>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</si>
  <si>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</si>
  <si>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</si>
  <si>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</si>
  <si>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</si>
  <si>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</si>
  <si>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</si>
  <si>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</si>
  <si>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</si>
  <si>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</si>
  <si>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</si>
  <si>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</si>
  <si>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</si>
  <si>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</si>
  <si>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</si>
  <si>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</si>
  <si>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</si>
  <si>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</si>
  <si>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</si>
  <si>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</si>
  <si>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</si>
  <si>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</si>
  <si>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</si>
  <si>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</si>
  <si>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</si>
  <si>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</si>
  <si>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</si>
  <si>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</si>
  <si>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</si>
  <si>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</si>
  <si>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</si>
  <si>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</si>
  <si>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</si>
  <si>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</si>
  <si>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</si>
  <si>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</si>
  <si>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</si>
  <si>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</si>
  <si>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</si>
  <si>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</si>
  <si>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</si>
  <si>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</si>
  <si>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</si>
  <si>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</si>
  <si>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</si>
  <si>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</si>
  <si>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</si>
  <si>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</si>
  <si>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</si>
  <si>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</si>
  <si>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</si>
  <si>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</si>
  <si>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</si>
  <si>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</si>
  <si>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</si>
  <si>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</si>
  <si>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</si>
  <si>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</si>
  <si>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</si>
  <si>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</si>
  <si>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</si>
  <si>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</si>
  <si>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</si>
  <si>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</si>
  <si>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</si>
  <si>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</si>
  <si>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</si>
  <si>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</si>
  <si>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</si>
  <si>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</si>
  <si>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</si>
  <si>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</si>
  <si>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</si>
  <si>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</si>
  <si>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</si>
  <si>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</si>
  <si>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</si>
  <si>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</si>
  <si>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</si>
  <si>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</si>
  <si>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</si>
  <si>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</si>
  <si>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</si>
  <si>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</si>
  <si>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</si>
  <si>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</si>
  <si>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</si>
  <si>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</si>
  <si>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</si>
  <si>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</si>
  <si>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</si>
  <si>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</si>
  <si>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</si>
  <si>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</si>
  <si>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</si>
  <si>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</si>
  <si>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</si>
  <si>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</si>
  <si>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</si>
  <si>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</si>
  <si>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</si>
  <si>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</si>
  <si>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</si>
  <si>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</si>
  <si>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</si>
  <si>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</si>
  <si>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</si>
  <si>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</si>
  <si>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</si>
  <si>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</si>
  <si>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</si>
  <si>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</si>
  <si>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</si>
  <si>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</si>
  <si>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</si>
  <si>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</si>
  <si>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</si>
  <si>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</si>
  <si>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</si>
  <si>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</si>
  <si>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</si>
  <si>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</si>
  <si>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</si>
  <si>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</si>
  <si>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</si>
  <si>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</si>
  <si>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</si>
  <si>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</si>
  <si>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</si>
  <si>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</si>
  <si>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</si>
  <si>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</si>
  <si>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</si>
  <si>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</si>
  <si>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</si>
  <si>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</si>
  <si>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</si>
  <si>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</si>
  <si>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</si>
  <si>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</si>
  <si>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</si>
  <si>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</si>
  <si>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</si>
  <si>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</si>
  <si>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</si>
  <si>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</si>
  <si>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</si>
  <si>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</si>
  <si>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</si>
  <si>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</si>
  <si>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</si>
  <si>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</si>
  <si>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</si>
  <si>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</si>
  <si>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</si>
  <si>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</si>
  <si>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</si>
  <si>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</si>
  <si>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</si>
  <si>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</si>
  <si>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</si>
  <si>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</si>
  <si>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</si>
  <si>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</si>
  <si>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</si>
  <si>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</si>
  <si>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</si>
  <si>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</si>
  <si>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</si>
  <si>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</si>
  <si>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</si>
  <si>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</si>
  <si>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</si>
  <si>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</si>
  <si>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</si>
  <si>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</si>
  <si>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</si>
  <si>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</si>
  <si>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</si>
  <si>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</si>
  <si>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</si>
  <si>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</si>
  <si>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</si>
  <si>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</si>
  <si>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</si>
  <si>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</si>
  <si>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</si>
  <si>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</si>
  <si>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</si>
  <si>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</si>
  <si>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</si>
  <si>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</si>
  <si>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</si>
  <si>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</si>
  <si>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</si>
  <si>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</si>
  <si>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</si>
  <si>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</si>
  <si>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</si>
  <si>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</si>
  <si>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</si>
  <si>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</si>
  <si>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</si>
  <si>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</si>
  <si>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</si>
  <si>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</si>
  <si>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</si>
  <si>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</si>
  <si>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</si>
  <si>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</si>
  <si>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</si>
  <si>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</si>
  <si>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</si>
  <si>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</si>
  <si>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</si>
  <si>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</si>
  <si>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</si>
  <si>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</si>
  <si>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</si>
  <si>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</si>
  <si>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</si>
  <si>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</si>
  <si>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</si>
  <si>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</si>
  <si>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</si>
  <si>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</si>
  <si>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</si>
  <si>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</si>
  <si>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</si>
  <si>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</si>
  <si>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</si>
  <si>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</si>
  <si>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</si>
  <si>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</si>
  <si>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</si>
  <si>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</si>
  <si>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</si>
  <si>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</si>
  <si>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</si>
  <si>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</si>
  <si>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</si>
  <si>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</si>
  <si>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</si>
  <si>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</si>
  <si>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</si>
  <si>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</si>
  <si>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</si>
  <si>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</si>
  <si>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</si>
  <si>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</si>
  <si>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</si>
  <si>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</si>
  <si>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</si>
  <si>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</si>
  <si>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</si>
  <si>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</si>
  <si>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</si>
  <si>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</si>
  <si>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</si>
  <si>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</si>
  <si>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</si>
  <si>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</si>
  <si>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</si>
  <si>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</si>
  <si>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</si>
  <si>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</si>
  <si>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</si>
  <si>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</si>
  <si>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</si>
  <si>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</si>
  <si>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</si>
  <si>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</si>
  <si>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</si>
  <si>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</si>
  <si>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</si>
  <si>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</si>
  <si>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</si>
  <si>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</si>
  <si>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</si>
  <si>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</si>
  <si>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</si>
  <si>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</si>
  <si>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</si>
  <si>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</si>
  <si>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</si>
  <si>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</si>
  <si>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</si>
  <si>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</si>
  <si>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</si>
  <si>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</si>
  <si>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</si>
  <si>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</si>
  <si>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</si>
  <si>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</si>
  <si>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</si>
  <si>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</si>
  <si>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</si>
  <si>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</si>
  <si>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</si>
  <si>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</si>
  <si>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</si>
  <si>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</si>
  <si>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</si>
  <si>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</si>
  <si>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</si>
  <si>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</si>
  <si>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</si>
  <si>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</si>
  <si>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</si>
  <si>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</si>
  <si>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</si>
  <si>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</si>
  <si>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</si>
  <si>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</si>
  <si>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</si>
  <si>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</si>
  <si>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</si>
  <si>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</si>
  <si>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</si>
  <si>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</si>
  <si>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</si>
  <si>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</si>
  <si>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</si>
  <si>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</si>
  <si>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</si>
  <si>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</si>
  <si>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</si>
  <si>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</si>
  <si>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</si>
  <si>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</si>
  <si>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</si>
  <si>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</si>
  <si>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</si>
  <si>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</si>
  <si>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</si>
  <si>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</si>
  <si>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</si>
  <si>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</si>
  <si>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</si>
  <si>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</si>
  <si>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</si>
  <si>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</si>
  <si>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</si>
  <si>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</si>
  <si>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</si>
  <si>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</si>
  <si>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</si>
  <si>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</si>
  <si>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</si>
  <si>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</si>
  <si>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</si>
  <si>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</si>
  <si>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</si>
  <si>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</si>
  <si>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</si>
  <si>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</si>
  <si>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</si>
  <si>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</si>
  <si>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</si>
  <si>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</si>
  <si>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</si>
  <si>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</si>
  <si>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</si>
  <si>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</si>
  <si>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</si>
  <si>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</si>
  <si>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</si>
  <si>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</si>
  <si>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</si>
  <si>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</si>
  <si>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</si>
  <si>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</si>
  <si>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</si>
  <si>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</si>
  <si>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</si>
  <si>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</si>
  <si>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</si>
  <si>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</si>
  <si>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</si>
  <si>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</si>
  <si>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</si>
  <si>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</si>
  <si>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</si>
  <si>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</si>
  <si>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</si>
  <si>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</si>
  <si>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</si>
  <si>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</si>
  <si>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</si>
  <si>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</si>
  <si>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</si>
  <si>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</si>
  <si>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</si>
  <si>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</si>
  <si>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</si>
  <si>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</si>
  <si>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</si>
  <si>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</si>
  <si>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</si>
  <si>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</si>
  <si>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</si>
  <si>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</si>
  <si>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</si>
  <si>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</si>
  <si>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</si>
  <si>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</si>
  <si>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</si>
  <si>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</si>
  <si>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</si>
  <si>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</si>
  <si>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</si>
  <si>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</si>
  <si>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</si>
  <si>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</si>
  <si>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</si>
  <si>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</si>
  <si>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</si>
  <si>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</si>
  <si>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</si>
  <si>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</si>
  <si>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</si>
  <si>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</si>
  <si>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</si>
  <si>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</si>
  <si>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</si>
  <si>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</si>
  <si>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</si>
  <si>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</si>
  <si>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</si>
  <si>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</si>
  <si>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</si>
  <si>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</si>
  <si>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</si>
  <si>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</si>
  <si>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</si>
  <si>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</si>
  <si>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</si>
  <si>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</si>
  <si>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</si>
  <si>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</si>
  <si>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</si>
  <si>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</si>
  <si>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</si>
  <si>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</si>
  <si>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</si>
  <si>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</si>
  <si>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</si>
  <si>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</si>
  <si>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</si>
  <si>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</si>
  <si>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</si>
  <si>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</si>
  <si>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</si>
  <si>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</si>
  <si>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</si>
  <si>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>***Changes of new PF: 1. Remove of SIN loading</t>
  </si>
  <si>
    <t>LAST VOYAGE EX SIN GT616E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</si>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</sst>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3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9" fillId="50" borderId="1" xfId="2" applyFont="1" applyFill="1" applyBorder="1" applyAlignment="1" applyProtection="1">
      <alignment horizontal="center" vertical="center"/>
    </xf>
    <xf numFmtId="0" fontId="250" fillId="0" borderId="0" xfId="2" applyFont="1" applyAlignment="1" applyProtection="1"/>
    <xf numFmtId="0" fontId="244" fillId="0" borderId="47" xfId="2" applyFont="1" applyBorder="1" applyAlignment="1" applyProtection="1">
      <alignment horizontal="center" vertical="center"/>
    </xf>
    <xf numFmtId="16" fontId="0" fillId="0" borderId="21" xfId="0" applyNumberFormat="1" applyBorder="1" applyAlignment="1" applyProtection="1">
      <alignment horizontal="center" vertical="center"/>
      <protection locked="0"/>
    </xf>
    <xf numFmtId="17" fontId="218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52" borderId="19" xfId="0" applyFill="1" applyBorder="1" applyAlignment="1" applyProtection="1">
      <alignment horizontal="center" vertical="center"/>
      <protection locked="0"/>
    </xf>
    <xf numFmtId="0" fontId="64" fillId="44" borderId="67" xfId="0" applyFont="1" applyFill="1" applyBorder="1" applyAlignment="1" applyProtection="1">
      <alignment horizontal="center" vertical="center"/>
      <protection locked="0"/>
    </xf>
    <xf numFmtId="0" fontId="65" fillId="44" borderId="70" xfId="0" applyFont="1" applyFill="1" applyBorder="1" applyAlignment="1" applyProtection="1">
      <alignment horizontal="center" vertical="center"/>
      <protection locked="0"/>
    </xf>
    <xf numFmtId="16" fontId="0" fillId="0" borderId="70" xfId="0" applyNumberFormat="1" applyBorder="1" applyAlignment="1" applyProtection="1">
      <alignment horizontal="center" vertical="center"/>
      <protection locked="0"/>
    </xf>
    <xf numFmtId="0" fontId="64" fillId="44" borderId="64" xfId="0" applyFont="1" applyFill="1" applyBorder="1" applyAlignment="1" applyProtection="1">
      <alignment horizontal="center" vertical="center"/>
      <protection locked="0"/>
    </xf>
    <xf numFmtId="0" fontId="65" fillId="44" borderId="65" xfId="0" applyFont="1" applyFill="1" applyBorder="1" applyAlignment="1" applyProtection="1">
      <alignment horizontal="center" vertical="center"/>
      <protection locked="0"/>
    </xf>
    <xf numFmtId="16" fontId="0" fillId="0" borderId="66" xfId="0" applyNumberFormat="1" applyBorder="1" applyAlignment="1" applyProtection="1">
      <alignment horizontal="center" vertical="center"/>
      <protection locked="0"/>
    </xf>
    <xf numFmtId="16" fontId="218" fillId="52" borderId="40" xfId="0" applyNumberFormat="1" applyFont="1" applyFill="1" applyBorder="1" applyAlignment="1" applyProtection="1">
      <alignment horizontal="center" vertical="center"/>
      <protection locked="0"/>
    </xf>
    <xf numFmtId="16" fontId="3" fillId="37" borderId="15" xfId="2" applyNumberFormat="1" applyFont="1" applyFill="1" applyBorder="1" applyAlignment="1" applyProtection="1">
      <alignment horizontal="center" vertical="center"/>
      <protection locked="0"/>
    </xf>
    <xf numFmtId="16" fontId="3" fillId="37" borderId="66" xfId="2" applyNumberFormat="1" applyFont="1" applyFill="1" applyBorder="1" applyAlignment="1" applyProtection="1">
      <alignment horizontal="center" vertical="center"/>
      <protection locked="0"/>
    </xf>
    <xf numFmtId="16" fontId="3" fillId="37" borderId="47" xfId="2" applyNumberFormat="1" applyFont="1" applyFill="1" applyBorder="1" applyAlignment="1" applyProtection="1">
      <alignment horizontal="center" vertical="center"/>
      <protection locked="0"/>
    </xf>
    <xf numFmtId="16" fontId="45" fillId="0" borderId="0" xfId="0" applyNumberFormat="1" applyFont="1" applyAlignment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16" fontId="203" fillId="0" borderId="0" xfId="0" applyNumberFormat="1" applyFont="1" applyAlignment="1">
      <alignment horizontal="center" vertical="center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0" fontId="24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0" fontId="243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88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  <xf numFmtId="16" fontId="218" fillId="37" borderId="1" xfId="0" applyNumberFormat="1" applyFont="1" applyFill="1" applyBorder="1" applyAlignment="1" applyProtection="1">
      <alignment horizontal="center" vertical="center"/>
      <protection locked="0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7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5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7.bin"/><Relationship Id="rId10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7"/>
  <sheetViews>
    <sheetView topLeftCell="A2" zoomScale="85" zoomScaleNormal="85" zoomScaleSheetLayoutView="85" workbookViewId="0">
      <selection activeCell="A2" sqref="A2:H12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25" t="s">
        <v>0</v>
      </c>
      <c r="B1" s="1526"/>
      <c r="C1" s="1526"/>
      <c r="D1" s="1526"/>
      <c r="E1" s="1526"/>
      <c r="F1" s="1526"/>
      <c r="G1" s="1526"/>
      <c r="H1" s="1527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0" t="s">
        <v>1</v>
      </c>
      <c r="B3" s="918"/>
      <c r="C3" s="918"/>
      <c r="D3" s="919"/>
      <c r="E3" s="710"/>
      <c r="F3" s="710"/>
      <c r="G3" s="710"/>
      <c r="H3" s="710"/>
    </row>
    <row r="4" spans="1:8" s="711" customFormat="1" ht="18">
      <c r="A4" s="710"/>
      <c r="B4" s="1524"/>
      <c r="C4" s="1524"/>
      <c r="D4" s="1524"/>
      <c r="E4" s="1524"/>
      <c r="F4" s="1524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3" t="s">
        <v>2</v>
      </c>
      <c r="B6" s="973" t="s">
        <v>3</v>
      </c>
      <c r="C6" s="973" t="s">
        <v>4</v>
      </c>
      <c r="D6" s="973" t="s">
        <v>5</v>
      </c>
      <c r="E6" s="973" t="s">
        <v>6</v>
      </c>
      <c r="F6" s="973" t="s">
        <v>7</v>
      </c>
      <c r="G6" s="710"/>
      <c r="H6" s="710"/>
    </row>
    <row r="7" spans="1:8" s="711" customFormat="1" ht="30" customHeight="1">
      <c r="A7" s="1496"/>
      <c r="B7" s="939"/>
      <c r="C7" s="939"/>
      <c r="D7" s="939"/>
      <c r="E7" s="939"/>
      <c r="F7" s="939"/>
      <c r="G7" s="710"/>
      <c r="H7" s="710"/>
    </row>
    <row r="8" spans="1:8" s="711" customFormat="1" ht="30" customHeight="1">
      <c r="A8" s="973" t="s">
        <v>8</v>
      </c>
      <c r="B8" s="973" t="s">
        <v>9</v>
      </c>
      <c r="C8" s="973" t="s">
        <v>10</v>
      </c>
      <c r="D8" s="1452" t="s">
        <v>11</v>
      </c>
      <c r="E8" s="973" t="s">
        <v>12</v>
      </c>
      <c r="F8" s="1155" t="s">
        <v>13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3" t="s">
        <v>14</v>
      </c>
      <c r="B10" s="973" t="s">
        <v>15</v>
      </c>
      <c r="C10" s="938" t="s">
        <v>16</v>
      </c>
      <c r="D10" s="938" t="s">
        <v>17</v>
      </c>
      <c r="E10" s="1495" t="s">
        <v>18</v>
      </c>
      <c r="F10" s="1452" t="s">
        <v>19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29" t="s">
        <v>20</v>
      </c>
    </row>
    <row r="15" spans="1:8" hidden="1"/>
    <row r="16" spans="1:8" hidden="1"/>
    <row r="17" spans="1:8" hidden="1"/>
    <row r="18" spans="1:8" ht="39.950000000000003" customHeight="1">
      <c r="A18" s="921" t="s">
        <v>21</v>
      </c>
      <c r="B18" s="1073" t="s">
        <v>22</v>
      </c>
      <c r="C18" s="921" t="s">
        <v>23</v>
      </c>
      <c r="D18" s="921" t="s">
        <v>24</v>
      </c>
      <c r="E18" s="921" t="s">
        <v>25</v>
      </c>
      <c r="F18" s="921" t="s">
        <v>26</v>
      </c>
      <c r="G18" s="921" t="s">
        <v>27</v>
      </c>
      <c r="H18" s="921" t="s">
        <v>28</v>
      </c>
    </row>
    <row r="19" spans="1:8" ht="39.950000000000003" hidden="1" customHeight="1">
      <c r="A19" s="1074" t="s">
        <v>14</v>
      </c>
      <c r="B19" s="914" t="s">
        <v>29</v>
      </c>
      <c r="C19" s="915" t="s">
        <v>30</v>
      </c>
      <c r="D19" s="915" t="s">
        <v>31</v>
      </c>
      <c r="E19" s="915" t="s">
        <v>32</v>
      </c>
      <c r="F19" s="915" t="s">
        <v>33</v>
      </c>
      <c r="G19" s="914" t="s">
        <v>34</v>
      </c>
      <c r="H19" s="914" t="s">
        <v>35</v>
      </c>
    </row>
    <row r="20" spans="1:8" ht="39.950000000000003" hidden="1" customHeight="1">
      <c r="A20" s="1074" t="s">
        <v>14</v>
      </c>
      <c r="B20" s="914" t="s">
        <v>29</v>
      </c>
      <c r="C20" s="915" t="s">
        <v>36</v>
      </c>
      <c r="D20" s="915" t="s">
        <v>31</v>
      </c>
      <c r="E20" s="915" t="s">
        <v>32</v>
      </c>
      <c r="F20" s="915" t="s">
        <v>33</v>
      </c>
      <c r="G20" s="914" t="s">
        <v>37</v>
      </c>
      <c r="H20" s="914" t="s">
        <v>35</v>
      </c>
    </row>
    <row r="21" spans="1:8" ht="39.950000000000003" hidden="1" customHeight="1">
      <c r="A21" s="1074" t="s">
        <v>14</v>
      </c>
      <c r="B21" s="914" t="s">
        <v>38</v>
      </c>
      <c r="C21" s="915" t="s">
        <v>39</v>
      </c>
      <c r="D21" s="915" t="s">
        <v>31</v>
      </c>
      <c r="E21" s="915" t="s">
        <v>32</v>
      </c>
      <c r="F21" s="915" t="s">
        <v>33</v>
      </c>
      <c r="G21" s="914" t="s">
        <v>40</v>
      </c>
      <c r="H21" s="914" t="s">
        <v>35</v>
      </c>
    </row>
    <row r="22" spans="1:8" ht="39.950000000000003" hidden="1" customHeight="1">
      <c r="A22" s="1074" t="s">
        <v>14</v>
      </c>
      <c r="B22" s="914" t="s">
        <v>38</v>
      </c>
      <c r="C22" s="915" t="s">
        <v>41</v>
      </c>
      <c r="D22" s="915" t="s">
        <v>31</v>
      </c>
      <c r="E22" s="915" t="s">
        <v>32</v>
      </c>
      <c r="F22" s="915" t="s">
        <v>33</v>
      </c>
      <c r="G22" s="914" t="s">
        <v>42</v>
      </c>
      <c r="H22" s="914" t="s">
        <v>35</v>
      </c>
    </row>
    <row r="23" spans="1:8" ht="39.950000000000003" hidden="1" customHeight="1">
      <c r="A23" s="1421" t="s">
        <v>14</v>
      </c>
      <c r="B23" s="914" t="s">
        <v>38</v>
      </c>
      <c r="C23" s="915" t="s">
        <v>43</v>
      </c>
      <c r="D23" s="915" t="s">
        <v>31</v>
      </c>
      <c r="E23" s="915" t="s">
        <v>32</v>
      </c>
      <c r="F23" s="915" t="s">
        <v>33</v>
      </c>
      <c r="G23" s="914" t="s">
        <v>44</v>
      </c>
      <c r="H23" s="914" t="s">
        <v>35</v>
      </c>
    </row>
    <row r="24" spans="1:8" ht="39.950000000000003" hidden="1" customHeight="1">
      <c r="A24" s="1074" t="s">
        <v>45</v>
      </c>
      <c r="B24" s="915" t="s">
        <v>46</v>
      </c>
      <c r="C24" s="915" t="s">
        <v>47</v>
      </c>
      <c r="D24" s="915" t="s">
        <v>48</v>
      </c>
      <c r="E24" s="915" t="s">
        <v>49</v>
      </c>
      <c r="F24" s="915" t="s">
        <v>50</v>
      </c>
      <c r="G24" s="914" t="s">
        <v>51</v>
      </c>
      <c r="H24" s="915"/>
    </row>
    <row r="25" spans="1:8" ht="39.950000000000003" hidden="1" customHeight="1">
      <c r="A25" s="1422" t="s">
        <v>4</v>
      </c>
      <c r="B25" s="915" t="s">
        <v>52</v>
      </c>
      <c r="C25" s="898" t="s">
        <v>53</v>
      </c>
      <c r="D25" s="898"/>
      <c r="E25" s="898" t="s">
        <v>54</v>
      </c>
      <c r="F25" s="898" t="s">
        <v>55</v>
      </c>
      <c r="G25" s="899" t="s">
        <v>56</v>
      </c>
      <c r="H25" s="916"/>
    </row>
    <row r="26" spans="1:8" ht="39.950000000000003" hidden="1" customHeight="1">
      <c r="A26" s="1074" t="s">
        <v>57</v>
      </c>
      <c r="B26" s="898" t="s">
        <v>58</v>
      </c>
      <c r="C26" s="898" t="s">
        <v>59</v>
      </c>
      <c r="D26" s="898"/>
      <c r="E26" s="898" t="s">
        <v>49</v>
      </c>
      <c r="F26" s="898" t="s">
        <v>60</v>
      </c>
      <c r="G26" s="914" t="s">
        <v>61</v>
      </c>
      <c r="H26" s="901"/>
    </row>
    <row r="27" spans="1:8" ht="39.950000000000003" hidden="1" customHeight="1">
      <c r="A27" s="1074" t="s">
        <v>9</v>
      </c>
      <c r="B27" s="915" t="s">
        <v>58</v>
      </c>
      <c r="C27" s="915" t="s">
        <v>59</v>
      </c>
      <c r="D27" s="915"/>
      <c r="E27" s="915" t="s">
        <v>62</v>
      </c>
      <c r="F27" s="915" t="s">
        <v>60</v>
      </c>
      <c r="G27" s="914" t="s">
        <v>61</v>
      </c>
      <c r="H27" s="914"/>
    </row>
    <row r="28" spans="1:8" ht="39.950000000000003" hidden="1" customHeight="1">
      <c r="A28" s="1074" t="s">
        <v>5</v>
      </c>
      <c r="B28" s="915" t="s">
        <v>58</v>
      </c>
      <c r="C28" s="915" t="s">
        <v>59</v>
      </c>
      <c r="D28" s="915"/>
      <c r="E28" s="915" t="s">
        <v>63</v>
      </c>
      <c r="F28" s="915" t="s">
        <v>60</v>
      </c>
      <c r="G28" s="914" t="s">
        <v>61</v>
      </c>
      <c r="H28" s="915"/>
    </row>
    <row r="29" spans="1:8" ht="39.950000000000003" hidden="1" customHeight="1">
      <c r="A29" s="1074" t="s">
        <v>17</v>
      </c>
      <c r="B29" s="915" t="s">
        <v>58</v>
      </c>
      <c r="C29" s="915" t="s">
        <v>59</v>
      </c>
      <c r="D29" s="915"/>
      <c r="E29" s="915" t="s">
        <v>64</v>
      </c>
      <c r="F29" s="915" t="s">
        <v>60</v>
      </c>
      <c r="G29" s="914" t="s">
        <v>61</v>
      </c>
      <c r="H29" s="914"/>
    </row>
    <row r="30" spans="1:8" ht="39.950000000000003" hidden="1" customHeight="1">
      <c r="A30" s="1074" t="s">
        <v>3</v>
      </c>
      <c r="B30" s="915" t="s">
        <v>65</v>
      </c>
      <c r="C30" s="898" t="s">
        <v>66</v>
      </c>
      <c r="D30" s="898"/>
      <c r="E30" s="898" t="s">
        <v>67</v>
      </c>
      <c r="F30" s="898" t="s">
        <v>68</v>
      </c>
      <c r="G30" s="899" t="s">
        <v>69</v>
      </c>
      <c r="H30" s="1072"/>
    </row>
    <row r="31" spans="1:8" ht="39.950000000000003" hidden="1" customHeight="1">
      <c r="A31" s="1074" t="s">
        <v>12</v>
      </c>
      <c r="B31" s="915" t="s">
        <v>65</v>
      </c>
      <c r="C31" s="915" t="s">
        <v>66</v>
      </c>
      <c r="D31" s="915"/>
      <c r="E31" s="915" t="s">
        <v>70</v>
      </c>
      <c r="F31" s="915" t="s">
        <v>68</v>
      </c>
      <c r="G31" s="914" t="s">
        <v>69</v>
      </c>
      <c r="H31" s="915"/>
    </row>
    <row r="32" spans="1:8" ht="39.950000000000003" hidden="1" customHeight="1">
      <c r="A32" s="1421" t="s">
        <v>17</v>
      </c>
      <c r="B32" s="915" t="s">
        <v>71</v>
      </c>
      <c r="C32" s="915" t="s">
        <v>72</v>
      </c>
      <c r="D32" s="915"/>
      <c r="E32" s="915" t="s">
        <v>73</v>
      </c>
      <c r="F32" s="915" t="s">
        <v>74</v>
      </c>
      <c r="G32" s="914" t="s">
        <v>75</v>
      </c>
      <c r="H32" s="914"/>
    </row>
    <row r="33" spans="1:8" ht="39.950000000000003" hidden="1" customHeight="1">
      <c r="A33" s="1494" t="s">
        <v>9</v>
      </c>
      <c r="B33" s="1402" t="s">
        <v>71</v>
      </c>
      <c r="C33" s="915" t="s">
        <v>72</v>
      </c>
      <c r="D33" s="915"/>
      <c r="E33" s="915" t="s">
        <v>64</v>
      </c>
      <c r="F33" s="915" t="s">
        <v>74</v>
      </c>
      <c r="G33" s="914" t="s">
        <v>76</v>
      </c>
      <c r="H33" s="915"/>
    </row>
    <row r="34" spans="1:8" ht="39.950000000000003" hidden="1" customHeight="1">
      <c r="A34" s="1422" t="s">
        <v>7</v>
      </c>
      <c r="B34" s="1152" t="s">
        <v>77</v>
      </c>
      <c r="C34" s="898" t="s">
        <v>78</v>
      </c>
      <c r="D34" s="898"/>
      <c r="E34" s="898" t="s">
        <v>54</v>
      </c>
      <c r="F34" s="898" t="s">
        <v>79</v>
      </c>
      <c r="G34" s="899" t="s">
        <v>80</v>
      </c>
      <c r="H34" s="915"/>
    </row>
    <row r="35" spans="1:8" ht="39.950000000000003" hidden="1" customHeight="1">
      <c r="A35" s="1074" t="s">
        <v>45</v>
      </c>
      <c r="B35" s="1152" t="s">
        <v>81</v>
      </c>
      <c r="C35" s="898" t="s">
        <v>82</v>
      </c>
      <c r="D35" s="898" t="s">
        <v>48</v>
      </c>
      <c r="E35" s="898" t="s">
        <v>83</v>
      </c>
      <c r="F35" s="898" t="s">
        <v>84</v>
      </c>
      <c r="G35" s="898" t="s">
        <v>85</v>
      </c>
      <c r="H35" s="916"/>
    </row>
    <row r="36" spans="1:8" ht="39.950000000000003" hidden="1" customHeight="1">
      <c r="A36" s="1422" t="s">
        <v>7</v>
      </c>
      <c r="B36" s="898" t="s">
        <v>86</v>
      </c>
      <c r="C36" s="898" t="s">
        <v>87</v>
      </c>
      <c r="D36" s="898"/>
      <c r="E36" s="898" t="s">
        <v>70</v>
      </c>
      <c r="F36" s="898" t="s">
        <v>79</v>
      </c>
      <c r="G36" s="898" t="s">
        <v>88</v>
      </c>
      <c r="H36" s="915"/>
    </row>
    <row r="37" spans="1:8" ht="39.950000000000003" hidden="1" customHeight="1">
      <c r="A37" s="1421" t="s">
        <v>6</v>
      </c>
      <c r="B37" s="915" t="s">
        <v>89</v>
      </c>
      <c r="C37" s="915" t="s">
        <v>90</v>
      </c>
      <c r="D37" s="915"/>
      <c r="E37" s="915" t="s">
        <v>83</v>
      </c>
      <c r="F37" s="915" t="s">
        <v>74</v>
      </c>
      <c r="G37" s="914" t="s">
        <v>91</v>
      </c>
      <c r="H37" s="916"/>
    </row>
    <row r="38" spans="1:8" ht="39.950000000000003" hidden="1" customHeight="1">
      <c r="A38" s="1494" t="s">
        <v>5</v>
      </c>
      <c r="B38" s="1402" t="s">
        <v>92</v>
      </c>
      <c r="C38" s="915" t="s">
        <v>93</v>
      </c>
      <c r="D38" s="915"/>
      <c r="E38" s="915" t="s">
        <v>73</v>
      </c>
      <c r="F38" s="915" t="s">
        <v>94</v>
      </c>
      <c r="G38" s="915" t="s">
        <v>95</v>
      </c>
      <c r="H38" s="915"/>
    </row>
    <row r="39" spans="1:8" ht="39.950000000000003" hidden="1" customHeight="1">
      <c r="A39" s="1422" t="s">
        <v>6</v>
      </c>
      <c r="B39" s="915" t="s">
        <v>96</v>
      </c>
      <c r="C39" s="915" t="s">
        <v>97</v>
      </c>
      <c r="D39" s="915"/>
      <c r="E39" s="915" t="s">
        <v>73</v>
      </c>
      <c r="F39" s="915" t="s">
        <v>96</v>
      </c>
      <c r="G39" s="914" t="s">
        <v>98</v>
      </c>
      <c r="H39" s="915"/>
    </row>
    <row r="40" spans="1:8" ht="39.950000000000003" hidden="1" customHeight="1">
      <c r="A40" s="1074" t="s">
        <v>12</v>
      </c>
      <c r="B40" s="898" t="s">
        <v>99</v>
      </c>
      <c r="C40" s="898" t="s">
        <v>100</v>
      </c>
      <c r="D40" s="898"/>
      <c r="E40" s="915" t="s">
        <v>101</v>
      </c>
      <c r="F40" s="898" t="s">
        <v>74</v>
      </c>
      <c r="G40" s="914" t="s">
        <v>102</v>
      </c>
      <c r="H40" s="898" t="s">
        <v>103</v>
      </c>
    </row>
    <row r="41" spans="1:8" ht="39.950000000000003" hidden="1" customHeight="1">
      <c r="A41" s="1074" t="s">
        <v>10</v>
      </c>
      <c r="B41" s="915" t="s">
        <v>104</v>
      </c>
      <c r="C41" s="915" t="s">
        <v>105</v>
      </c>
      <c r="D41" s="915" t="s">
        <v>106</v>
      </c>
      <c r="E41" s="915" t="s">
        <v>107</v>
      </c>
      <c r="F41" s="915" t="s">
        <v>74</v>
      </c>
      <c r="G41" s="898" t="s">
        <v>108</v>
      </c>
      <c r="H41" s="917" t="s">
        <v>109</v>
      </c>
    </row>
    <row r="42" spans="1:8" ht="39.950000000000003" hidden="1" customHeight="1">
      <c r="A42" s="1422" t="s">
        <v>9</v>
      </c>
      <c r="B42" s="915" t="s">
        <v>110</v>
      </c>
      <c r="C42" s="915" t="s">
        <v>111</v>
      </c>
      <c r="D42" s="915"/>
      <c r="E42" s="915" t="s">
        <v>112</v>
      </c>
      <c r="F42" s="915" t="s">
        <v>55</v>
      </c>
      <c r="G42" s="914" t="s">
        <v>113</v>
      </c>
      <c r="H42" s="915"/>
    </row>
    <row r="43" spans="1:8" ht="39.950000000000003" hidden="1" customHeight="1">
      <c r="A43" s="1074" t="s">
        <v>12</v>
      </c>
      <c r="B43" s="915" t="s">
        <v>114</v>
      </c>
      <c r="C43" s="915" t="s">
        <v>100</v>
      </c>
      <c r="D43" s="915"/>
      <c r="E43" s="915" t="s">
        <v>101</v>
      </c>
      <c r="F43" s="915" t="s">
        <v>74</v>
      </c>
      <c r="G43" s="914" t="s">
        <v>102</v>
      </c>
      <c r="H43" s="898" t="s">
        <v>103</v>
      </c>
    </row>
    <row r="44" spans="1:8" ht="39.950000000000003" hidden="1" customHeight="1">
      <c r="A44" s="1074" t="s">
        <v>57</v>
      </c>
      <c r="B44" s="915" t="s">
        <v>115</v>
      </c>
      <c r="C44" s="915" t="s">
        <v>116</v>
      </c>
      <c r="D44" s="915"/>
      <c r="E44" s="915" t="s">
        <v>117</v>
      </c>
      <c r="F44" s="915" t="s">
        <v>118</v>
      </c>
      <c r="G44" s="915" t="s">
        <v>119</v>
      </c>
      <c r="H44" s="901"/>
    </row>
    <row r="45" spans="1:8" ht="39.950000000000003" hidden="1" customHeight="1">
      <c r="A45" s="1074" t="s">
        <v>11</v>
      </c>
      <c r="B45" s="898" t="s">
        <v>120</v>
      </c>
      <c r="C45" s="898" t="s">
        <v>121</v>
      </c>
      <c r="D45" s="898" t="s">
        <v>122</v>
      </c>
      <c r="E45" s="898" t="s">
        <v>49</v>
      </c>
      <c r="F45" s="898" t="s">
        <v>118</v>
      </c>
      <c r="G45" s="898" t="s">
        <v>123</v>
      </c>
      <c r="H45" s="898" t="s">
        <v>124</v>
      </c>
    </row>
    <row r="46" spans="1:8" ht="39.950000000000003" hidden="1" customHeight="1">
      <c r="A46" s="1074" t="s">
        <v>14</v>
      </c>
      <c r="B46" s="898" t="s">
        <v>31</v>
      </c>
      <c r="C46" s="898" t="s">
        <v>125</v>
      </c>
      <c r="D46" s="898"/>
      <c r="E46" s="915" t="s">
        <v>54</v>
      </c>
      <c r="F46" s="898" t="s">
        <v>33</v>
      </c>
      <c r="G46" s="914" t="s">
        <v>126</v>
      </c>
      <c r="H46" s="914"/>
    </row>
    <row r="47" spans="1:8" ht="39.950000000000003" hidden="1" customHeight="1">
      <c r="A47" s="1074" t="s">
        <v>14</v>
      </c>
      <c r="B47" s="898" t="s">
        <v>127</v>
      </c>
      <c r="C47" s="898" t="s">
        <v>125</v>
      </c>
      <c r="D47" s="898"/>
      <c r="E47" s="915" t="s">
        <v>32</v>
      </c>
      <c r="F47" s="898" t="s">
        <v>33</v>
      </c>
      <c r="G47" s="914" t="s">
        <v>126</v>
      </c>
      <c r="H47" s="914" t="s">
        <v>128</v>
      </c>
    </row>
    <row r="48" spans="1:8" ht="39.950000000000003" hidden="1" customHeight="1">
      <c r="A48" s="1421" t="s">
        <v>6</v>
      </c>
      <c r="B48" s="915" t="s">
        <v>129</v>
      </c>
      <c r="C48" s="915" t="s">
        <v>97</v>
      </c>
      <c r="D48" s="915"/>
      <c r="E48" s="915" t="s">
        <v>49</v>
      </c>
      <c r="F48" s="915" t="s">
        <v>96</v>
      </c>
      <c r="G48" s="914" t="s">
        <v>98</v>
      </c>
      <c r="H48" s="915" t="s">
        <v>130</v>
      </c>
    </row>
    <row r="49" spans="1:8" ht="39.950000000000003" hidden="1" customHeight="1">
      <c r="A49" s="1422" t="s">
        <v>10</v>
      </c>
      <c r="B49" s="915" t="s">
        <v>131</v>
      </c>
      <c r="C49" s="898" t="s">
        <v>132</v>
      </c>
      <c r="D49" s="898"/>
      <c r="E49" s="898" t="s">
        <v>70</v>
      </c>
      <c r="F49" s="898" t="s">
        <v>84</v>
      </c>
      <c r="G49" s="899" t="s">
        <v>133</v>
      </c>
      <c r="H49" s="898"/>
    </row>
    <row r="50" spans="1:8" ht="39.950000000000003" hidden="1" customHeight="1">
      <c r="A50" s="1074" t="s">
        <v>57</v>
      </c>
      <c r="B50" s="898" t="s">
        <v>134</v>
      </c>
      <c r="C50" s="898" t="s">
        <v>135</v>
      </c>
      <c r="D50" s="898"/>
      <c r="E50" s="898" t="s">
        <v>136</v>
      </c>
      <c r="F50" s="898" t="s">
        <v>137</v>
      </c>
      <c r="G50" s="898" t="s">
        <v>138</v>
      </c>
      <c r="H50" s="901"/>
    </row>
    <row r="51" spans="1:8" ht="39.950000000000003" hidden="1" customHeight="1">
      <c r="A51" s="1074" t="s">
        <v>12</v>
      </c>
      <c r="B51" s="915" t="s">
        <v>139</v>
      </c>
      <c r="C51" s="915" t="s">
        <v>140</v>
      </c>
      <c r="D51" s="915"/>
      <c r="E51" s="915" t="s">
        <v>117</v>
      </c>
      <c r="F51" s="915" t="s">
        <v>74</v>
      </c>
      <c r="G51" s="914" t="s">
        <v>141</v>
      </c>
      <c r="H51" s="915"/>
    </row>
    <row r="52" spans="1:8" ht="39.950000000000003" hidden="1" customHeight="1">
      <c r="A52" s="1074" t="s">
        <v>9</v>
      </c>
      <c r="B52" s="915" t="s">
        <v>142</v>
      </c>
      <c r="C52" s="915" t="s">
        <v>143</v>
      </c>
      <c r="D52" s="915" t="s">
        <v>58</v>
      </c>
      <c r="E52" s="915" t="s">
        <v>64</v>
      </c>
      <c r="F52" s="915" t="s">
        <v>137</v>
      </c>
      <c r="G52" s="914" t="s">
        <v>61</v>
      </c>
      <c r="H52" s="914" t="s">
        <v>144</v>
      </c>
    </row>
    <row r="53" spans="1:8" ht="39.950000000000003" hidden="1" customHeight="1">
      <c r="A53" s="1074" t="s">
        <v>3</v>
      </c>
      <c r="B53" s="915" t="s">
        <v>122</v>
      </c>
      <c r="C53" s="898" t="s">
        <v>145</v>
      </c>
      <c r="D53" s="898"/>
      <c r="E53" s="898" t="s">
        <v>63</v>
      </c>
      <c r="F53" s="898" t="s">
        <v>74</v>
      </c>
      <c r="G53" s="899" t="s">
        <v>146</v>
      </c>
      <c r="H53" s="1072"/>
    </row>
    <row r="54" spans="1:8" ht="39.950000000000003" hidden="1" customHeight="1">
      <c r="A54" s="1074" t="s">
        <v>10</v>
      </c>
      <c r="B54" s="898" t="s">
        <v>122</v>
      </c>
      <c r="C54" s="898" t="s">
        <v>145</v>
      </c>
      <c r="D54" s="898"/>
      <c r="E54" s="898" t="s">
        <v>147</v>
      </c>
      <c r="F54" s="898" t="s">
        <v>74</v>
      </c>
      <c r="G54" s="899" t="s">
        <v>146</v>
      </c>
      <c r="H54" s="901"/>
    </row>
    <row r="55" spans="1:8" ht="39.950000000000003" hidden="1" customHeight="1">
      <c r="A55" s="1074" t="s">
        <v>17</v>
      </c>
      <c r="B55" s="915" t="s">
        <v>122</v>
      </c>
      <c r="C55" s="915" t="s">
        <v>145</v>
      </c>
      <c r="D55" s="915"/>
      <c r="E55" s="915" t="s">
        <v>147</v>
      </c>
      <c r="F55" s="915" t="s">
        <v>74</v>
      </c>
      <c r="G55" s="899" t="s">
        <v>146</v>
      </c>
      <c r="H55" s="914"/>
    </row>
    <row r="56" spans="1:8" ht="39.950000000000003" hidden="1" customHeight="1">
      <c r="A56" s="1421" t="s">
        <v>9</v>
      </c>
      <c r="B56" s="915" t="s">
        <v>148</v>
      </c>
      <c r="C56" s="915" t="s">
        <v>149</v>
      </c>
      <c r="D56" s="915" t="s">
        <v>58</v>
      </c>
      <c r="E56" s="915" t="s">
        <v>64</v>
      </c>
      <c r="F56" s="915" t="s">
        <v>137</v>
      </c>
      <c r="G56" s="1103" t="s">
        <v>61</v>
      </c>
      <c r="H56" s="914" t="s">
        <v>144</v>
      </c>
    </row>
    <row r="57" spans="1:8" ht="39.950000000000003" hidden="1" customHeight="1">
      <c r="A57" s="1477" t="s">
        <v>9</v>
      </c>
      <c r="B57" s="1152" t="s">
        <v>150</v>
      </c>
      <c r="C57" s="898" t="s">
        <v>151</v>
      </c>
      <c r="D57" s="898"/>
      <c r="E57" s="898" t="s">
        <v>54</v>
      </c>
      <c r="F57" s="898" t="s">
        <v>55</v>
      </c>
      <c r="G57" s="898" t="s">
        <v>152</v>
      </c>
      <c r="H57" s="915"/>
    </row>
    <row r="58" spans="1:8" ht="39.950000000000003" hidden="1" customHeight="1">
      <c r="A58" s="1074" t="s">
        <v>16</v>
      </c>
      <c r="B58" s="898" t="s">
        <v>153</v>
      </c>
      <c r="C58" s="898" t="s">
        <v>154</v>
      </c>
      <c r="D58" s="898"/>
      <c r="E58" s="898" t="s">
        <v>49</v>
      </c>
      <c r="F58" s="898" t="s">
        <v>74</v>
      </c>
      <c r="G58" s="898" t="s">
        <v>155</v>
      </c>
      <c r="H58" s="898"/>
    </row>
    <row r="59" spans="1:8" ht="39.950000000000003" hidden="1" customHeight="1">
      <c r="A59" s="1074" t="s">
        <v>3</v>
      </c>
      <c r="B59" s="915" t="s">
        <v>153</v>
      </c>
      <c r="C59" s="898" t="s">
        <v>154</v>
      </c>
      <c r="D59" s="898"/>
      <c r="E59" s="898" t="s">
        <v>62</v>
      </c>
      <c r="F59" s="898" t="s">
        <v>74</v>
      </c>
      <c r="G59" s="899" t="s">
        <v>155</v>
      </c>
      <c r="H59" s="916"/>
    </row>
    <row r="60" spans="1:8" ht="39.950000000000003" hidden="1" customHeight="1">
      <c r="A60" s="1074" t="s">
        <v>5</v>
      </c>
      <c r="B60" s="898" t="s">
        <v>153</v>
      </c>
      <c r="C60" s="898" t="s">
        <v>154</v>
      </c>
      <c r="D60" s="898"/>
      <c r="E60" s="898" t="s">
        <v>147</v>
      </c>
      <c r="F60" s="898" t="s">
        <v>74</v>
      </c>
      <c r="G60" s="898" t="s">
        <v>155</v>
      </c>
      <c r="H60" s="915"/>
    </row>
    <row r="61" spans="1:8" ht="39.950000000000003" hidden="1" customHeight="1">
      <c r="A61" s="1074" t="s">
        <v>9</v>
      </c>
      <c r="B61" s="915" t="s">
        <v>153</v>
      </c>
      <c r="C61" s="915" t="s">
        <v>154</v>
      </c>
      <c r="D61" s="915"/>
      <c r="E61" s="915" t="s">
        <v>156</v>
      </c>
      <c r="F61" s="915" t="s">
        <v>74</v>
      </c>
      <c r="G61" s="914" t="s">
        <v>155</v>
      </c>
      <c r="H61" s="914"/>
    </row>
    <row r="62" spans="1:8" ht="39.950000000000003" hidden="1" customHeight="1">
      <c r="A62" s="1074" t="s">
        <v>6</v>
      </c>
      <c r="B62" s="898" t="s">
        <v>157</v>
      </c>
      <c r="C62" s="898" t="s">
        <v>158</v>
      </c>
      <c r="D62" s="898"/>
      <c r="E62" s="898" t="s">
        <v>101</v>
      </c>
      <c r="F62" s="898" t="s">
        <v>74</v>
      </c>
      <c r="G62" s="898" t="s">
        <v>159</v>
      </c>
      <c r="H62" s="915"/>
    </row>
    <row r="63" spans="1:8" ht="39.950000000000003" hidden="1" customHeight="1">
      <c r="A63" s="1074" t="s">
        <v>9</v>
      </c>
      <c r="B63" s="915" t="s">
        <v>160</v>
      </c>
      <c r="C63" s="915" t="s">
        <v>161</v>
      </c>
      <c r="D63" s="915" t="s">
        <v>58</v>
      </c>
      <c r="E63" s="915" t="s">
        <v>64</v>
      </c>
      <c r="F63" s="915" t="s">
        <v>60</v>
      </c>
      <c r="G63" s="914" t="s">
        <v>61</v>
      </c>
      <c r="H63" s="914" t="s">
        <v>144</v>
      </c>
    </row>
    <row r="64" spans="1:8" ht="39.950000000000003" hidden="1" customHeight="1">
      <c r="A64" s="1074" t="s">
        <v>5</v>
      </c>
      <c r="B64" s="898" t="s">
        <v>162</v>
      </c>
      <c r="C64" s="898" t="s">
        <v>163</v>
      </c>
      <c r="D64" s="898"/>
      <c r="E64" s="898" t="s">
        <v>117</v>
      </c>
      <c r="F64" s="898" t="s">
        <v>55</v>
      </c>
      <c r="G64" s="898" t="s">
        <v>164</v>
      </c>
      <c r="H64" s="914"/>
    </row>
    <row r="65" spans="1:8" ht="39.950000000000003" customHeight="1">
      <c r="A65" s="1074" t="s">
        <v>3</v>
      </c>
      <c r="B65" s="915" t="s">
        <v>106</v>
      </c>
      <c r="C65" s="898" t="s">
        <v>105</v>
      </c>
      <c r="D65" s="898"/>
      <c r="E65" s="898" t="s">
        <v>165</v>
      </c>
      <c r="F65" s="898" t="s">
        <v>74</v>
      </c>
      <c r="G65" s="899" t="s">
        <v>108</v>
      </c>
      <c r="H65" s="1141" t="s">
        <v>166</v>
      </c>
    </row>
    <row r="66" spans="1:8" ht="39.950000000000003" customHeight="1">
      <c r="A66" s="1074" t="s">
        <v>10</v>
      </c>
      <c r="B66" s="915" t="s">
        <v>106</v>
      </c>
      <c r="C66" s="898" t="s">
        <v>105</v>
      </c>
      <c r="D66" s="898"/>
      <c r="E66" s="898" t="s">
        <v>165</v>
      </c>
      <c r="F66" s="898" t="s">
        <v>74</v>
      </c>
      <c r="G66" s="898" t="s">
        <v>108</v>
      </c>
      <c r="H66" s="1141" t="s">
        <v>166</v>
      </c>
    </row>
    <row r="67" spans="1:8" ht="39.950000000000003" customHeight="1">
      <c r="A67" s="1421" t="s">
        <v>17</v>
      </c>
      <c r="B67" s="898" t="s">
        <v>106</v>
      </c>
      <c r="C67" s="898" t="s">
        <v>105</v>
      </c>
      <c r="D67" s="898"/>
      <c r="E67" s="898" t="s">
        <v>167</v>
      </c>
      <c r="F67" s="898" t="s">
        <v>74</v>
      </c>
      <c r="G67" s="899" t="s">
        <v>168</v>
      </c>
      <c r="H67" s="1141" t="s">
        <v>166</v>
      </c>
    </row>
    <row r="68" spans="1:8" ht="39.950000000000003" hidden="1" customHeight="1">
      <c r="A68" s="1494" t="s">
        <v>6</v>
      </c>
      <c r="B68" s="1152" t="s">
        <v>169</v>
      </c>
      <c r="C68" s="898" t="s">
        <v>170</v>
      </c>
      <c r="D68" s="898"/>
      <c r="E68" s="898" t="s">
        <v>171</v>
      </c>
      <c r="F68" s="898" t="s">
        <v>74</v>
      </c>
      <c r="G68" s="899" t="s">
        <v>172</v>
      </c>
      <c r="H68" s="914"/>
    </row>
    <row r="69" spans="1:8" ht="39.950000000000003" hidden="1" customHeight="1">
      <c r="A69" s="1497" t="s">
        <v>6</v>
      </c>
      <c r="B69" s="1152" t="s">
        <v>173</v>
      </c>
      <c r="C69" s="898" t="s">
        <v>100</v>
      </c>
      <c r="D69" s="898"/>
      <c r="E69" s="898" t="s">
        <v>64</v>
      </c>
      <c r="F69" s="898" t="s">
        <v>74</v>
      </c>
      <c r="G69" s="898" t="s">
        <v>102</v>
      </c>
      <c r="H69" s="914"/>
    </row>
    <row r="70" spans="1:8" ht="39.950000000000003" hidden="1" customHeight="1">
      <c r="A70" s="1422" t="s">
        <v>17</v>
      </c>
      <c r="B70" s="915" t="s">
        <v>173</v>
      </c>
      <c r="C70" s="915" t="s">
        <v>100</v>
      </c>
      <c r="D70" s="915"/>
      <c r="E70" s="915" t="s">
        <v>174</v>
      </c>
      <c r="F70" s="1102" t="s">
        <v>74</v>
      </c>
      <c r="G70" s="914" t="s">
        <v>102</v>
      </c>
      <c r="H70" s="914"/>
    </row>
    <row r="71" spans="1:8" ht="39.950000000000003" hidden="1" customHeight="1">
      <c r="A71" s="1074" t="s">
        <v>12</v>
      </c>
      <c r="B71" s="915" t="s">
        <v>173</v>
      </c>
      <c r="C71" s="915" t="s">
        <v>100</v>
      </c>
      <c r="D71" s="915"/>
      <c r="E71" s="915" t="s">
        <v>70</v>
      </c>
      <c r="F71" s="915" t="s">
        <v>74</v>
      </c>
      <c r="G71" s="914" t="s">
        <v>102</v>
      </c>
      <c r="H71" s="915"/>
    </row>
    <row r="72" spans="1:8" ht="39.950000000000003" hidden="1" customHeight="1">
      <c r="A72" s="1074" t="s">
        <v>10</v>
      </c>
      <c r="B72" s="898" t="s">
        <v>175</v>
      </c>
      <c r="C72" s="898" t="s">
        <v>176</v>
      </c>
      <c r="D72" s="898"/>
      <c r="E72" s="898" t="s">
        <v>49</v>
      </c>
      <c r="F72" s="898" t="s">
        <v>84</v>
      </c>
      <c r="G72" s="898" t="s">
        <v>177</v>
      </c>
      <c r="H72" s="898"/>
    </row>
    <row r="73" spans="1:8" ht="39.950000000000003" hidden="1" customHeight="1">
      <c r="A73" s="1074" t="s">
        <v>5</v>
      </c>
      <c r="B73" s="898" t="s">
        <v>178</v>
      </c>
      <c r="C73" s="898" t="s">
        <v>179</v>
      </c>
      <c r="D73" s="898"/>
      <c r="E73" s="898" t="s">
        <v>101</v>
      </c>
      <c r="F73" s="898" t="s">
        <v>55</v>
      </c>
      <c r="G73" s="898" t="s">
        <v>180</v>
      </c>
      <c r="H73" s="899"/>
    </row>
    <row r="74" spans="1:8" ht="39.950000000000003" hidden="1" customHeight="1">
      <c r="A74" s="1074" t="s">
        <v>57</v>
      </c>
      <c r="B74" s="898" t="s">
        <v>181</v>
      </c>
      <c r="C74" s="898" t="s">
        <v>182</v>
      </c>
      <c r="D74" s="898" t="s">
        <v>115</v>
      </c>
      <c r="E74" s="898" t="s">
        <v>70</v>
      </c>
      <c r="F74" s="898" t="s">
        <v>118</v>
      </c>
      <c r="G74" s="899" t="s">
        <v>183</v>
      </c>
      <c r="H74" s="898" t="s">
        <v>184</v>
      </c>
    </row>
    <row r="75" spans="1:8" ht="39.950000000000003" hidden="1" customHeight="1">
      <c r="A75" s="1074" t="s">
        <v>17</v>
      </c>
      <c r="B75" s="915" t="s">
        <v>185</v>
      </c>
      <c r="C75" s="915" t="s">
        <v>186</v>
      </c>
      <c r="D75" s="915"/>
      <c r="E75" s="915" t="s">
        <v>62</v>
      </c>
      <c r="F75" s="915" t="s">
        <v>74</v>
      </c>
      <c r="G75" s="914" t="s">
        <v>187</v>
      </c>
      <c r="H75" s="914"/>
    </row>
    <row r="76" spans="1:8" ht="39.950000000000003" hidden="1" customHeight="1">
      <c r="A76" s="1074" t="s">
        <v>9</v>
      </c>
      <c r="B76" s="898" t="s">
        <v>185</v>
      </c>
      <c r="C76" s="898" t="s">
        <v>186</v>
      </c>
      <c r="D76" s="898"/>
      <c r="E76" s="898" t="s">
        <v>188</v>
      </c>
      <c r="F76" s="898" t="s">
        <v>74</v>
      </c>
      <c r="G76" s="899" t="s">
        <v>189</v>
      </c>
      <c r="H76" s="900"/>
    </row>
    <row r="77" spans="1:8" ht="39.950000000000003" hidden="1" customHeight="1">
      <c r="A77" s="1074" t="s">
        <v>57</v>
      </c>
      <c r="B77" s="898" t="s">
        <v>190</v>
      </c>
      <c r="C77" s="898" t="s">
        <v>191</v>
      </c>
      <c r="D77" s="898"/>
      <c r="E77" s="898" t="s">
        <v>64</v>
      </c>
      <c r="F77" s="898" t="s">
        <v>137</v>
      </c>
      <c r="G77" s="898" t="s">
        <v>192</v>
      </c>
      <c r="H77" s="899"/>
    </row>
    <row r="78" spans="1:8" ht="39.950000000000003" hidden="1" customHeight="1">
      <c r="A78" s="1421" t="s">
        <v>15</v>
      </c>
      <c r="B78" s="915" t="s">
        <v>193</v>
      </c>
      <c r="C78" s="898" t="s">
        <v>194</v>
      </c>
      <c r="D78" s="898" t="s">
        <v>58</v>
      </c>
      <c r="E78" s="898" t="s">
        <v>195</v>
      </c>
      <c r="F78" s="898" t="s">
        <v>196</v>
      </c>
      <c r="G78" s="898" t="s">
        <v>197</v>
      </c>
      <c r="H78" s="916"/>
    </row>
    <row r="79" spans="1:8" ht="39.950000000000003" hidden="1" customHeight="1">
      <c r="A79" s="1494" t="s">
        <v>17</v>
      </c>
      <c r="B79" s="1402" t="s">
        <v>198</v>
      </c>
      <c r="C79" s="915" t="s">
        <v>199</v>
      </c>
      <c r="D79" s="915"/>
      <c r="E79" s="915" t="s">
        <v>117</v>
      </c>
      <c r="F79" s="915" t="s">
        <v>74</v>
      </c>
      <c r="G79" s="914" t="s">
        <v>200</v>
      </c>
      <c r="H79" s="914"/>
    </row>
    <row r="80" spans="1:8" ht="39.950000000000003" hidden="1" customHeight="1">
      <c r="A80" s="1497" t="s">
        <v>4</v>
      </c>
      <c r="B80" s="1402" t="s">
        <v>201</v>
      </c>
      <c r="C80" s="898" t="s">
        <v>202</v>
      </c>
      <c r="D80" s="898"/>
      <c r="E80" s="898" t="s">
        <v>117</v>
      </c>
      <c r="F80" s="898" t="s">
        <v>203</v>
      </c>
      <c r="G80" s="899" t="s">
        <v>204</v>
      </c>
      <c r="H80" s="916"/>
    </row>
    <row r="81" spans="1:8" ht="39.950000000000003" hidden="1" customHeight="1">
      <c r="A81" s="1497" t="s">
        <v>6</v>
      </c>
      <c r="B81" s="1152" t="s">
        <v>205</v>
      </c>
      <c r="C81" s="898" t="s">
        <v>206</v>
      </c>
      <c r="D81" s="898"/>
      <c r="E81" s="898" t="s">
        <v>165</v>
      </c>
      <c r="F81" s="898" t="s">
        <v>74</v>
      </c>
      <c r="G81" s="898" t="s">
        <v>207</v>
      </c>
      <c r="H81" s="914"/>
    </row>
    <row r="82" spans="1:8" ht="39.950000000000003" hidden="1" customHeight="1">
      <c r="A82" s="1422" t="s">
        <v>57</v>
      </c>
      <c r="B82" s="898" t="s">
        <v>208</v>
      </c>
      <c r="C82" s="898" t="s">
        <v>209</v>
      </c>
      <c r="D82" s="898"/>
      <c r="E82" s="898" t="s">
        <v>147</v>
      </c>
      <c r="F82" s="898" t="s">
        <v>137</v>
      </c>
      <c r="G82" s="898" t="s">
        <v>210</v>
      </c>
      <c r="H82" s="898"/>
    </row>
    <row r="83" spans="1:8" ht="39.950000000000003" hidden="1" customHeight="1">
      <c r="A83" s="1074" t="s">
        <v>57</v>
      </c>
      <c r="B83" s="898" t="s">
        <v>211</v>
      </c>
      <c r="C83" s="898" t="s">
        <v>212</v>
      </c>
      <c r="D83" s="898"/>
      <c r="E83" s="898" t="s">
        <v>165</v>
      </c>
      <c r="F83" s="898" t="s">
        <v>137</v>
      </c>
      <c r="G83" s="898" t="s">
        <v>213</v>
      </c>
      <c r="H83" s="898"/>
    </row>
    <row r="84" spans="1:8" ht="39.950000000000003" hidden="1" customHeight="1">
      <c r="A84" s="1074" t="s">
        <v>7</v>
      </c>
      <c r="B84" s="898" t="s">
        <v>48</v>
      </c>
      <c r="C84" s="898" t="s">
        <v>214</v>
      </c>
      <c r="D84" s="898"/>
      <c r="E84" s="898" t="s">
        <v>215</v>
      </c>
      <c r="F84" s="898" t="s">
        <v>94</v>
      </c>
      <c r="G84" s="899" t="s">
        <v>216</v>
      </c>
      <c r="H84" s="900"/>
    </row>
    <row r="85" spans="1:8" ht="39.950000000000003" hidden="1" customHeight="1">
      <c r="A85" s="1074" t="s">
        <v>7</v>
      </c>
      <c r="B85" s="915" t="s">
        <v>58</v>
      </c>
      <c r="C85" s="915" t="s">
        <v>59</v>
      </c>
      <c r="D85" s="915"/>
      <c r="E85" s="915" t="s">
        <v>217</v>
      </c>
      <c r="F85" s="915" t="s">
        <v>60</v>
      </c>
      <c r="G85" s="914" t="s">
        <v>61</v>
      </c>
      <c r="H85" s="914"/>
    </row>
    <row r="86" spans="1:8" ht="39.950000000000003" hidden="1" customHeight="1">
      <c r="A86" s="1074" t="s">
        <v>7</v>
      </c>
      <c r="B86" s="915" t="s">
        <v>71</v>
      </c>
      <c r="C86" s="915" t="s">
        <v>72</v>
      </c>
      <c r="D86" s="915"/>
      <c r="E86" s="915" t="s">
        <v>49</v>
      </c>
      <c r="F86" s="915" t="s">
        <v>74</v>
      </c>
      <c r="G86" s="914" t="s">
        <v>76</v>
      </c>
      <c r="H86" s="915"/>
    </row>
    <row r="87" spans="1:8" ht="39.950000000000003" hidden="1" customHeight="1">
      <c r="A87" s="1074" t="s">
        <v>7</v>
      </c>
      <c r="B87" s="915" t="s">
        <v>218</v>
      </c>
      <c r="C87" s="915" t="s">
        <v>219</v>
      </c>
      <c r="D87" s="915"/>
      <c r="E87" s="915" t="s">
        <v>62</v>
      </c>
      <c r="F87" s="915" t="s">
        <v>60</v>
      </c>
      <c r="G87" s="914" t="s">
        <v>220</v>
      </c>
      <c r="H87" s="914"/>
    </row>
    <row r="88" spans="1:8" ht="39.950000000000003" hidden="1" customHeight="1">
      <c r="A88" s="1074" t="s">
        <v>7</v>
      </c>
      <c r="B88" s="898" t="s">
        <v>185</v>
      </c>
      <c r="C88" s="898" t="s">
        <v>186</v>
      </c>
      <c r="D88" s="898"/>
      <c r="E88" s="898" t="s">
        <v>63</v>
      </c>
      <c r="F88" s="898" t="s">
        <v>74</v>
      </c>
      <c r="G88" s="899" t="s">
        <v>189</v>
      </c>
      <c r="H88" s="900"/>
    </row>
    <row r="89" spans="1:8" ht="39.950000000000003" hidden="1" customHeight="1">
      <c r="A89" s="1074" t="s">
        <v>7</v>
      </c>
      <c r="B89" s="915" t="s">
        <v>153</v>
      </c>
      <c r="C89" s="915" t="s">
        <v>154</v>
      </c>
      <c r="D89" s="915"/>
      <c r="E89" s="915" t="s">
        <v>165</v>
      </c>
      <c r="F89" s="915" t="s">
        <v>74</v>
      </c>
      <c r="G89" s="914" t="s">
        <v>155</v>
      </c>
      <c r="H89" s="914"/>
    </row>
    <row r="90" spans="1:8" ht="39.950000000000003" hidden="1" customHeight="1">
      <c r="A90" s="1074" t="s">
        <v>7</v>
      </c>
      <c r="B90" s="915" t="s">
        <v>221</v>
      </c>
      <c r="C90" s="915" t="s">
        <v>222</v>
      </c>
      <c r="D90" s="915"/>
      <c r="E90" s="915" t="s">
        <v>156</v>
      </c>
      <c r="F90" s="915" t="s">
        <v>74</v>
      </c>
      <c r="G90" s="914" t="s">
        <v>223</v>
      </c>
      <c r="H90" s="915"/>
    </row>
    <row r="91" spans="1:8" ht="39.950000000000003" hidden="1" customHeight="1">
      <c r="A91" s="1074" t="s">
        <v>11</v>
      </c>
      <c r="B91" s="898" t="s">
        <v>224</v>
      </c>
      <c r="C91" s="898" t="s">
        <v>225</v>
      </c>
      <c r="D91" s="898" t="s">
        <v>122</v>
      </c>
      <c r="E91" s="898" t="s">
        <v>49</v>
      </c>
      <c r="F91" s="898" t="s">
        <v>118</v>
      </c>
      <c r="G91" s="898" t="s">
        <v>123</v>
      </c>
      <c r="H91" s="898" t="s">
        <v>124</v>
      </c>
    </row>
    <row r="92" spans="1:8" ht="36" hidden="1" customHeight="1">
      <c r="A92" s="1074" t="s">
        <v>9</v>
      </c>
      <c r="B92" s="898" t="s">
        <v>96</v>
      </c>
      <c r="C92" s="1152" t="s">
        <v>97</v>
      </c>
      <c r="D92" s="1152" t="s">
        <v>226</v>
      </c>
      <c r="E92" s="1152" t="s">
        <v>70</v>
      </c>
      <c r="F92" s="1152" t="s">
        <v>96</v>
      </c>
      <c r="G92" s="1152" t="s">
        <v>227</v>
      </c>
      <c r="H92" s="900"/>
    </row>
    <row r="93" spans="1:8" ht="37.5" hidden="1" customHeight="1">
      <c r="A93" s="1074" t="s">
        <v>9</v>
      </c>
      <c r="B93" s="898" t="s">
        <v>139</v>
      </c>
      <c r="C93" s="1152" t="s">
        <v>140</v>
      </c>
      <c r="D93" s="1152" t="s">
        <v>226</v>
      </c>
      <c r="E93" s="1152" t="s">
        <v>117</v>
      </c>
      <c r="F93" s="1152" t="s">
        <v>74</v>
      </c>
      <c r="G93" s="1153" t="s">
        <v>228</v>
      </c>
      <c r="H93" s="900"/>
    </row>
    <row r="94" spans="1:8" ht="34.9" customHeight="1">
      <c r="A94" s="1074" t="s">
        <v>16</v>
      </c>
      <c r="B94" s="898" t="s">
        <v>106</v>
      </c>
      <c r="C94" s="898" t="s">
        <v>105</v>
      </c>
      <c r="D94" s="898"/>
      <c r="E94" s="898" t="s">
        <v>101</v>
      </c>
      <c r="F94" s="898" t="s">
        <v>74</v>
      </c>
      <c r="G94" s="898" t="s">
        <v>168</v>
      </c>
      <c r="H94" s="1141" t="s">
        <v>166</v>
      </c>
    </row>
    <row r="95" spans="1:8" ht="36.75" hidden="1" customHeight="1">
      <c r="A95" s="1403" t="s">
        <v>13</v>
      </c>
      <c r="B95" s="915" t="s">
        <v>52</v>
      </c>
      <c r="C95" s="898" t="s">
        <v>53</v>
      </c>
      <c r="D95" s="898"/>
      <c r="E95" s="898" t="s">
        <v>54</v>
      </c>
      <c r="F95" s="898" t="s">
        <v>55</v>
      </c>
      <c r="G95" s="899" t="s">
        <v>56</v>
      </c>
      <c r="H95" s="916"/>
    </row>
    <row r="96" spans="1:8" ht="39" hidden="1" customHeight="1">
      <c r="A96" s="1419" t="s">
        <v>13</v>
      </c>
      <c r="B96" s="1402" t="s">
        <v>229</v>
      </c>
      <c r="C96" s="898" t="s">
        <v>230</v>
      </c>
      <c r="D96" s="898"/>
      <c r="E96" s="898" t="s">
        <v>231</v>
      </c>
      <c r="F96" s="898" t="s">
        <v>55</v>
      </c>
      <c r="G96" s="899" t="s">
        <v>232</v>
      </c>
      <c r="H96" s="916"/>
    </row>
    <row r="97" spans="1:8" ht="33" hidden="1" customHeight="1">
      <c r="A97" s="1420" t="s">
        <v>19</v>
      </c>
      <c r="B97" s="1402" t="s">
        <v>233</v>
      </c>
      <c r="C97" s="898" t="s">
        <v>234</v>
      </c>
      <c r="D97" s="898"/>
      <c r="E97" s="898" t="s">
        <v>215</v>
      </c>
      <c r="F97" s="898" t="s">
        <v>235</v>
      </c>
      <c r="G97" s="899" t="s">
        <v>236</v>
      </c>
      <c r="H97" s="916"/>
    </row>
    <row r="98" spans="1:8" ht="33" hidden="1" customHeight="1">
      <c r="A98" s="1074" t="s">
        <v>3</v>
      </c>
      <c r="B98" s="915" t="s">
        <v>198</v>
      </c>
      <c r="C98" s="898" t="s">
        <v>199</v>
      </c>
      <c r="D98" s="898"/>
      <c r="E98" s="898" t="s">
        <v>70</v>
      </c>
      <c r="F98" s="898" t="s">
        <v>74</v>
      </c>
      <c r="G98" s="899" t="s">
        <v>237</v>
      </c>
      <c r="H98" s="1141"/>
    </row>
    <row r="99" spans="1:8" ht="33" hidden="1" customHeight="1">
      <c r="A99" s="1074" t="s">
        <v>10</v>
      </c>
      <c r="B99" s="898" t="s">
        <v>238</v>
      </c>
      <c r="C99" s="898" t="s">
        <v>239</v>
      </c>
      <c r="D99" s="898"/>
      <c r="E99" s="898" t="s">
        <v>240</v>
      </c>
      <c r="F99" s="898" t="s">
        <v>84</v>
      </c>
      <c r="G99" s="898" t="s">
        <v>241</v>
      </c>
      <c r="H99" s="898"/>
    </row>
    <row r="100" spans="1:8" ht="33" hidden="1" customHeight="1">
      <c r="A100" s="1074" t="s">
        <v>14</v>
      </c>
      <c r="B100" s="898" t="s">
        <v>110</v>
      </c>
      <c r="C100" s="898" t="s">
        <v>111</v>
      </c>
      <c r="D100" s="898"/>
      <c r="E100" s="915" t="s">
        <v>215</v>
      </c>
      <c r="F100" s="898" t="s">
        <v>55</v>
      </c>
      <c r="G100" s="914" t="s">
        <v>242</v>
      </c>
      <c r="H100" s="914"/>
    </row>
    <row r="101" spans="1:8" ht="33" hidden="1" customHeight="1">
      <c r="A101" s="1074" t="s">
        <v>9</v>
      </c>
      <c r="B101" s="898" t="s">
        <v>115</v>
      </c>
      <c r="C101" s="1152" t="s">
        <v>116</v>
      </c>
      <c r="D101" s="1152" t="s">
        <v>226</v>
      </c>
      <c r="E101" s="1152" t="s">
        <v>73</v>
      </c>
      <c r="F101" s="1152" t="s">
        <v>118</v>
      </c>
      <c r="G101" s="1153" t="s">
        <v>243</v>
      </c>
      <c r="H101" s="900"/>
    </row>
    <row r="102" spans="1:8" ht="33" hidden="1" customHeight="1">
      <c r="A102" s="1074" t="s">
        <v>11</v>
      </c>
      <c r="B102" s="898" t="s">
        <v>178</v>
      </c>
      <c r="C102" s="898" t="s">
        <v>179</v>
      </c>
      <c r="D102" s="898"/>
      <c r="E102" s="898" t="s">
        <v>32</v>
      </c>
      <c r="F102" s="898" t="s">
        <v>55</v>
      </c>
      <c r="G102" s="898" t="s">
        <v>180</v>
      </c>
      <c r="H102" s="915"/>
    </row>
    <row r="103" spans="1:8" ht="33" hidden="1" customHeight="1">
      <c r="A103" s="1074" t="s">
        <v>11</v>
      </c>
      <c r="B103" s="898" t="s">
        <v>162</v>
      </c>
      <c r="C103" s="898" t="s">
        <v>163</v>
      </c>
      <c r="D103" s="898"/>
      <c r="E103" s="898" t="s">
        <v>117</v>
      </c>
      <c r="F103" s="898" t="s">
        <v>55</v>
      </c>
      <c r="G103" s="898" t="s">
        <v>164</v>
      </c>
      <c r="H103" s="915"/>
    </row>
    <row r="104" spans="1:8" ht="33" customHeight="1">
      <c r="A104" s="1074" t="s">
        <v>11</v>
      </c>
      <c r="B104" s="898" t="s">
        <v>106</v>
      </c>
      <c r="C104" s="898" t="s">
        <v>105</v>
      </c>
      <c r="D104" s="898"/>
      <c r="E104" s="898" t="s">
        <v>101</v>
      </c>
      <c r="F104" s="898" t="s">
        <v>74</v>
      </c>
      <c r="G104" s="898" t="s">
        <v>108</v>
      </c>
      <c r="H104" s="1141" t="s">
        <v>166</v>
      </c>
    </row>
    <row r="105" spans="1:8" ht="33" hidden="1" customHeight="1">
      <c r="A105" s="1074" t="s">
        <v>11</v>
      </c>
      <c r="B105" s="898" t="s">
        <v>122</v>
      </c>
      <c r="C105" s="898" t="s">
        <v>145</v>
      </c>
      <c r="D105" s="898"/>
      <c r="E105" s="898" t="s">
        <v>49</v>
      </c>
      <c r="F105" s="898" t="s">
        <v>74</v>
      </c>
      <c r="G105" s="898" t="s">
        <v>123</v>
      </c>
      <c r="H105" s="915"/>
    </row>
    <row r="106" spans="1:8" ht="33" hidden="1" customHeight="1">
      <c r="A106" s="1074" t="s">
        <v>18</v>
      </c>
      <c r="B106" s="898" t="s">
        <v>244</v>
      </c>
      <c r="C106" s="898" t="s">
        <v>245</v>
      </c>
      <c r="D106" s="898"/>
      <c r="E106" s="898" t="s">
        <v>54</v>
      </c>
      <c r="F106" s="898" t="s">
        <v>79</v>
      </c>
      <c r="G106" s="898" t="s">
        <v>246</v>
      </c>
      <c r="H106" s="915"/>
    </row>
    <row r="107" spans="1:8" ht="36" hidden="1" customHeight="1">
      <c r="A107" s="1074" t="s">
        <v>57</v>
      </c>
      <c r="B107" s="898" t="s">
        <v>96</v>
      </c>
      <c r="C107" s="898" t="s">
        <v>97</v>
      </c>
      <c r="D107" s="898"/>
      <c r="E107" s="898" t="s">
        <v>32</v>
      </c>
      <c r="F107" s="898" t="s">
        <v>96</v>
      </c>
      <c r="G107" s="1152" t="s">
        <v>227</v>
      </c>
      <c r="H107" s="898"/>
    </row>
  </sheetData>
  <sheetProtection formatCells="0" autoFilter="0"/>
  <autoFilter ref="A18:H107" xr:uid="{BA772803-AF23-4AC5-8172-99BB41D315D9}">
    <filterColumn colId="1">
      <filters>
        <filter val="SHANGHAI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0" location="SAMBAR!Print_Area" display="SAMBAR" xr:uid="{A02E923C-0D3B-46DC-97EE-919C7E8712F2}"/>
    <hyperlink ref="A92" location="PERTIWI!Print_Area" display="PERTIWI" xr:uid="{2C77C936-04C1-48E4-AD76-BE77B742C7DA}"/>
    <hyperlink ref="A93" location="PERTIWI!Print_Area" display="PERTIWI" xr:uid="{3312316A-1B0C-4ED7-AFB5-FC63AF9E0065}"/>
    <hyperlink ref="A94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5" location="MALACCA!Print_Area" display="MALACCA" xr:uid="{B234FB9E-96A4-4794-8275-A242ABC01975}"/>
    <hyperlink ref="A96" location="MALACCA!Print_Area" display="MALACCA" xr:uid="{4E5E6AE0-CC5D-4E07-888E-AF745ABB945C}"/>
    <hyperlink ref="A97" location="KOUPREY!Print_Area" display="MALACCA" xr:uid="{B9BA3D13-6F38-4979-AD82-289996F13F68}"/>
    <hyperlink ref="F10" location="KOUPREY!Print_Area" display="KOUPREY" xr:uid="{565B194C-924F-481E-8B7C-91BC1DF76087}"/>
    <hyperlink ref="A98" location="BENGAL!A1" display="BAYAN KO" xr:uid="{2F5338C1-DF60-48F0-B1BD-9A7D1AAEB2CB}"/>
    <hyperlink ref="A99" location="SEAGULL!A1" display="SEAGULL" xr:uid="{09357FBB-A226-4203-A0A3-4BD4B0EAD336}"/>
    <hyperlink ref="A100" location="'THAI EXPRESS'!A1" display="THAI EXPRESS" xr:uid="{693810E8-0DB1-4BF2-BB99-765683BB0231}"/>
    <hyperlink ref="A101" location="PERTIWI!Print_Area" display="PERTIWI" xr:uid="{A6CDB7CF-0166-4244-BAD4-3AF408DEA019}"/>
    <hyperlink ref="A102" location="FIREHORSE!A1" display="FIREHORSE" xr:uid="{FD068E45-D0CD-400E-BEB5-4DE740229172}"/>
    <hyperlink ref="D8" location="FIREHORSE!A1" display="FIREHORSE" xr:uid="{38022872-E8E9-401A-A0AB-FE0F03012F03}"/>
    <hyperlink ref="A103:A105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1" location="FIREHORSE!A1" display="FIREHORSE" xr:uid="{A6673EEA-0206-478C-BBDA-F0B83A9B5A39}"/>
    <hyperlink ref="A106" location="SENTOSA!A1" display="SENTOSA" xr:uid="{0344E35D-988A-4442-8067-64ED102566DE}"/>
    <hyperlink ref="E10" location="SENTOSA!A1" display="SENTOSA" xr:uid="{D52379C6-9334-4B9F-9AFE-9B768C0EEB41}"/>
    <hyperlink ref="A107" location="ORIGAMI!A1" display="NEW ORIGAMI" xr:uid="{7F497410-5BC0-4061-877A-D0567108861F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1312</v>
      </c>
      <c r="B2" s="495" t="s">
        <v>1313</v>
      </c>
      <c r="C2" s="495" t="s">
        <v>1313</v>
      </c>
      <c r="D2" s="495" t="s">
        <v>1314</v>
      </c>
      <c r="E2" s="495" t="s">
        <v>1315</v>
      </c>
      <c r="F2" s="495" t="s">
        <v>173</v>
      </c>
      <c r="G2" s="496" t="s">
        <v>1316</v>
      </c>
      <c r="H2" s="496" t="s">
        <v>1317</v>
      </c>
      <c r="I2" s="497" t="s">
        <v>1318</v>
      </c>
    </row>
    <row r="3" spans="1:10" ht="51" hidden="1">
      <c r="A3" s="226" t="s">
        <v>1319</v>
      </c>
      <c r="B3" s="226" t="s">
        <v>1320</v>
      </c>
      <c r="C3" s="225"/>
      <c r="D3" s="225"/>
      <c r="E3" s="226" t="s">
        <v>1320</v>
      </c>
      <c r="F3" s="227" t="s">
        <v>1321</v>
      </c>
      <c r="G3" s="225"/>
      <c r="H3" s="227" t="s">
        <v>1322</v>
      </c>
      <c r="I3" s="228" t="s">
        <v>1323</v>
      </c>
    </row>
    <row r="4" spans="1:10" ht="51" hidden="1">
      <c r="A4" s="229" t="s">
        <v>1324</v>
      </c>
      <c r="B4" s="229" t="s">
        <v>1325</v>
      </c>
      <c r="C4" s="229" t="s">
        <v>1325</v>
      </c>
      <c r="D4" s="230"/>
      <c r="E4" s="229" t="s">
        <v>1326</v>
      </c>
      <c r="F4" s="227" t="s">
        <v>106</v>
      </c>
      <c r="G4" s="225" t="s">
        <v>1327</v>
      </c>
      <c r="H4" s="227" t="s">
        <v>1322</v>
      </c>
      <c r="I4" s="228" t="s">
        <v>1328</v>
      </c>
    </row>
    <row r="5" spans="1:10" ht="51" hidden="1">
      <c r="A5" s="229" t="s">
        <v>1324</v>
      </c>
      <c r="B5" s="229" t="s">
        <v>1329</v>
      </c>
      <c r="C5" s="229" t="s">
        <v>1329</v>
      </c>
      <c r="D5" s="230"/>
      <c r="E5" s="229" t="s">
        <v>1330</v>
      </c>
      <c r="F5" s="227" t="s">
        <v>106</v>
      </c>
      <c r="G5" s="225" t="s">
        <v>1331</v>
      </c>
      <c r="H5" s="227" t="s">
        <v>1322</v>
      </c>
      <c r="I5" s="228" t="s">
        <v>1328</v>
      </c>
    </row>
    <row r="6" spans="1:10" ht="51" hidden="1">
      <c r="A6" s="229" t="s">
        <v>1332</v>
      </c>
      <c r="B6" s="229" t="s">
        <v>1333</v>
      </c>
      <c r="C6" s="229" t="s">
        <v>1333</v>
      </c>
      <c r="D6" s="227"/>
      <c r="E6" s="229" t="s">
        <v>1333</v>
      </c>
      <c r="F6" s="227" t="s">
        <v>106</v>
      </c>
      <c r="G6" s="225" t="s">
        <v>1334</v>
      </c>
      <c r="H6" s="227" t="s">
        <v>1322</v>
      </c>
      <c r="I6" s="228" t="s">
        <v>1328</v>
      </c>
    </row>
    <row r="7" spans="1:10" hidden="1">
      <c r="A7" s="224" t="s">
        <v>1335</v>
      </c>
      <c r="B7" s="224" t="s">
        <v>1336</v>
      </c>
      <c r="C7" s="224" t="s">
        <v>1337</v>
      </c>
      <c r="D7" s="224" t="s">
        <v>1338</v>
      </c>
      <c r="E7" s="224" t="s">
        <v>1339</v>
      </c>
      <c r="F7" s="224" t="s">
        <v>173</v>
      </c>
      <c r="G7" s="225" t="s">
        <v>1340</v>
      </c>
      <c r="H7" s="225" t="s">
        <v>1317</v>
      </c>
      <c r="I7" s="222"/>
    </row>
    <row r="8" spans="1:10" hidden="1">
      <c r="A8" s="224" t="s">
        <v>1335</v>
      </c>
      <c r="B8" s="224" t="s">
        <v>1336</v>
      </c>
      <c r="C8" s="224" t="s">
        <v>1341</v>
      </c>
      <c r="D8" s="224" t="s">
        <v>1342</v>
      </c>
      <c r="E8" s="224" t="s">
        <v>1343</v>
      </c>
      <c r="F8" s="224" t="s">
        <v>173</v>
      </c>
      <c r="G8" s="225"/>
      <c r="H8" s="225" t="s">
        <v>1317</v>
      </c>
      <c r="I8" s="222" t="s">
        <v>1344</v>
      </c>
    </row>
    <row r="9" spans="1:10" hidden="1">
      <c r="A9" s="224" t="s">
        <v>1312</v>
      </c>
      <c r="B9" s="224" t="s">
        <v>1345</v>
      </c>
      <c r="C9" s="224" t="s">
        <v>1345</v>
      </c>
      <c r="D9" s="224" t="s">
        <v>1346</v>
      </c>
      <c r="E9" s="224" t="s">
        <v>1347</v>
      </c>
      <c r="F9" s="224" t="s">
        <v>173</v>
      </c>
      <c r="G9" s="225" t="s">
        <v>1348</v>
      </c>
      <c r="H9" s="225" t="s">
        <v>1317</v>
      </c>
      <c r="I9" s="222" t="s">
        <v>1318</v>
      </c>
    </row>
    <row r="10" spans="1:10" hidden="1">
      <c r="A10" s="333" t="s">
        <v>1335</v>
      </c>
      <c r="B10" s="333" t="s">
        <v>1349</v>
      </c>
      <c r="C10" s="333" t="s">
        <v>1350</v>
      </c>
      <c r="D10" s="333" t="s">
        <v>1351</v>
      </c>
      <c r="E10" s="333" t="s">
        <v>1352</v>
      </c>
      <c r="F10" s="333" t="s">
        <v>173</v>
      </c>
      <c r="G10" s="334" t="s">
        <v>1353</v>
      </c>
      <c r="H10" s="334" t="s">
        <v>1317</v>
      </c>
      <c r="I10" s="335" t="s">
        <v>1318</v>
      </c>
      <c r="J10" s="223" t="s">
        <v>1354</v>
      </c>
    </row>
    <row r="11" spans="1:10" hidden="1">
      <c r="A11" s="333" t="s">
        <v>1335</v>
      </c>
      <c r="B11" s="333" t="s">
        <v>1349</v>
      </c>
      <c r="C11" s="333" t="s">
        <v>1355</v>
      </c>
      <c r="D11" s="333" t="s">
        <v>1356</v>
      </c>
      <c r="E11" s="333" t="s">
        <v>1357</v>
      </c>
      <c r="F11" s="333" t="s">
        <v>173</v>
      </c>
      <c r="G11" s="334" t="s">
        <v>1358</v>
      </c>
      <c r="H11" s="334" t="s">
        <v>1317</v>
      </c>
      <c r="I11" s="335" t="s">
        <v>1318</v>
      </c>
      <c r="J11" s="223" t="s">
        <v>1354</v>
      </c>
    </row>
    <row r="12" spans="1:10" hidden="1">
      <c r="A12" s="224" t="s">
        <v>1335</v>
      </c>
      <c r="B12" s="224" t="s">
        <v>1349</v>
      </c>
      <c r="C12" s="224" t="s">
        <v>1359</v>
      </c>
      <c r="D12" s="224"/>
      <c r="E12" s="224" t="s">
        <v>1360</v>
      </c>
      <c r="F12" s="224" t="s">
        <v>173</v>
      </c>
      <c r="G12" s="225"/>
      <c r="H12" s="225" t="s">
        <v>1317</v>
      </c>
      <c r="I12" s="222" t="s">
        <v>1361</v>
      </c>
    </row>
    <row r="13" spans="1:10" hidden="1">
      <c r="A13" s="224" t="s">
        <v>1362</v>
      </c>
      <c r="B13" s="224" t="s">
        <v>1363</v>
      </c>
      <c r="C13" s="224" t="s">
        <v>1363</v>
      </c>
      <c r="D13" s="224" t="s">
        <v>1364</v>
      </c>
      <c r="E13" s="224" t="s">
        <v>1365</v>
      </c>
      <c r="F13" s="224" t="s">
        <v>173</v>
      </c>
      <c r="G13" s="225"/>
      <c r="H13" s="225" t="s">
        <v>1317</v>
      </c>
      <c r="I13" s="222"/>
    </row>
    <row r="14" spans="1:10" hidden="1">
      <c r="A14" s="224" t="s">
        <v>1335</v>
      </c>
      <c r="B14" s="224" t="s">
        <v>1366</v>
      </c>
      <c r="C14" s="224" t="s">
        <v>1366</v>
      </c>
      <c r="D14" s="224" t="s">
        <v>1367</v>
      </c>
      <c r="E14" s="224" t="s">
        <v>1368</v>
      </c>
      <c r="F14" s="224" t="s">
        <v>173</v>
      </c>
      <c r="G14" s="225" t="s">
        <v>1369</v>
      </c>
      <c r="H14" s="225" t="s">
        <v>1317</v>
      </c>
      <c r="I14" s="222"/>
    </row>
    <row r="15" spans="1:10" ht="38.25" hidden="1">
      <c r="A15" s="231" t="s">
        <v>1370</v>
      </c>
      <c r="B15" s="231" t="s">
        <v>1371</v>
      </c>
      <c r="C15" s="225"/>
      <c r="D15" s="225"/>
      <c r="E15" s="231" t="s">
        <v>1371</v>
      </c>
      <c r="F15" s="227" t="s">
        <v>153</v>
      </c>
      <c r="G15" s="225"/>
      <c r="H15" s="227" t="s">
        <v>1322</v>
      </c>
      <c r="I15" s="222" t="s">
        <v>1372</v>
      </c>
    </row>
    <row r="16" spans="1:10" hidden="1">
      <c r="A16" s="224" t="s">
        <v>1335</v>
      </c>
      <c r="B16" s="224" t="s">
        <v>1373</v>
      </c>
      <c r="C16" s="224" t="s">
        <v>1374</v>
      </c>
      <c r="D16" s="224"/>
      <c r="E16" s="224" t="s">
        <v>1375</v>
      </c>
      <c r="F16" s="224" t="s">
        <v>173</v>
      </c>
      <c r="G16" s="225" t="s">
        <v>1376</v>
      </c>
      <c r="H16" s="225" t="s">
        <v>1317</v>
      </c>
      <c r="I16" s="222" t="s">
        <v>1377</v>
      </c>
    </row>
    <row r="17" spans="1:10" hidden="1">
      <c r="A17" s="224" t="s">
        <v>1335</v>
      </c>
      <c r="B17" s="224" t="s">
        <v>1373</v>
      </c>
      <c r="C17" s="224" t="s">
        <v>1378</v>
      </c>
      <c r="D17" s="224" t="s">
        <v>1379</v>
      </c>
      <c r="E17" s="224" t="s">
        <v>114</v>
      </c>
      <c r="F17" s="224" t="s">
        <v>173</v>
      </c>
      <c r="G17" s="225" t="s">
        <v>1380</v>
      </c>
      <c r="H17" s="225" t="s">
        <v>1317</v>
      </c>
      <c r="I17" s="222"/>
    </row>
    <row r="18" spans="1:10" hidden="1">
      <c r="A18" s="224" t="s">
        <v>1335</v>
      </c>
      <c r="B18" s="224" t="s">
        <v>1373</v>
      </c>
      <c r="C18" s="224" t="s">
        <v>1381</v>
      </c>
      <c r="D18" s="224" t="s">
        <v>1382</v>
      </c>
      <c r="E18" s="224" t="s">
        <v>1383</v>
      </c>
      <c r="F18" s="224" t="s">
        <v>173</v>
      </c>
      <c r="G18" s="225" t="s">
        <v>1384</v>
      </c>
      <c r="H18" s="225" t="s">
        <v>1317</v>
      </c>
      <c r="I18" s="222" t="s">
        <v>1385</v>
      </c>
    </row>
    <row r="19" spans="1:10" hidden="1">
      <c r="A19" s="224" t="s">
        <v>1386</v>
      </c>
      <c r="B19" s="224" t="s">
        <v>1387</v>
      </c>
      <c r="C19" s="224" t="s">
        <v>1387</v>
      </c>
      <c r="D19" s="224" t="s">
        <v>1388</v>
      </c>
      <c r="E19" s="224" t="s">
        <v>1389</v>
      </c>
      <c r="F19" s="224" t="s">
        <v>173</v>
      </c>
      <c r="G19" s="225" t="s">
        <v>1390</v>
      </c>
      <c r="H19" s="225" t="s">
        <v>1317</v>
      </c>
      <c r="I19" s="222"/>
    </row>
    <row r="20" spans="1:10" hidden="1">
      <c r="A20" s="232" t="s">
        <v>1391</v>
      </c>
      <c r="B20" s="233" t="s">
        <v>1392</v>
      </c>
      <c r="C20" s="233" t="s">
        <v>1392</v>
      </c>
      <c r="D20" s="225"/>
      <c r="E20" s="233" t="s">
        <v>1393</v>
      </c>
      <c r="F20" s="227" t="s">
        <v>122</v>
      </c>
      <c r="G20" s="225" t="s">
        <v>1394</v>
      </c>
      <c r="H20" s="227" t="s">
        <v>1322</v>
      </c>
      <c r="I20" s="222"/>
    </row>
    <row r="21" spans="1:10" ht="15" hidden="1">
      <c r="A21" s="224" t="s">
        <v>1335</v>
      </c>
      <c r="B21" s="224" t="s">
        <v>1395</v>
      </c>
      <c r="C21" s="224" t="s">
        <v>1395</v>
      </c>
      <c r="D21" s="224" t="s">
        <v>1396</v>
      </c>
      <c r="E21" s="224" t="s">
        <v>1397</v>
      </c>
      <c r="F21" s="224" t="s">
        <v>173</v>
      </c>
      <c r="G21" s="225" t="s">
        <v>1398</v>
      </c>
      <c r="H21" s="225" t="s">
        <v>1317</v>
      </c>
      <c r="I21" s="222"/>
      <c r="J21" s="234"/>
    </row>
    <row r="22" spans="1:10" ht="51" hidden="1">
      <c r="A22" s="235" t="s">
        <v>1399</v>
      </c>
      <c r="B22" s="235" t="s">
        <v>1400</v>
      </c>
      <c r="C22" s="225"/>
      <c r="D22" s="225"/>
      <c r="E22" s="235" t="s">
        <v>1400</v>
      </c>
      <c r="F22" s="227" t="s">
        <v>1321</v>
      </c>
      <c r="G22" s="225" t="s">
        <v>1401</v>
      </c>
      <c r="H22" s="227" t="s">
        <v>1322</v>
      </c>
      <c r="I22" s="228" t="s">
        <v>1323</v>
      </c>
      <c r="J22" s="234"/>
    </row>
    <row r="23" spans="1:10" ht="15" hidden="1">
      <c r="A23" s="224" t="s">
        <v>1335</v>
      </c>
      <c r="B23" s="224" t="s">
        <v>1402</v>
      </c>
      <c r="C23" s="224" t="s">
        <v>1402</v>
      </c>
      <c r="D23" s="224" t="s">
        <v>1403</v>
      </c>
      <c r="E23" s="224" t="s">
        <v>1404</v>
      </c>
      <c r="F23" s="224" t="s">
        <v>173</v>
      </c>
      <c r="G23" s="225"/>
      <c r="H23" s="225" t="s">
        <v>1317</v>
      </c>
      <c r="I23" s="222"/>
      <c r="J23" s="234"/>
    </row>
    <row r="24" spans="1:10" ht="15" hidden="1">
      <c r="A24" s="224" t="s">
        <v>1335</v>
      </c>
      <c r="B24" s="224" t="s">
        <v>1402</v>
      </c>
      <c r="C24" s="224" t="s">
        <v>1402</v>
      </c>
      <c r="D24" s="224" t="s">
        <v>1405</v>
      </c>
      <c r="E24" s="224" t="s">
        <v>1404</v>
      </c>
      <c r="F24" s="224" t="s">
        <v>173</v>
      </c>
      <c r="G24" s="225"/>
      <c r="H24" s="225" t="s">
        <v>1317</v>
      </c>
      <c r="I24" s="222"/>
      <c r="J24" s="236"/>
    </row>
    <row r="25" spans="1:10" ht="15" hidden="1">
      <c r="A25" s="224" t="s">
        <v>1335</v>
      </c>
      <c r="B25" s="224" t="s">
        <v>1406</v>
      </c>
      <c r="C25" s="224" t="s">
        <v>1407</v>
      </c>
      <c r="D25" s="224" t="s">
        <v>1408</v>
      </c>
      <c r="E25" s="224" t="s">
        <v>1409</v>
      </c>
      <c r="F25" s="224" t="s">
        <v>173</v>
      </c>
      <c r="G25" s="225" t="s">
        <v>1410</v>
      </c>
      <c r="H25" s="225" t="s">
        <v>1317</v>
      </c>
      <c r="I25" s="222" t="s">
        <v>1411</v>
      </c>
      <c r="J25" s="234"/>
    </row>
    <row r="26" spans="1:10" ht="15" hidden="1">
      <c r="A26" s="224" t="s">
        <v>1335</v>
      </c>
      <c r="B26" s="224" t="s">
        <v>1406</v>
      </c>
      <c r="C26" s="224" t="s">
        <v>1407</v>
      </c>
      <c r="D26" s="224" t="s">
        <v>1412</v>
      </c>
      <c r="E26" s="224" t="s">
        <v>1409</v>
      </c>
      <c r="F26" s="224" t="s">
        <v>173</v>
      </c>
      <c r="G26" s="225" t="s">
        <v>1410</v>
      </c>
      <c r="H26" s="225" t="s">
        <v>1317</v>
      </c>
      <c r="I26" s="222" t="s">
        <v>1411</v>
      </c>
      <c r="J26" s="234"/>
    </row>
    <row r="27" spans="1:10" hidden="1">
      <c r="A27" s="224" t="s">
        <v>1335</v>
      </c>
      <c r="B27" s="224" t="s">
        <v>1406</v>
      </c>
      <c r="C27" s="224" t="s">
        <v>1407</v>
      </c>
      <c r="D27" s="224" t="s">
        <v>1413</v>
      </c>
      <c r="E27" s="224" t="s">
        <v>1409</v>
      </c>
      <c r="F27" s="224" t="s">
        <v>173</v>
      </c>
      <c r="G27" s="225" t="s">
        <v>1410</v>
      </c>
      <c r="H27" s="225" t="s">
        <v>1317</v>
      </c>
      <c r="I27" s="222" t="s">
        <v>1411</v>
      </c>
      <c r="J27" s="237"/>
    </row>
    <row r="28" spans="1:10" hidden="1">
      <c r="A28" s="224" t="s">
        <v>1335</v>
      </c>
      <c r="B28" s="224" t="s">
        <v>1406</v>
      </c>
      <c r="C28" s="224" t="s">
        <v>1407</v>
      </c>
      <c r="D28" s="230" t="s">
        <v>1414</v>
      </c>
      <c r="E28" s="224" t="s">
        <v>1409</v>
      </c>
      <c r="F28" s="224" t="s">
        <v>173</v>
      </c>
      <c r="G28" s="225" t="s">
        <v>1410</v>
      </c>
      <c r="H28" s="225" t="s">
        <v>1317</v>
      </c>
      <c r="I28" s="222" t="s">
        <v>1411</v>
      </c>
      <c r="J28" s="237"/>
    </row>
    <row r="29" spans="1:10" hidden="1">
      <c r="A29" s="224" t="s">
        <v>1335</v>
      </c>
      <c r="B29" s="224" t="s">
        <v>1406</v>
      </c>
      <c r="C29" s="224" t="s">
        <v>1407</v>
      </c>
      <c r="D29" s="230" t="s">
        <v>1415</v>
      </c>
      <c r="E29" s="224" t="s">
        <v>1409</v>
      </c>
      <c r="F29" s="224" t="s">
        <v>173</v>
      </c>
      <c r="G29" s="225" t="s">
        <v>1410</v>
      </c>
      <c r="H29" s="225" t="s">
        <v>1317</v>
      </c>
      <c r="I29" s="222" t="s">
        <v>1411</v>
      </c>
    </row>
    <row r="30" spans="1:10" hidden="1">
      <c r="A30" s="224" t="s">
        <v>1335</v>
      </c>
      <c r="B30" s="224" t="s">
        <v>1406</v>
      </c>
      <c r="C30" s="224" t="s">
        <v>1407</v>
      </c>
      <c r="D30" s="224" t="s">
        <v>1416</v>
      </c>
      <c r="E30" s="224" t="s">
        <v>1409</v>
      </c>
      <c r="F30" s="224" t="s">
        <v>173</v>
      </c>
      <c r="G30" s="225" t="s">
        <v>1410</v>
      </c>
      <c r="H30" s="225" t="s">
        <v>1317</v>
      </c>
      <c r="I30" s="222" t="s">
        <v>1411</v>
      </c>
    </row>
    <row r="31" spans="1:10" hidden="1">
      <c r="A31" s="224" t="s">
        <v>1335</v>
      </c>
      <c r="B31" s="224" t="s">
        <v>1406</v>
      </c>
      <c r="C31" s="224" t="s">
        <v>1406</v>
      </c>
      <c r="D31" s="224" t="s">
        <v>1406</v>
      </c>
      <c r="E31" s="224" t="s">
        <v>99</v>
      </c>
      <c r="F31" s="224" t="s">
        <v>173</v>
      </c>
      <c r="G31" s="225" t="s">
        <v>1417</v>
      </c>
      <c r="H31" s="225" t="s">
        <v>1317</v>
      </c>
      <c r="I31" s="222" t="s">
        <v>1411</v>
      </c>
    </row>
    <row r="32" spans="1:10" hidden="1">
      <c r="A32" s="224" t="s">
        <v>1335</v>
      </c>
      <c r="B32" s="224" t="s">
        <v>1406</v>
      </c>
      <c r="C32" s="224" t="s">
        <v>1350</v>
      </c>
      <c r="D32" s="224" t="s">
        <v>1418</v>
      </c>
      <c r="E32" s="224" t="s">
        <v>1419</v>
      </c>
      <c r="F32" s="224" t="s">
        <v>173</v>
      </c>
      <c r="G32" s="225" t="s">
        <v>1420</v>
      </c>
      <c r="H32" s="225" t="s">
        <v>1317</v>
      </c>
      <c r="I32" s="222" t="s">
        <v>1411</v>
      </c>
    </row>
    <row r="33" spans="1:10" hidden="1">
      <c r="A33" s="224" t="s">
        <v>1335</v>
      </c>
      <c r="B33" s="224" t="s">
        <v>1406</v>
      </c>
      <c r="C33" s="224" t="s">
        <v>1350</v>
      </c>
      <c r="D33" s="224" t="s">
        <v>1421</v>
      </c>
      <c r="E33" s="224" t="s">
        <v>1419</v>
      </c>
      <c r="F33" s="224" t="s">
        <v>173</v>
      </c>
      <c r="G33" s="225" t="s">
        <v>1420</v>
      </c>
      <c r="H33" s="225" t="s">
        <v>1317</v>
      </c>
      <c r="I33" s="222" t="s">
        <v>1411</v>
      </c>
    </row>
    <row r="34" spans="1:10" hidden="1">
      <c r="A34" s="224" t="s">
        <v>1335</v>
      </c>
      <c r="B34" s="224" t="s">
        <v>1406</v>
      </c>
      <c r="C34" s="224" t="s">
        <v>1350</v>
      </c>
      <c r="D34" s="224" t="s">
        <v>1422</v>
      </c>
      <c r="E34" s="224" t="s">
        <v>1419</v>
      </c>
      <c r="F34" s="224" t="s">
        <v>173</v>
      </c>
      <c r="G34" s="225" t="s">
        <v>1420</v>
      </c>
      <c r="H34" s="225" t="s">
        <v>1317</v>
      </c>
      <c r="I34" s="222" t="s">
        <v>1411</v>
      </c>
    </row>
    <row r="35" spans="1:10" hidden="1">
      <c r="A35" s="224" t="s">
        <v>1335</v>
      </c>
      <c r="B35" s="224" t="s">
        <v>1406</v>
      </c>
      <c r="C35" s="224" t="s">
        <v>1350</v>
      </c>
      <c r="D35" s="224" t="s">
        <v>1423</v>
      </c>
      <c r="E35" s="224" t="s">
        <v>1419</v>
      </c>
      <c r="F35" s="224" t="s">
        <v>173</v>
      </c>
      <c r="G35" s="225" t="s">
        <v>1420</v>
      </c>
      <c r="H35" s="225" t="s">
        <v>1317</v>
      </c>
      <c r="I35" s="222" t="s">
        <v>1411</v>
      </c>
    </row>
    <row r="36" spans="1:10" hidden="1">
      <c r="A36" s="224" t="s">
        <v>1335</v>
      </c>
      <c r="B36" s="224" t="s">
        <v>1406</v>
      </c>
      <c r="C36" s="224" t="s">
        <v>1350</v>
      </c>
      <c r="D36" s="224" t="s">
        <v>1424</v>
      </c>
      <c r="E36" s="224" t="s">
        <v>1419</v>
      </c>
      <c r="F36" s="224" t="s">
        <v>173</v>
      </c>
      <c r="G36" s="225" t="s">
        <v>1420</v>
      </c>
      <c r="H36" s="225" t="s">
        <v>1317</v>
      </c>
      <c r="I36" s="222" t="s">
        <v>1411</v>
      </c>
    </row>
    <row r="37" spans="1:10" hidden="1">
      <c r="A37" s="224" t="s">
        <v>1335</v>
      </c>
      <c r="B37" s="224" t="s">
        <v>1406</v>
      </c>
      <c r="C37" s="224" t="s">
        <v>1350</v>
      </c>
      <c r="D37" s="224" t="s">
        <v>1425</v>
      </c>
      <c r="E37" s="224" t="s">
        <v>1419</v>
      </c>
      <c r="F37" s="224" t="s">
        <v>173</v>
      </c>
      <c r="G37" s="225" t="s">
        <v>1420</v>
      </c>
      <c r="H37" s="225" t="s">
        <v>1317</v>
      </c>
      <c r="I37" s="222" t="s">
        <v>1344</v>
      </c>
    </row>
    <row r="38" spans="1:10" hidden="1">
      <c r="A38" s="224" t="s">
        <v>1335</v>
      </c>
      <c r="B38" s="224" t="s">
        <v>1406</v>
      </c>
      <c r="C38" s="224" t="s">
        <v>1350</v>
      </c>
      <c r="D38" s="230" t="s">
        <v>1426</v>
      </c>
      <c r="E38" s="224" t="s">
        <v>1419</v>
      </c>
      <c r="F38" s="224" t="s">
        <v>173</v>
      </c>
      <c r="G38" s="225" t="s">
        <v>1420</v>
      </c>
      <c r="H38" s="225" t="s">
        <v>1317</v>
      </c>
      <c r="I38" s="222" t="s">
        <v>1411</v>
      </c>
    </row>
    <row r="39" spans="1:10" hidden="1">
      <c r="A39" s="224" t="s">
        <v>1335</v>
      </c>
      <c r="B39" s="224" t="s">
        <v>1406</v>
      </c>
      <c r="C39" s="224" t="s">
        <v>1350</v>
      </c>
      <c r="D39" s="230" t="s">
        <v>1427</v>
      </c>
      <c r="E39" s="224" t="s">
        <v>1419</v>
      </c>
      <c r="F39" s="224" t="s">
        <v>173</v>
      </c>
      <c r="G39" s="225" t="s">
        <v>1420</v>
      </c>
      <c r="H39" s="225" t="s">
        <v>1317</v>
      </c>
      <c r="I39" s="222" t="s">
        <v>1411</v>
      </c>
    </row>
    <row r="40" spans="1:10" ht="51" hidden="1">
      <c r="A40" s="224" t="s">
        <v>1335</v>
      </c>
      <c r="B40" s="224" t="s">
        <v>1406</v>
      </c>
      <c r="C40" s="224" t="s">
        <v>1350</v>
      </c>
      <c r="D40" s="224" t="s">
        <v>1428</v>
      </c>
      <c r="E40" s="224" t="s">
        <v>1419</v>
      </c>
      <c r="F40" s="224" t="s">
        <v>173</v>
      </c>
      <c r="G40" s="225" t="s">
        <v>1420</v>
      </c>
      <c r="H40" s="225" t="s">
        <v>1317</v>
      </c>
      <c r="I40" s="222" t="s">
        <v>1429</v>
      </c>
    </row>
    <row r="41" spans="1:10" ht="51" hidden="1">
      <c r="A41" s="238" t="s">
        <v>1430</v>
      </c>
      <c r="B41" s="238" t="s">
        <v>1431</v>
      </c>
      <c r="C41" s="238" t="s">
        <v>1431</v>
      </c>
      <c r="D41" s="225"/>
      <c r="E41" s="238" t="s">
        <v>1431</v>
      </c>
      <c r="F41" s="227" t="s">
        <v>106</v>
      </c>
      <c r="G41" s="225"/>
      <c r="H41" s="227" t="s">
        <v>1322</v>
      </c>
      <c r="I41" s="228" t="s">
        <v>1328</v>
      </c>
    </row>
    <row r="42" spans="1:10" hidden="1">
      <c r="A42" s="224" t="s">
        <v>1335</v>
      </c>
      <c r="B42" s="224" t="s">
        <v>1432</v>
      </c>
      <c r="C42" s="224" t="s">
        <v>1432</v>
      </c>
      <c r="D42" s="224" t="s">
        <v>1433</v>
      </c>
      <c r="E42" s="224" t="s">
        <v>1434</v>
      </c>
      <c r="F42" s="224" t="s">
        <v>173</v>
      </c>
      <c r="G42" s="225" t="s">
        <v>1435</v>
      </c>
      <c r="H42" s="225" t="s">
        <v>1317</v>
      </c>
      <c r="I42" s="222"/>
    </row>
    <row r="43" spans="1:10" hidden="1">
      <c r="A43" s="224" t="s">
        <v>1335</v>
      </c>
      <c r="B43" s="224" t="s">
        <v>1432</v>
      </c>
      <c r="C43" s="224" t="s">
        <v>1432</v>
      </c>
      <c r="D43" s="224" t="s">
        <v>1436</v>
      </c>
      <c r="E43" s="224" t="s">
        <v>1434</v>
      </c>
      <c r="F43" s="224" t="s">
        <v>173</v>
      </c>
      <c r="G43" s="225" t="s">
        <v>1435</v>
      </c>
      <c r="H43" s="225" t="s">
        <v>1317</v>
      </c>
      <c r="I43" s="222"/>
    </row>
    <row r="44" spans="1:10" ht="38.25" hidden="1">
      <c r="A44" s="224" t="s">
        <v>1335</v>
      </c>
      <c r="B44" s="224" t="s">
        <v>1437</v>
      </c>
      <c r="C44" s="224" t="s">
        <v>1437</v>
      </c>
      <c r="D44" s="224" t="s">
        <v>1438</v>
      </c>
      <c r="E44" s="224" t="s">
        <v>1439</v>
      </c>
      <c r="F44" s="224" t="s">
        <v>173</v>
      </c>
      <c r="G44" s="225" t="s">
        <v>1440</v>
      </c>
      <c r="H44" s="225" t="s">
        <v>1317</v>
      </c>
      <c r="I44" s="222" t="s">
        <v>1441</v>
      </c>
      <c r="J44" s="239"/>
    </row>
    <row r="45" spans="1:10" ht="38.25" hidden="1">
      <c r="A45" s="224" t="s">
        <v>1335</v>
      </c>
      <c r="B45" s="224" t="s">
        <v>1437</v>
      </c>
      <c r="C45" s="224" t="s">
        <v>1437</v>
      </c>
      <c r="D45" s="224" t="s">
        <v>1442</v>
      </c>
      <c r="E45" s="224" t="s">
        <v>1439</v>
      </c>
      <c r="F45" s="224" t="s">
        <v>173</v>
      </c>
      <c r="G45" s="225" t="s">
        <v>1440</v>
      </c>
      <c r="H45" s="225" t="s">
        <v>1317</v>
      </c>
      <c r="I45" s="222" t="s">
        <v>1441</v>
      </c>
      <c r="J45" s="239"/>
    </row>
    <row r="46" spans="1:10" ht="51" hidden="1">
      <c r="A46" s="229" t="s">
        <v>1324</v>
      </c>
      <c r="B46" s="229" t="s">
        <v>1443</v>
      </c>
      <c r="C46" s="229" t="s">
        <v>1443</v>
      </c>
      <c r="D46" s="230"/>
      <c r="E46" s="229" t="s">
        <v>1443</v>
      </c>
      <c r="F46" s="227" t="s">
        <v>106</v>
      </c>
      <c r="G46" s="225" t="s">
        <v>1444</v>
      </c>
      <c r="H46" s="227" t="s">
        <v>1322</v>
      </c>
      <c r="I46" s="228" t="s">
        <v>1328</v>
      </c>
      <c r="J46" s="239"/>
    </row>
    <row r="47" spans="1:10" ht="38.25" hidden="1">
      <c r="A47" s="231" t="s">
        <v>1370</v>
      </c>
      <c r="B47" s="231" t="s">
        <v>1445</v>
      </c>
      <c r="C47" s="225"/>
      <c r="D47" s="225"/>
      <c r="E47" s="231" t="s">
        <v>1445</v>
      </c>
      <c r="F47" s="227" t="s">
        <v>153</v>
      </c>
      <c r="G47" s="225"/>
      <c r="H47" s="227" t="s">
        <v>1322</v>
      </c>
      <c r="I47" s="222" t="s">
        <v>1372</v>
      </c>
      <c r="J47" s="239"/>
    </row>
    <row r="48" spans="1:10" ht="38.25" hidden="1">
      <c r="A48" s="231" t="s">
        <v>1370</v>
      </c>
      <c r="B48" s="231" t="s">
        <v>1446</v>
      </c>
      <c r="C48" s="225"/>
      <c r="D48" s="225"/>
      <c r="E48" s="231" t="s">
        <v>1446</v>
      </c>
      <c r="F48" s="227" t="s">
        <v>153</v>
      </c>
      <c r="G48" s="225"/>
      <c r="H48" s="227" t="s">
        <v>1322</v>
      </c>
      <c r="I48" s="222" t="s">
        <v>1372</v>
      </c>
      <c r="J48" s="239"/>
    </row>
    <row r="49" spans="1:10" ht="51" hidden="1">
      <c r="A49" s="233" t="s">
        <v>1447</v>
      </c>
      <c r="B49" s="233" t="s">
        <v>1448</v>
      </c>
      <c r="C49" s="225"/>
      <c r="D49" s="225"/>
      <c r="E49" s="233" t="s">
        <v>1448</v>
      </c>
      <c r="F49" s="227" t="s">
        <v>1321</v>
      </c>
      <c r="G49" s="225"/>
      <c r="H49" s="227" t="s">
        <v>1322</v>
      </c>
      <c r="I49" s="228" t="s">
        <v>1323</v>
      </c>
      <c r="J49" s="239"/>
    </row>
    <row r="50" spans="1:10" ht="14.25" hidden="1" customHeight="1">
      <c r="A50" s="238" t="s">
        <v>1449</v>
      </c>
      <c r="B50" s="238" t="s">
        <v>1450</v>
      </c>
      <c r="C50" s="238" t="s">
        <v>1450</v>
      </c>
      <c r="D50" s="225"/>
      <c r="E50" s="238" t="s">
        <v>1450</v>
      </c>
      <c r="F50" s="227" t="s">
        <v>106</v>
      </c>
      <c r="G50" s="225" t="s">
        <v>1451</v>
      </c>
      <c r="H50" s="227" t="s">
        <v>1322</v>
      </c>
      <c r="I50" s="228" t="s">
        <v>1328</v>
      </c>
      <c r="J50" s="240"/>
    </row>
    <row r="51" spans="1:10" hidden="1">
      <c r="A51" s="224" t="s">
        <v>1335</v>
      </c>
      <c r="B51" s="224" t="s">
        <v>1452</v>
      </c>
      <c r="C51" s="224" t="s">
        <v>1453</v>
      </c>
      <c r="D51" s="224" t="s">
        <v>1454</v>
      </c>
      <c r="E51" s="224" t="s">
        <v>1455</v>
      </c>
      <c r="F51" s="224" t="s">
        <v>173</v>
      </c>
      <c r="G51" s="225" t="s">
        <v>1456</v>
      </c>
      <c r="H51" s="225" t="s">
        <v>1317</v>
      </c>
      <c r="I51" s="222"/>
      <c r="J51" s="239"/>
    </row>
    <row r="52" spans="1:10" ht="51" hidden="1">
      <c r="A52" s="229" t="s">
        <v>1324</v>
      </c>
      <c r="B52" s="229" t="s">
        <v>1457</v>
      </c>
      <c r="C52" s="229" t="s">
        <v>1457</v>
      </c>
      <c r="D52" s="227"/>
      <c r="E52" s="229" t="s">
        <v>1457</v>
      </c>
      <c r="F52" s="227" t="s">
        <v>106</v>
      </c>
      <c r="G52" s="225" t="s">
        <v>1458</v>
      </c>
      <c r="H52" s="227" t="s">
        <v>1322</v>
      </c>
      <c r="I52" s="228" t="s">
        <v>1328</v>
      </c>
      <c r="J52" s="239"/>
    </row>
    <row r="53" spans="1:10" ht="38.25" hidden="1">
      <c r="A53" s="241" t="s">
        <v>1324</v>
      </c>
      <c r="B53" s="242" t="s">
        <v>1459</v>
      </c>
      <c r="C53" s="242" t="s">
        <v>1459</v>
      </c>
      <c r="D53" s="225"/>
      <c r="E53" s="242" t="s">
        <v>1460</v>
      </c>
      <c r="F53" s="227" t="s">
        <v>153</v>
      </c>
      <c r="G53" s="225" t="s">
        <v>1461</v>
      </c>
      <c r="H53" s="227" t="s">
        <v>1322</v>
      </c>
      <c r="I53" s="222" t="s">
        <v>1372</v>
      </c>
      <c r="J53" s="239"/>
    </row>
    <row r="54" spans="1:10" ht="38.25" hidden="1">
      <c r="A54" s="231" t="s">
        <v>1370</v>
      </c>
      <c r="B54" s="231" t="s">
        <v>1462</v>
      </c>
      <c r="C54" s="225"/>
      <c r="D54" s="225"/>
      <c r="E54" s="231" t="s">
        <v>1462</v>
      </c>
      <c r="F54" s="227" t="s">
        <v>153</v>
      </c>
      <c r="G54" s="225"/>
      <c r="H54" s="227" t="s">
        <v>1322</v>
      </c>
      <c r="I54" s="222" t="s">
        <v>1372</v>
      </c>
      <c r="J54" s="239"/>
    </row>
    <row r="55" spans="1:10" hidden="1">
      <c r="A55" s="224" t="s">
        <v>1335</v>
      </c>
      <c r="B55" s="224" t="s">
        <v>1463</v>
      </c>
      <c r="C55" s="224" t="s">
        <v>1464</v>
      </c>
      <c r="D55" s="224"/>
      <c r="E55" s="224" t="s">
        <v>1465</v>
      </c>
      <c r="F55" s="224" t="s">
        <v>173</v>
      </c>
      <c r="G55" s="225"/>
      <c r="H55" s="225" t="s">
        <v>1317</v>
      </c>
      <c r="I55" s="222"/>
      <c r="J55" s="239"/>
    </row>
    <row r="56" spans="1:10" hidden="1">
      <c r="A56" s="224" t="s">
        <v>1335</v>
      </c>
      <c r="B56" s="224" t="s">
        <v>1466</v>
      </c>
      <c r="C56" s="224" t="s">
        <v>1450</v>
      </c>
      <c r="D56" s="224" t="s">
        <v>1467</v>
      </c>
      <c r="E56" s="224" t="s">
        <v>1468</v>
      </c>
      <c r="F56" s="224" t="s">
        <v>173</v>
      </c>
      <c r="G56" s="225" t="s">
        <v>1451</v>
      </c>
      <c r="H56" s="225" t="s">
        <v>1317</v>
      </c>
      <c r="I56" s="222"/>
      <c r="J56" s="239"/>
    </row>
    <row r="57" spans="1:10" hidden="1">
      <c r="A57" s="224" t="s">
        <v>1335</v>
      </c>
      <c r="B57" s="224" t="s">
        <v>1466</v>
      </c>
      <c r="C57" s="224" t="s">
        <v>1469</v>
      </c>
      <c r="D57" s="224" t="s">
        <v>1470</v>
      </c>
      <c r="E57" s="224" t="s">
        <v>1471</v>
      </c>
      <c r="F57" s="224" t="s">
        <v>173</v>
      </c>
      <c r="G57" s="225" t="s">
        <v>1472</v>
      </c>
      <c r="H57" s="225" t="s">
        <v>1317</v>
      </c>
      <c r="I57" s="222"/>
      <c r="J57" s="239"/>
    </row>
    <row r="58" spans="1:10" hidden="1">
      <c r="A58" s="224" t="s">
        <v>1335</v>
      </c>
      <c r="B58" s="224" t="s">
        <v>1466</v>
      </c>
      <c r="C58" s="224" t="s">
        <v>1473</v>
      </c>
      <c r="D58" s="224" t="s">
        <v>1474</v>
      </c>
      <c r="E58" s="224" t="s">
        <v>1475</v>
      </c>
      <c r="F58" s="224" t="s">
        <v>173</v>
      </c>
      <c r="G58" s="225"/>
      <c r="H58" s="225" t="s">
        <v>1317</v>
      </c>
      <c r="I58" s="222"/>
      <c r="J58" s="239"/>
    </row>
    <row r="59" spans="1:10" ht="51" hidden="1">
      <c r="A59" s="230" t="s">
        <v>1324</v>
      </c>
      <c r="B59" s="230" t="s">
        <v>1476</v>
      </c>
      <c r="C59" s="230" t="s">
        <v>1476</v>
      </c>
      <c r="D59" s="230"/>
      <c r="E59" s="230" t="s">
        <v>1476</v>
      </c>
      <c r="F59" s="227" t="s">
        <v>106</v>
      </c>
      <c r="G59" s="225" t="s">
        <v>1477</v>
      </c>
      <c r="H59" s="227" t="s">
        <v>1322</v>
      </c>
      <c r="I59" s="228" t="s">
        <v>1328</v>
      </c>
      <c r="J59" s="239"/>
    </row>
    <row r="60" spans="1:10" ht="51" hidden="1">
      <c r="A60" s="230" t="s">
        <v>1324</v>
      </c>
      <c r="B60" s="230" t="s">
        <v>1478</v>
      </c>
      <c r="C60" s="230" t="s">
        <v>1478</v>
      </c>
      <c r="D60" s="227"/>
      <c r="E60" s="230" t="s">
        <v>1478</v>
      </c>
      <c r="F60" s="227" t="s">
        <v>106</v>
      </c>
      <c r="G60" s="225" t="s">
        <v>1479</v>
      </c>
      <c r="H60" s="227" t="s">
        <v>1322</v>
      </c>
      <c r="I60" s="228" t="s">
        <v>1328</v>
      </c>
    </row>
    <row r="61" spans="1:10" hidden="1">
      <c r="A61" s="224" t="s">
        <v>1335</v>
      </c>
      <c r="B61" s="224" t="s">
        <v>1480</v>
      </c>
      <c r="C61" s="224" t="s">
        <v>1481</v>
      </c>
      <c r="D61" s="224" t="s">
        <v>1482</v>
      </c>
      <c r="E61" s="224" t="s">
        <v>1483</v>
      </c>
      <c r="F61" s="224" t="s">
        <v>173</v>
      </c>
      <c r="G61" s="225" t="s">
        <v>1484</v>
      </c>
      <c r="H61" s="225" t="s">
        <v>1317</v>
      </c>
      <c r="I61" s="222"/>
    </row>
    <row r="62" spans="1:10" hidden="1">
      <c r="A62" s="224" t="s">
        <v>1335</v>
      </c>
      <c r="B62" s="224" t="s">
        <v>1480</v>
      </c>
      <c r="C62" s="224" t="s">
        <v>1485</v>
      </c>
      <c r="D62" s="224" t="s">
        <v>1486</v>
      </c>
      <c r="E62" s="224" t="s">
        <v>139</v>
      </c>
      <c r="F62" s="224" t="s">
        <v>173</v>
      </c>
      <c r="G62" s="225" t="s">
        <v>140</v>
      </c>
      <c r="H62" s="225" t="s">
        <v>1317</v>
      </c>
      <c r="I62" s="222" t="s">
        <v>1487</v>
      </c>
    </row>
    <row r="63" spans="1:10" hidden="1">
      <c r="A63" s="224" t="s">
        <v>1335</v>
      </c>
      <c r="B63" s="224" t="s">
        <v>1480</v>
      </c>
      <c r="C63" s="224" t="s">
        <v>1485</v>
      </c>
      <c r="D63" s="224" t="s">
        <v>1488</v>
      </c>
      <c r="E63" s="224" t="s">
        <v>139</v>
      </c>
      <c r="F63" s="224" t="s">
        <v>173</v>
      </c>
      <c r="G63" s="225" t="s">
        <v>140</v>
      </c>
      <c r="H63" s="225" t="s">
        <v>1317</v>
      </c>
      <c r="I63" s="222" t="s">
        <v>1487</v>
      </c>
    </row>
    <row r="64" spans="1:10" ht="51" hidden="1">
      <c r="A64" s="226" t="s">
        <v>1489</v>
      </c>
      <c r="B64" s="243" t="s">
        <v>1490</v>
      </c>
      <c r="C64" s="225"/>
      <c r="D64" s="225"/>
      <c r="E64" s="243" t="s">
        <v>1490</v>
      </c>
      <c r="F64" s="227" t="s">
        <v>1321</v>
      </c>
      <c r="G64" s="225"/>
      <c r="H64" s="227" t="s">
        <v>1322</v>
      </c>
      <c r="I64" s="228" t="s">
        <v>1323</v>
      </c>
    </row>
    <row r="65" spans="1:10" ht="51" hidden="1">
      <c r="A65" s="233" t="s">
        <v>1489</v>
      </c>
      <c r="B65" s="233" t="s">
        <v>1490</v>
      </c>
      <c r="C65" s="225"/>
      <c r="D65" s="225"/>
      <c r="E65" s="233" t="s">
        <v>1490</v>
      </c>
      <c r="F65" s="227" t="s">
        <v>1321</v>
      </c>
      <c r="G65" s="225"/>
      <c r="H65" s="227" t="s">
        <v>1322</v>
      </c>
      <c r="I65" s="228" t="s">
        <v>1323</v>
      </c>
    </row>
    <row r="66" spans="1:10" hidden="1">
      <c r="A66" s="224" t="s">
        <v>1312</v>
      </c>
      <c r="B66" s="224" t="s">
        <v>1491</v>
      </c>
      <c r="C66" s="224" t="s">
        <v>1491</v>
      </c>
      <c r="D66" s="225"/>
      <c r="E66" s="224" t="s">
        <v>157</v>
      </c>
      <c r="F66" s="224" t="s">
        <v>173</v>
      </c>
      <c r="G66" s="225" t="s">
        <v>158</v>
      </c>
      <c r="H66" s="225" t="s">
        <v>1317</v>
      </c>
      <c r="I66" s="244" t="s">
        <v>1492</v>
      </c>
    </row>
    <row r="67" spans="1:10" hidden="1">
      <c r="A67" s="224" t="s">
        <v>1362</v>
      </c>
      <c r="B67" s="224" t="s">
        <v>1493</v>
      </c>
      <c r="C67" s="224" t="s">
        <v>1493</v>
      </c>
      <c r="D67" s="224" t="s">
        <v>1494</v>
      </c>
      <c r="E67" s="224" t="s">
        <v>1495</v>
      </c>
      <c r="F67" s="224" t="s">
        <v>173</v>
      </c>
      <c r="G67" s="225"/>
      <c r="H67" s="225" t="s">
        <v>1317</v>
      </c>
      <c r="I67" s="222" t="s">
        <v>1496</v>
      </c>
    </row>
    <row r="68" spans="1:10" hidden="1">
      <c r="A68" s="224" t="s">
        <v>1362</v>
      </c>
      <c r="B68" s="224" t="s">
        <v>1493</v>
      </c>
      <c r="C68" s="224" t="s">
        <v>1493</v>
      </c>
      <c r="D68" s="224" t="s">
        <v>1497</v>
      </c>
      <c r="E68" s="224" t="s">
        <v>1498</v>
      </c>
      <c r="F68" s="224" t="s">
        <v>173</v>
      </c>
      <c r="G68" s="225"/>
      <c r="H68" s="225" t="s">
        <v>1317</v>
      </c>
      <c r="I68" s="222"/>
    </row>
    <row r="69" spans="1:10" ht="38.25" hidden="1">
      <c r="A69" s="231" t="s">
        <v>1370</v>
      </c>
      <c r="B69" s="231" t="s">
        <v>1499</v>
      </c>
      <c r="C69" s="225"/>
      <c r="D69" s="225"/>
      <c r="E69" s="231" t="s">
        <v>1499</v>
      </c>
      <c r="F69" s="227" t="s">
        <v>153</v>
      </c>
      <c r="G69" s="225"/>
      <c r="H69" s="227" t="s">
        <v>1322</v>
      </c>
      <c r="I69" s="222" t="s">
        <v>1372</v>
      </c>
    </row>
    <row r="70" spans="1:10" ht="38.25" hidden="1">
      <c r="A70" s="231" t="s">
        <v>1370</v>
      </c>
      <c r="B70" s="231" t="s">
        <v>1499</v>
      </c>
      <c r="C70" s="225"/>
      <c r="D70" s="225"/>
      <c r="E70" s="231" t="s">
        <v>1499</v>
      </c>
      <c r="F70" s="227" t="s">
        <v>153</v>
      </c>
      <c r="G70" s="225"/>
      <c r="H70" s="227" t="s">
        <v>1322</v>
      </c>
      <c r="I70" s="222" t="s">
        <v>1372</v>
      </c>
    </row>
    <row r="71" spans="1:10" hidden="1">
      <c r="A71" s="224" t="s">
        <v>1335</v>
      </c>
      <c r="B71" s="224" t="s">
        <v>1500</v>
      </c>
      <c r="C71" s="224" t="s">
        <v>1500</v>
      </c>
      <c r="D71" s="224" t="s">
        <v>1501</v>
      </c>
      <c r="E71" s="224" t="s">
        <v>1502</v>
      </c>
      <c r="F71" s="224" t="s">
        <v>173</v>
      </c>
      <c r="G71" s="225" t="s">
        <v>1503</v>
      </c>
      <c r="H71" s="225" t="s">
        <v>1317</v>
      </c>
      <c r="I71" s="222" t="s">
        <v>1504</v>
      </c>
    </row>
    <row r="72" spans="1:10" hidden="1">
      <c r="A72" s="224" t="s">
        <v>1335</v>
      </c>
      <c r="B72" s="224" t="s">
        <v>1505</v>
      </c>
      <c r="C72" s="224" t="s">
        <v>1506</v>
      </c>
      <c r="D72" s="224" t="s">
        <v>1507</v>
      </c>
      <c r="E72" s="224" t="s">
        <v>173</v>
      </c>
      <c r="F72" s="224" t="s">
        <v>173</v>
      </c>
      <c r="G72" s="225" t="s">
        <v>100</v>
      </c>
      <c r="H72" s="225" t="s">
        <v>1317</v>
      </c>
      <c r="I72" s="222"/>
    </row>
    <row r="73" spans="1:10" hidden="1">
      <c r="A73" s="224" t="s">
        <v>1335</v>
      </c>
      <c r="B73" s="224" t="s">
        <v>1505</v>
      </c>
      <c r="C73" s="224" t="s">
        <v>1508</v>
      </c>
      <c r="D73" s="224" t="s">
        <v>1509</v>
      </c>
      <c r="E73" s="224" t="s">
        <v>205</v>
      </c>
      <c r="F73" s="224" t="s">
        <v>173</v>
      </c>
      <c r="G73" s="225" t="s">
        <v>206</v>
      </c>
      <c r="H73" s="225" t="s">
        <v>1317</v>
      </c>
      <c r="I73" s="222"/>
    </row>
    <row r="74" spans="1:10" hidden="1">
      <c r="A74" s="224" t="s">
        <v>1335</v>
      </c>
      <c r="B74" s="224" t="s">
        <v>1510</v>
      </c>
      <c r="C74" s="224" t="s">
        <v>1511</v>
      </c>
      <c r="D74" s="224" t="s">
        <v>1512</v>
      </c>
      <c r="E74" s="224" t="s">
        <v>1513</v>
      </c>
      <c r="F74" s="224" t="s">
        <v>173</v>
      </c>
      <c r="G74" s="225" t="s">
        <v>1514</v>
      </c>
      <c r="H74" s="225" t="s">
        <v>1317</v>
      </c>
      <c r="I74" s="245"/>
    </row>
    <row r="75" spans="1:10" hidden="1">
      <c r="A75" s="224" t="s">
        <v>1335</v>
      </c>
      <c r="B75" s="224" t="s">
        <v>1510</v>
      </c>
      <c r="C75" s="224" t="s">
        <v>1515</v>
      </c>
      <c r="D75" s="224"/>
      <c r="E75" s="224" t="s">
        <v>1516</v>
      </c>
      <c r="F75" s="224" t="s">
        <v>173</v>
      </c>
      <c r="G75" s="225" t="s">
        <v>1517</v>
      </c>
      <c r="H75" s="225" t="s">
        <v>1317</v>
      </c>
      <c r="I75" s="245"/>
    </row>
    <row r="76" spans="1:10" hidden="1">
      <c r="A76" s="224" t="s">
        <v>1335</v>
      </c>
      <c r="B76" s="224" t="s">
        <v>1510</v>
      </c>
      <c r="C76" s="224" t="s">
        <v>1518</v>
      </c>
      <c r="D76" s="224" t="s">
        <v>1519</v>
      </c>
      <c r="E76" s="224" t="s">
        <v>1520</v>
      </c>
      <c r="F76" s="224" t="s">
        <v>173</v>
      </c>
      <c r="G76" s="225" t="s">
        <v>1521</v>
      </c>
      <c r="H76" s="225" t="s">
        <v>1317</v>
      </c>
      <c r="I76" s="245"/>
      <c r="J76" s="240"/>
    </row>
    <row r="77" spans="1:10" ht="51" hidden="1">
      <c r="A77" s="229" t="s">
        <v>1324</v>
      </c>
      <c r="B77" s="229" t="s">
        <v>1522</v>
      </c>
      <c r="C77" s="229" t="s">
        <v>1522</v>
      </c>
      <c r="D77" s="227"/>
      <c r="E77" s="229" t="s">
        <v>1522</v>
      </c>
      <c r="F77" s="227" t="s">
        <v>106</v>
      </c>
      <c r="G77" s="225" t="s">
        <v>1523</v>
      </c>
      <c r="H77" s="227" t="s">
        <v>1322</v>
      </c>
      <c r="I77" s="228" t="s">
        <v>1328</v>
      </c>
      <c r="J77" s="239"/>
    </row>
    <row r="78" spans="1:10" hidden="1">
      <c r="A78" s="224" t="s">
        <v>1335</v>
      </c>
      <c r="B78" s="224" t="s">
        <v>1524</v>
      </c>
      <c r="C78" s="224" t="s">
        <v>1525</v>
      </c>
      <c r="D78" s="224" t="s">
        <v>1526</v>
      </c>
      <c r="E78" s="224" t="s">
        <v>1527</v>
      </c>
      <c r="F78" s="224" t="s">
        <v>173</v>
      </c>
      <c r="G78" s="225"/>
      <c r="H78" s="225" t="s">
        <v>1317</v>
      </c>
      <c r="I78" s="245"/>
      <c r="J78" s="239"/>
    </row>
    <row r="79" spans="1:10" ht="51" hidden="1">
      <c r="A79" s="238" t="s">
        <v>1324</v>
      </c>
      <c r="B79" s="238" t="s">
        <v>1528</v>
      </c>
      <c r="C79" s="238" t="s">
        <v>1528</v>
      </c>
      <c r="D79" s="227"/>
      <c r="E79" s="238" t="s">
        <v>1528</v>
      </c>
      <c r="F79" s="227" t="s">
        <v>106</v>
      </c>
      <c r="G79" s="225" t="s">
        <v>1529</v>
      </c>
      <c r="H79" s="227" t="s">
        <v>1322</v>
      </c>
      <c r="I79" s="228" t="s">
        <v>1328</v>
      </c>
      <c r="J79" s="239"/>
    </row>
    <row r="80" spans="1:10" ht="51" hidden="1">
      <c r="A80" s="235" t="s">
        <v>1530</v>
      </c>
      <c r="B80" s="235" t="s">
        <v>1531</v>
      </c>
      <c r="C80" s="225"/>
      <c r="D80" s="225"/>
      <c r="E80" s="235" t="s">
        <v>1531</v>
      </c>
      <c r="F80" s="227" t="s">
        <v>1321</v>
      </c>
      <c r="G80" s="225" t="s">
        <v>1532</v>
      </c>
      <c r="H80" s="227" t="s">
        <v>1322</v>
      </c>
      <c r="I80" s="228" t="s">
        <v>1323</v>
      </c>
      <c r="J80" s="239"/>
    </row>
    <row r="81" spans="1:10" ht="51" hidden="1">
      <c r="A81" s="246" t="s">
        <v>1533</v>
      </c>
      <c r="B81" s="229" t="s">
        <v>1534</v>
      </c>
      <c r="C81" s="229" t="s">
        <v>1534</v>
      </c>
      <c r="D81" s="227"/>
      <c r="E81" s="229" t="s">
        <v>1535</v>
      </c>
      <c r="F81" s="227" t="s">
        <v>106</v>
      </c>
      <c r="G81" s="225" t="s">
        <v>1536</v>
      </c>
      <c r="H81" s="227" t="s">
        <v>1322</v>
      </c>
      <c r="I81" s="228" t="s">
        <v>1328</v>
      </c>
      <c r="J81" s="239"/>
    </row>
    <row r="82" spans="1:10" ht="51" hidden="1">
      <c r="A82" s="226" t="s">
        <v>1537</v>
      </c>
      <c r="B82" s="226" t="s">
        <v>1538</v>
      </c>
      <c r="C82" s="225"/>
      <c r="D82" s="225"/>
      <c r="E82" s="226" t="s">
        <v>1538</v>
      </c>
      <c r="F82" s="227" t="s">
        <v>1321</v>
      </c>
      <c r="G82" s="225" t="s">
        <v>1539</v>
      </c>
      <c r="H82" s="227" t="s">
        <v>1322</v>
      </c>
      <c r="I82" s="222" t="s">
        <v>1323</v>
      </c>
      <c r="J82" s="239"/>
    </row>
    <row r="83" spans="1:10" ht="51" hidden="1">
      <c r="A83" s="238" t="s">
        <v>1540</v>
      </c>
      <c r="B83" s="238" t="s">
        <v>1541</v>
      </c>
      <c r="C83" s="238" t="s">
        <v>1541</v>
      </c>
      <c r="D83" s="225"/>
      <c r="E83" s="238" t="s">
        <v>1541</v>
      </c>
      <c r="F83" s="227" t="s">
        <v>106</v>
      </c>
      <c r="G83" s="225" t="s">
        <v>1542</v>
      </c>
      <c r="H83" s="227" t="s">
        <v>1322</v>
      </c>
      <c r="I83" s="228" t="s">
        <v>1328</v>
      </c>
      <c r="J83" s="239"/>
    </row>
    <row r="84" spans="1:10" ht="38.25" hidden="1">
      <c r="A84" s="231" t="s">
        <v>1370</v>
      </c>
      <c r="B84" s="231" t="s">
        <v>1543</v>
      </c>
      <c r="C84" s="225"/>
      <c r="D84" s="225"/>
      <c r="E84" s="231" t="s">
        <v>1543</v>
      </c>
      <c r="F84" s="227" t="s">
        <v>153</v>
      </c>
      <c r="G84" s="225"/>
      <c r="H84" s="227" t="s">
        <v>1322</v>
      </c>
      <c r="I84" s="222" t="s">
        <v>1372</v>
      </c>
      <c r="J84" s="239"/>
    </row>
    <row r="85" spans="1:10" ht="25.5" hidden="1">
      <c r="A85" s="231" t="s">
        <v>1370</v>
      </c>
      <c r="B85" s="231" t="s">
        <v>1544</v>
      </c>
      <c r="C85" s="225"/>
      <c r="D85" s="225"/>
      <c r="E85" s="231" t="s">
        <v>1544</v>
      </c>
      <c r="F85" s="227" t="s">
        <v>153</v>
      </c>
      <c r="G85" s="225"/>
      <c r="H85" s="227" t="s">
        <v>1322</v>
      </c>
      <c r="I85" s="222" t="s">
        <v>1545</v>
      </c>
      <c r="J85" s="239"/>
    </row>
    <row r="86" spans="1:10" hidden="1">
      <c r="A86" s="247" t="s">
        <v>1391</v>
      </c>
      <c r="B86" s="247" t="s">
        <v>1546</v>
      </c>
      <c r="C86" s="247" t="s">
        <v>1546</v>
      </c>
      <c r="D86" s="225"/>
      <c r="E86" s="247" t="s">
        <v>1546</v>
      </c>
      <c r="F86" s="227" t="s">
        <v>122</v>
      </c>
      <c r="G86" s="225" t="s">
        <v>1547</v>
      </c>
      <c r="H86" s="227" t="s">
        <v>1322</v>
      </c>
      <c r="I86" s="222"/>
      <c r="J86" s="239"/>
    </row>
    <row r="87" spans="1:10" ht="51" hidden="1">
      <c r="A87" s="229" t="s">
        <v>1430</v>
      </c>
      <c r="B87" s="229" t="s">
        <v>1548</v>
      </c>
      <c r="C87" s="229" t="s">
        <v>1548</v>
      </c>
      <c r="D87" s="227"/>
      <c r="E87" s="229" t="s">
        <v>1548</v>
      </c>
      <c r="F87" s="227" t="s">
        <v>106</v>
      </c>
      <c r="G87" s="225" t="s">
        <v>1549</v>
      </c>
      <c r="H87" s="227" t="s">
        <v>1322</v>
      </c>
      <c r="I87" s="228" t="s">
        <v>1328</v>
      </c>
      <c r="J87" s="239"/>
    </row>
    <row r="88" spans="1:10" ht="51" hidden="1">
      <c r="A88" s="248" t="s">
        <v>1540</v>
      </c>
      <c r="B88" s="248" t="s">
        <v>1550</v>
      </c>
      <c r="C88" s="248" t="s">
        <v>1550</v>
      </c>
      <c r="D88" s="227"/>
      <c r="E88" s="248" t="s">
        <v>1550</v>
      </c>
      <c r="F88" s="227" t="s">
        <v>106</v>
      </c>
      <c r="G88" s="225" t="s">
        <v>1551</v>
      </c>
      <c r="H88" s="227" t="s">
        <v>1322</v>
      </c>
      <c r="I88" s="228" t="s">
        <v>1328</v>
      </c>
      <c r="J88" s="239"/>
    </row>
    <row r="89" spans="1:10" hidden="1">
      <c r="A89" s="224" t="s">
        <v>1312</v>
      </c>
      <c r="B89" s="224" t="s">
        <v>1552</v>
      </c>
      <c r="C89" s="224" t="s">
        <v>1552</v>
      </c>
      <c r="D89" s="224" t="s">
        <v>1553</v>
      </c>
      <c r="E89" s="224" t="s">
        <v>1554</v>
      </c>
      <c r="F89" s="224" t="s">
        <v>173</v>
      </c>
      <c r="G89" s="225" t="s">
        <v>1555</v>
      </c>
      <c r="H89" s="225" t="s">
        <v>1317</v>
      </c>
      <c r="I89" s="222"/>
      <c r="J89" s="239"/>
    </row>
    <row r="90" spans="1:10" hidden="1">
      <c r="A90" s="224" t="s">
        <v>1335</v>
      </c>
      <c r="B90" s="224" t="s">
        <v>1556</v>
      </c>
      <c r="C90" s="224" t="s">
        <v>1556</v>
      </c>
      <c r="D90" s="224" t="s">
        <v>1557</v>
      </c>
      <c r="E90" s="224" t="s">
        <v>1558</v>
      </c>
      <c r="F90" s="224" t="s">
        <v>173</v>
      </c>
      <c r="G90" s="225" t="s">
        <v>1559</v>
      </c>
      <c r="H90" s="225" t="s">
        <v>1317</v>
      </c>
      <c r="I90" s="245"/>
      <c r="J90" s="239"/>
    </row>
    <row r="91" spans="1:10" hidden="1">
      <c r="A91" s="224" t="s">
        <v>1335</v>
      </c>
      <c r="B91" s="224" t="s">
        <v>1560</v>
      </c>
      <c r="C91" s="224" t="s">
        <v>1560</v>
      </c>
      <c r="D91" s="224" t="s">
        <v>1561</v>
      </c>
      <c r="E91" s="224" t="s">
        <v>1562</v>
      </c>
      <c r="F91" s="224" t="s">
        <v>173</v>
      </c>
      <c r="G91" s="225"/>
      <c r="H91" s="225" t="s">
        <v>1317</v>
      </c>
      <c r="I91" s="245"/>
      <c r="J91" s="239"/>
    </row>
    <row r="92" spans="1:10" hidden="1">
      <c r="A92" s="224" t="s">
        <v>1335</v>
      </c>
      <c r="B92" s="224" t="s">
        <v>1560</v>
      </c>
      <c r="C92" s="224" t="s">
        <v>1560</v>
      </c>
      <c r="D92" s="224" t="s">
        <v>1563</v>
      </c>
      <c r="E92" s="224" t="s">
        <v>1562</v>
      </c>
      <c r="F92" s="224" t="s">
        <v>173</v>
      </c>
      <c r="G92" s="225"/>
      <c r="H92" s="225" t="s">
        <v>1317</v>
      </c>
      <c r="I92" s="249"/>
    </row>
    <row r="93" spans="1:10" hidden="1">
      <c r="A93" s="224" t="s">
        <v>1335</v>
      </c>
      <c r="B93" s="224" t="s">
        <v>1564</v>
      </c>
      <c r="C93" s="224" t="s">
        <v>1564</v>
      </c>
      <c r="D93" s="224"/>
      <c r="E93" s="224" t="s">
        <v>1565</v>
      </c>
      <c r="F93" s="224" t="s">
        <v>173</v>
      </c>
      <c r="G93" s="225"/>
      <c r="H93" s="225" t="s">
        <v>1317</v>
      </c>
      <c r="I93" s="245" t="s">
        <v>1566</v>
      </c>
    </row>
    <row r="94" spans="1:10" ht="51" hidden="1">
      <c r="A94" s="230" t="s">
        <v>1324</v>
      </c>
      <c r="B94" s="230" t="s">
        <v>1567</v>
      </c>
      <c r="C94" s="230" t="s">
        <v>1567</v>
      </c>
      <c r="D94" s="227"/>
      <c r="E94" s="230" t="s">
        <v>1567</v>
      </c>
      <c r="F94" s="227" t="s">
        <v>106</v>
      </c>
      <c r="G94" s="225" t="s">
        <v>1568</v>
      </c>
      <c r="H94" s="227" t="s">
        <v>1322</v>
      </c>
      <c r="I94" s="228" t="s">
        <v>1328</v>
      </c>
    </row>
    <row r="95" spans="1:10" ht="38.25" hidden="1">
      <c r="A95" s="250" t="s">
        <v>1370</v>
      </c>
      <c r="B95" s="250" t="s">
        <v>1569</v>
      </c>
      <c r="C95" s="225"/>
      <c r="D95" s="225"/>
      <c r="E95" s="250" t="s">
        <v>1570</v>
      </c>
      <c r="F95" s="227" t="s">
        <v>153</v>
      </c>
      <c r="G95" s="225" t="s">
        <v>1571</v>
      </c>
      <c r="H95" s="227" t="s">
        <v>1322</v>
      </c>
      <c r="I95" s="222" t="s">
        <v>1372</v>
      </c>
    </row>
    <row r="96" spans="1:10" ht="38.25" hidden="1">
      <c r="A96" s="231" t="s">
        <v>1370</v>
      </c>
      <c r="B96" s="231" t="s">
        <v>1572</v>
      </c>
      <c r="C96" s="225"/>
      <c r="D96" s="225"/>
      <c r="E96" s="231" t="s">
        <v>1572</v>
      </c>
      <c r="F96" s="227" t="s">
        <v>153</v>
      </c>
      <c r="G96" s="225"/>
      <c r="H96" s="227" t="s">
        <v>1322</v>
      </c>
      <c r="I96" s="222" t="s">
        <v>1372</v>
      </c>
    </row>
    <row r="97" spans="1:9" ht="51" hidden="1">
      <c r="A97" s="233" t="s">
        <v>1447</v>
      </c>
      <c r="B97" s="233" t="s">
        <v>1573</v>
      </c>
      <c r="C97" s="225"/>
      <c r="D97" s="225" t="s">
        <v>1574</v>
      </c>
      <c r="E97" s="233" t="s">
        <v>1573</v>
      </c>
      <c r="F97" s="227" t="s">
        <v>1321</v>
      </c>
      <c r="G97" s="225" t="s">
        <v>1575</v>
      </c>
      <c r="H97" s="227" t="s">
        <v>1322</v>
      </c>
      <c r="I97" s="228" t="s">
        <v>1323</v>
      </c>
    </row>
    <row r="98" spans="1:9" hidden="1">
      <c r="A98" s="224" t="s">
        <v>1335</v>
      </c>
      <c r="B98" s="224" t="s">
        <v>1576</v>
      </c>
      <c r="C98" s="224" t="s">
        <v>1577</v>
      </c>
      <c r="D98" s="224" t="s">
        <v>1578</v>
      </c>
      <c r="E98" s="224" t="s">
        <v>1579</v>
      </c>
      <c r="F98" s="224" t="s">
        <v>173</v>
      </c>
      <c r="G98" s="225"/>
      <c r="H98" s="225" t="s">
        <v>1317</v>
      </c>
      <c r="I98" s="245"/>
    </row>
    <row r="99" spans="1:9" ht="51" hidden="1">
      <c r="A99" s="230" t="s">
        <v>1324</v>
      </c>
      <c r="B99" s="230" t="s">
        <v>1580</v>
      </c>
      <c r="C99" s="230" t="s">
        <v>1580</v>
      </c>
      <c r="D99" s="227"/>
      <c r="E99" s="230" t="s">
        <v>1580</v>
      </c>
      <c r="F99" s="227" t="s">
        <v>106</v>
      </c>
      <c r="G99" s="225" t="s">
        <v>1581</v>
      </c>
      <c r="H99" s="227" t="s">
        <v>1322</v>
      </c>
      <c r="I99" s="228" t="s">
        <v>1328</v>
      </c>
    </row>
    <row r="100" spans="1:9" hidden="1">
      <c r="A100" s="224" t="s">
        <v>1335</v>
      </c>
      <c r="B100" s="230" t="s">
        <v>1582</v>
      </c>
      <c r="C100" s="230" t="s">
        <v>1582</v>
      </c>
      <c r="D100" s="230" t="s">
        <v>1583</v>
      </c>
      <c r="E100" s="230" t="s">
        <v>1582</v>
      </c>
      <c r="F100" s="224" t="s">
        <v>173</v>
      </c>
      <c r="G100" s="225" t="s">
        <v>1584</v>
      </c>
      <c r="H100" s="225" t="s">
        <v>1317</v>
      </c>
      <c r="I100" s="222" t="s">
        <v>1487</v>
      </c>
    </row>
    <row r="101" spans="1:9" hidden="1">
      <c r="A101" s="224" t="s">
        <v>1335</v>
      </c>
      <c r="B101" s="230" t="s">
        <v>1582</v>
      </c>
      <c r="C101" s="230" t="s">
        <v>1582</v>
      </c>
      <c r="D101" s="230" t="s">
        <v>1585</v>
      </c>
      <c r="E101" s="230" t="s">
        <v>1582</v>
      </c>
      <c r="F101" s="224" t="s">
        <v>173</v>
      </c>
      <c r="G101" s="225" t="s">
        <v>1584</v>
      </c>
      <c r="H101" s="225" t="s">
        <v>1317</v>
      </c>
      <c r="I101" s="222" t="s">
        <v>1487</v>
      </c>
    </row>
    <row r="102" spans="1:9" hidden="1">
      <c r="A102" s="224" t="s">
        <v>1335</v>
      </c>
      <c r="B102" s="224" t="s">
        <v>1586</v>
      </c>
      <c r="C102" s="224" t="s">
        <v>1586</v>
      </c>
      <c r="D102" s="224" t="s">
        <v>1587</v>
      </c>
      <c r="E102" s="224" t="s">
        <v>1588</v>
      </c>
      <c r="F102" s="224" t="s">
        <v>173</v>
      </c>
      <c r="G102" s="225"/>
      <c r="H102" s="225" t="s">
        <v>1317</v>
      </c>
      <c r="I102" s="222" t="s">
        <v>1487</v>
      </c>
    </row>
    <row r="103" spans="1:9" hidden="1">
      <c r="A103" s="224" t="s">
        <v>1335</v>
      </c>
      <c r="B103" s="224" t="s">
        <v>1586</v>
      </c>
      <c r="C103" s="224" t="s">
        <v>1589</v>
      </c>
      <c r="D103" s="224"/>
      <c r="E103" s="224" t="s">
        <v>1590</v>
      </c>
      <c r="F103" s="224" t="s">
        <v>173</v>
      </c>
      <c r="G103" s="225"/>
      <c r="H103" s="225" t="s">
        <v>1317</v>
      </c>
      <c r="I103" s="222" t="s">
        <v>1487</v>
      </c>
    </row>
    <row r="104" spans="1:9" hidden="1">
      <c r="A104" s="224" t="s">
        <v>1335</v>
      </c>
      <c r="B104" s="224" t="s">
        <v>1586</v>
      </c>
      <c r="C104" s="224" t="s">
        <v>1591</v>
      </c>
      <c r="D104" s="224"/>
      <c r="E104" s="224" t="s">
        <v>1592</v>
      </c>
      <c r="F104" s="224" t="s">
        <v>173</v>
      </c>
      <c r="G104" s="225"/>
      <c r="H104" s="225" t="s">
        <v>1317</v>
      </c>
      <c r="I104" s="222" t="s">
        <v>1487</v>
      </c>
    </row>
    <row r="105" spans="1:9" hidden="1">
      <c r="A105" s="233" t="s">
        <v>1391</v>
      </c>
      <c r="B105" s="233" t="s">
        <v>1593</v>
      </c>
      <c r="C105" s="233" t="s">
        <v>1593</v>
      </c>
      <c r="D105" s="225"/>
      <c r="E105" s="233" t="s">
        <v>1593</v>
      </c>
      <c r="F105" s="227" t="s">
        <v>122</v>
      </c>
      <c r="G105" s="225" t="s">
        <v>1594</v>
      </c>
      <c r="H105" s="227" t="s">
        <v>1322</v>
      </c>
      <c r="I105" s="222"/>
    </row>
    <row r="106" spans="1:9" hidden="1">
      <c r="A106" s="491" t="s">
        <v>1595</v>
      </c>
      <c r="B106" s="491" t="s">
        <v>1596</v>
      </c>
      <c r="C106" s="492"/>
      <c r="D106" s="492"/>
      <c r="E106" s="491" t="s">
        <v>1596</v>
      </c>
      <c r="F106" s="493" t="s">
        <v>153</v>
      </c>
      <c r="G106" s="492"/>
      <c r="H106" s="493" t="s">
        <v>1322</v>
      </c>
      <c r="I106" s="494" t="s">
        <v>1597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1811</v>
      </c>
      <c r="B108" s="495" t="s">
        <v>1600</v>
      </c>
      <c r="C108" s="495" t="s">
        <v>1601</v>
      </c>
      <c r="D108" s="495" t="s">
        <v>1602</v>
      </c>
      <c r="E108" s="495" t="s">
        <v>1603</v>
      </c>
      <c r="F108" s="495" t="s">
        <v>173</v>
      </c>
      <c r="G108" s="496" t="s">
        <v>1604</v>
      </c>
      <c r="H108" s="496" t="s">
        <v>1317</v>
      </c>
      <c r="I108" s="497" t="s">
        <v>1605</v>
      </c>
    </row>
    <row r="109" spans="1:9" hidden="1">
      <c r="A109" s="224" t="s">
        <v>1335</v>
      </c>
      <c r="B109" s="224" t="s">
        <v>1600</v>
      </c>
      <c r="C109" s="224" t="s">
        <v>1600</v>
      </c>
      <c r="D109" s="224" t="s">
        <v>1606</v>
      </c>
      <c r="E109" s="224" t="s">
        <v>1600</v>
      </c>
      <c r="F109" s="224" t="s">
        <v>173</v>
      </c>
      <c r="G109" s="225" t="s">
        <v>1607</v>
      </c>
      <c r="H109" s="225" t="s">
        <v>1317</v>
      </c>
      <c r="I109" s="222"/>
    </row>
    <row r="110" spans="1:9" ht="38.25" hidden="1">
      <c r="A110" s="224" t="s">
        <v>1335</v>
      </c>
      <c r="B110" s="224" t="s">
        <v>1600</v>
      </c>
      <c r="C110" s="224" t="s">
        <v>1600</v>
      </c>
      <c r="D110" s="224" t="s">
        <v>1608</v>
      </c>
      <c r="E110" s="224" t="s">
        <v>1600</v>
      </c>
      <c r="F110" s="224" t="s">
        <v>173</v>
      </c>
      <c r="G110" s="225" t="s">
        <v>1607</v>
      </c>
      <c r="H110" s="225" t="s">
        <v>1317</v>
      </c>
      <c r="I110" s="245" t="s">
        <v>1605</v>
      </c>
    </row>
    <row r="111" spans="1:9" hidden="1">
      <c r="A111" s="224" t="s">
        <v>1335</v>
      </c>
      <c r="B111" s="224" t="s">
        <v>1600</v>
      </c>
      <c r="C111" s="224" t="s">
        <v>1600</v>
      </c>
      <c r="D111" s="224" t="s">
        <v>1609</v>
      </c>
      <c r="E111" s="224" t="s">
        <v>1600</v>
      </c>
      <c r="F111" s="224" t="s">
        <v>173</v>
      </c>
      <c r="G111" s="225" t="s">
        <v>1607</v>
      </c>
      <c r="H111" s="225" t="s">
        <v>1317</v>
      </c>
      <c r="I111" s="222"/>
    </row>
    <row r="112" spans="1:9" hidden="1">
      <c r="A112" s="224" t="s">
        <v>1335</v>
      </c>
      <c r="B112" s="224" t="s">
        <v>1610</v>
      </c>
      <c r="C112" s="224" t="s">
        <v>1611</v>
      </c>
      <c r="D112" s="224" t="s">
        <v>1612</v>
      </c>
      <c r="E112" s="224" t="s">
        <v>1613</v>
      </c>
      <c r="F112" s="224" t="s">
        <v>173</v>
      </c>
      <c r="G112" s="225" t="s">
        <v>1614</v>
      </c>
      <c r="H112" s="225" t="s">
        <v>1317</v>
      </c>
      <c r="I112" s="222"/>
    </row>
    <row r="113" spans="1:9" hidden="1">
      <c r="A113" s="224" t="s">
        <v>1335</v>
      </c>
      <c r="B113" s="224" t="s">
        <v>1610</v>
      </c>
      <c r="C113" s="224" t="s">
        <v>1615</v>
      </c>
      <c r="D113" s="224"/>
      <c r="E113" s="224" t="s">
        <v>1616</v>
      </c>
      <c r="F113" s="224" t="s">
        <v>173</v>
      </c>
      <c r="G113" s="225"/>
      <c r="H113" s="225" t="s">
        <v>1317</v>
      </c>
      <c r="I113" s="222"/>
    </row>
    <row r="114" spans="1:9" hidden="1">
      <c r="A114" s="224" t="s">
        <v>1335</v>
      </c>
      <c r="B114" s="224" t="s">
        <v>1610</v>
      </c>
      <c r="C114" s="224" t="s">
        <v>1617</v>
      </c>
      <c r="D114" s="224"/>
      <c r="E114" s="224" t="s">
        <v>1618</v>
      </c>
      <c r="F114" s="224" t="s">
        <v>173</v>
      </c>
      <c r="G114" s="225"/>
      <c r="H114" s="225" t="s">
        <v>1317</v>
      </c>
      <c r="I114" s="222"/>
    </row>
    <row r="115" spans="1:9" hidden="1">
      <c r="A115" s="224" t="s">
        <v>1335</v>
      </c>
      <c r="B115" s="224" t="s">
        <v>1610</v>
      </c>
      <c r="C115" s="224" t="s">
        <v>1620</v>
      </c>
      <c r="D115" s="224"/>
      <c r="E115" s="224" t="s">
        <v>1621</v>
      </c>
      <c r="F115" s="224" t="s">
        <v>173</v>
      </c>
      <c r="G115" s="225"/>
      <c r="H115" s="225" t="s">
        <v>1317</v>
      </c>
      <c r="I115" s="222"/>
    </row>
    <row r="116" spans="1:9" hidden="1">
      <c r="A116" s="224" t="s">
        <v>1335</v>
      </c>
      <c r="B116" s="224" t="s">
        <v>1610</v>
      </c>
      <c r="C116" s="224" t="s">
        <v>1622</v>
      </c>
      <c r="D116" s="224"/>
      <c r="E116" s="224" t="s">
        <v>1623</v>
      </c>
      <c r="F116" s="224" t="s">
        <v>173</v>
      </c>
      <c r="G116" s="225"/>
      <c r="H116" s="225" t="s">
        <v>1317</v>
      </c>
      <c r="I116" s="222"/>
    </row>
    <row r="117" spans="1:9" ht="38.25" hidden="1">
      <c r="A117" s="231" t="s">
        <v>1370</v>
      </c>
      <c r="B117" s="231" t="s">
        <v>1624</v>
      </c>
      <c r="C117" s="225"/>
      <c r="D117" s="225"/>
      <c r="E117" s="231" t="s">
        <v>1624</v>
      </c>
      <c r="F117" s="227" t="s">
        <v>153</v>
      </c>
      <c r="G117" s="225"/>
      <c r="H117" s="227" t="s">
        <v>1322</v>
      </c>
      <c r="I117" s="222" t="s">
        <v>1372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1625</v>
      </c>
      <c r="G118" s="225" t="s">
        <v>72</v>
      </c>
      <c r="H118" s="225" t="s">
        <v>1322</v>
      </c>
      <c r="I118" s="222" t="s">
        <v>1626</v>
      </c>
    </row>
    <row r="119" spans="1:9" hidden="1">
      <c r="A119" s="225"/>
      <c r="B119" s="225"/>
      <c r="C119" s="225" t="s">
        <v>1627</v>
      </c>
      <c r="D119" s="225"/>
      <c r="E119" s="225" t="s">
        <v>1627</v>
      </c>
      <c r="F119" s="225" t="s">
        <v>1625</v>
      </c>
      <c r="G119" s="225" t="s">
        <v>1628</v>
      </c>
      <c r="H119" s="225" t="s">
        <v>1317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1625</v>
      </c>
      <c r="G120" s="225" t="s">
        <v>145</v>
      </c>
      <c r="H120" s="225" t="s">
        <v>1322</v>
      </c>
      <c r="I120" s="222" t="s">
        <v>1629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1625</v>
      </c>
      <c r="G121" s="225" t="s">
        <v>105</v>
      </c>
      <c r="H121" s="225" t="s">
        <v>1322</v>
      </c>
      <c r="I121" s="228" t="s">
        <v>1328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1317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1625</v>
      </c>
      <c r="G123" s="225" t="s">
        <v>154</v>
      </c>
      <c r="H123" s="225" t="s">
        <v>1322</v>
      </c>
      <c r="I123" s="222" t="s">
        <v>1372</v>
      </c>
    </row>
    <row r="124" spans="1:9" ht="51" hidden="1">
      <c r="A124" s="225"/>
      <c r="B124" s="225"/>
      <c r="C124" s="225" t="s">
        <v>1321</v>
      </c>
      <c r="D124" s="225"/>
      <c r="E124" s="225" t="s">
        <v>1321</v>
      </c>
      <c r="F124" s="225" t="s">
        <v>1625</v>
      </c>
      <c r="G124" s="225" t="s">
        <v>1630</v>
      </c>
      <c r="H124" s="225" t="s">
        <v>1322</v>
      </c>
      <c r="I124" s="228" t="s">
        <v>1323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1625</v>
      </c>
      <c r="G125" s="225" t="s">
        <v>199</v>
      </c>
      <c r="H125" s="225" t="s">
        <v>1317</v>
      </c>
      <c r="I125" s="222" t="s">
        <v>1631</v>
      </c>
    </row>
    <row r="126" spans="1:9" ht="13.5" hidden="1" thickBot="1">
      <c r="A126" s="225"/>
      <c r="B126" s="225"/>
      <c r="C126" s="225" t="s">
        <v>205</v>
      </c>
      <c r="D126" s="225"/>
      <c r="E126" s="225" t="s">
        <v>205</v>
      </c>
      <c r="F126" s="225" t="s">
        <v>1625</v>
      </c>
      <c r="G126" s="225" t="s">
        <v>206</v>
      </c>
      <c r="H126" s="225" t="s">
        <v>1317</v>
      </c>
      <c r="I126" s="222"/>
    </row>
    <row r="127" spans="1:9" s="682" customFormat="1" ht="15">
      <c r="A127" s="680" t="s">
        <v>1812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1813</v>
      </c>
      <c r="B128"/>
      <c r="C128"/>
      <c r="D128"/>
      <c r="E128"/>
      <c r="F128"/>
      <c r="G128"/>
    </row>
    <row r="130" spans="1:7" ht="15">
      <c r="A130" s="506" t="s">
        <v>1814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1815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1816</v>
      </c>
    </row>
    <row r="133" spans="1:7" ht="15.75" thickBot="1">
      <c r="A133" s="500" t="s">
        <v>1817</v>
      </c>
      <c r="B133" s="501" t="s">
        <v>1818</v>
      </c>
      <c r="C133" s="501" t="s">
        <v>1819</v>
      </c>
      <c r="D133" s="502"/>
      <c r="E133" s="501"/>
      <c r="F133" s="501"/>
      <c r="G133" s="503"/>
    </row>
    <row r="134" spans="1:7" ht="15.75" thickBot="1">
      <c r="A134" s="500" t="s">
        <v>1820</v>
      </c>
      <c r="B134" s="501" t="s">
        <v>1818</v>
      </c>
      <c r="C134" s="501" t="s">
        <v>1819</v>
      </c>
      <c r="D134" s="502"/>
      <c r="E134" s="501"/>
      <c r="F134" s="501"/>
      <c r="G134" s="503"/>
    </row>
    <row r="135" spans="1:7" ht="45.75" thickBot="1">
      <c r="A135" s="500" t="s">
        <v>1821</v>
      </c>
      <c r="B135" s="529" t="s">
        <v>1819</v>
      </c>
      <c r="C135" s="501" t="s">
        <v>1818</v>
      </c>
      <c r="D135" s="502" t="s">
        <v>1822</v>
      </c>
      <c r="E135" s="501"/>
      <c r="F135" s="504"/>
      <c r="G135" s="502" t="s">
        <v>1823</v>
      </c>
    </row>
    <row r="136" spans="1:7" ht="45.75" thickBot="1">
      <c r="A136" s="500" t="s">
        <v>1824</v>
      </c>
      <c r="B136" s="501" t="s">
        <v>1825</v>
      </c>
      <c r="C136" s="501"/>
      <c r="D136" s="503"/>
      <c r="E136" s="501"/>
      <c r="F136" s="504"/>
      <c r="G136" s="502" t="s">
        <v>1826</v>
      </c>
    </row>
    <row r="137" spans="1:7" ht="15.75" thickBot="1">
      <c r="A137" s="500" t="s">
        <v>1827</v>
      </c>
      <c r="B137" s="529" t="s">
        <v>1819</v>
      </c>
      <c r="C137" s="501" t="s">
        <v>1828</v>
      </c>
      <c r="D137" s="502" t="s">
        <v>1825</v>
      </c>
      <c r="E137" s="501" t="s">
        <v>1818</v>
      </c>
      <c r="F137" s="504"/>
      <c r="G137" s="503"/>
    </row>
    <row r="138" spans="1:7" ht="15.75" thickBot="1">
      <c r="A138" s="500" t="s">
        <v>1829</v>
      </c>
      <c r="B138" s="501" t="s">
        <v>1818</v>
      </c>
      <c r="C138" s="501" t="s">
        <v>1825</v>
      </c>
      <c r="D138" s="502"/>
      <c r="E138" s="501"/>
      <c r="F138" s="501"/>
      <c r="G138" s="503"/>
    </row>
    <row r="139" spans="1:7" ht="15.75" thickBot="1">
      <c r="A139" s="500" t="s">
        <v>1830</v>
      </c>
      <c r="B139" s="501" t="s">
        <v>1819</v>
      </c>
      <c r="C139" s="501" t="s">
        <v>1828</v>
      </c>
      <c r="D139" s="502" t="s">
        <v>1818</v>
      </c>
      <c r="E139" s="501" t="s">
        <v>1825</v>
      </c>
      <c r="F139" s="504"/>
      <c r="G139" s="503"/>
    </row>
    <row r="140" spans="1:7" ht="15.75" thickBot="1">
      <c r="A140" s="500" t="s">
        <v>1831</v>
      </c>
      <c r="B140" s="501" t="s">
        <v>1819</v>
      </c>
      <c r="C140" s="501" t="s">
        <v>1818</v>
      </c>
      <c r="D140" s="502" t="s">
        <v>1822</v>
      </c>
      <c r="E140" s="501" t="s">
        <v>1825</v>
      </c>
      <c r="F140" s="501"/>
      <c r="G140" s="503"/>
    </row>
    <row r="141" spans="1:7" ht="15.75" thickBot="1">
      <c r="A141" s="500" t="s">
        <v>1832</v>
      </c>
      <c r="B141" s="501" t="s">
        <v>1819</v>
      </c>
      <c r="C141" s="501" t="s">
        <v>1833</v>
      </c>
      <c r="D141" s="502" t="s">
        <v>1834</v>
      </c>
      <c r="E141" s="501" t="s">
        <v>1822</v>
      </c>
      <c r="F141" s="504"/>
      <c r="G141" s="503"/>
    </row>
    <row r="142" spans="1:7" ht="15.75" thickBot="1">
      <c r="A142" s="500" t="s">
        <v>1835</v>
      </c>
      <c r="B142" s="501" t="s">
        <v>1819</v>
      </c>
      <c r="C142" s="501" t="s">
        <v>1822</v>
      </c>
      <c r="D142" s="503"/>
      <c r="E142" s="501"/>
      <c r="F142" s="504"/>
      <c r="G142" s="503"/>
    </row>
    <row r="143" spans="1:7" ht="45.75" thickBot="1">
      <c r="A143" s="500" t="s">
        <v>1836</v>
      </c>
      <c r="B143" s="501" t="s">
        <v>1819</v>
      </c>
      <c r="C143" s="501" t="s">
        <v>1837</v>
      </c>
      <c r="D143" s="502" t="s">
        <v>1822</v>
      </c>
      <c r="E143" s="501" t="s">
        <v>1818</v>
      </c>
      <c r="F143" s="501"/>
      <c r="G143" s="502" t="s">
        <v>1823</v>
      </c>
    </row>
    <row r="144" spans="1:7" ht="15.75" thickBot="1">
      <c r="A144" s="500" t="s">
        <v>1838</v>
      </c>
      <c r="B144" s="501" t="s">
        <v>1839</v>
      </c>
      <c r="C144" s="501"/>
      <c r="D144" s="502"/>
      <c r="E144" s="501"/>
      <c r="F144" s="501"/>
      <c r="G144" s="502"/>
    </row>
    <row r="145" spans="1:7" ht="90.75" thickBot="1">
      <c r="A145" s="500" t="s">
        <v>1840</v>
      </c>
      <c r="B145" s="501" t="s">
        <v>1841</v>
      </c>
      <c r="C145" s="501" t="s">
        <v>1842</v>
      </c>
      <c r="D145" s="502" t="s">
        <v>1843</v>
      </c>
      <c r="E145" s="501" t="s">
        <v>1818</v>
      </c>
      <c r="F145" s="504"/>
      <c r="G145" s="502" t="s">
        <v>1844</v>
      </c>
    </row>
    <row r="146" spans="1:7" ht="15.75" thickBot="1">
      <c r="A146" s="500" t="s">
        <v>1845</v>
      </c>
      <c r="B146" s="501" t="s">
        <v>1818</v>
      </c>
      <c r="C146" s="501" t="s">
        <v>1825</v>
      </c>
      <c r="D146" s="502"/>
      <c r="E146" s="501"/>
      <c r="F146" s="501"/>
      <c r="G146" s="502"/>
    </row>
    <row r="147" spans="1:7" ht="15.75" thickBot="1">
      <c r="A147" s="500" t="s">
        <v>1846</v>
      </c>
      <c r="B147" s="501" t="s">
        <v>1841</v>
      </c>
      <c r="C147" s="504"/>
      <c r="D147" s="502"/>
      <c r="E147" s="501"/>
      <c r="F147" s="501"/>
      <c r="G147" s="502"/>
    </row>
    <row r="148" spans="1:7" ht="15.75" thickBot="1">
      <c r="A148" s="500" t="s">
        <v>1847</v>
      </c>
      <c r="B148" s="529" t="s">
        <v>1841</v>
      </c>
      <c r="C148" s="501" t="s">
        <v>1842</v>
      </c>
      <c r="D148" s="502" t="s">
        <v>1818</v>
      </c>
      <c r="E148" s="501" t="s">
        <v>1822</v>
      </c>
      <c r="F148" s="501"/>
      <c r="G148" s="502"/>
    </row>
    <row r="149" spans="1:7" ht="15.75" thickBot="1">
      <c r="A149" s="500" t="s">
        <v>1848</v>
      </c>
      <c r="B149" s="501" t="s">
        <v>1841</v>
      </c>
      <c r="C149" s="501"/>
      <c r="D149" s="502"/>
      <c r="E149" s="501"/>
      <c r="F149" s="501"/>
      <c r="G149" s="502"/>
    </row>
    <row r="150" spans="1:7" ht="15.75" thickBot="1">
      <c r="A150" s="500" t="s">
        <v>1849</v>
      </c>
      <c r="B150" s="501" t="s">
        <v>1841</v>
      </c>
      <c r="C150" s="504"/>
      <c r="D150" s="502"/>
      <c r="E150" s="501"/>
      <c r="F150" s="501"/>
      <c r="G150" s="502"/>
    </row>
    <row r="151" spans="1:7" ht="15.75" thickBot="1">
      <c r="A151" s="500" t="s">
        <v>1850</v>
      </c>
      <c r="B151" s="501" t="s">
        <v>1842</v>
      </c>
      <c r="C151" s="501" t="s">
        <v>1818</v>
      </c>
      <c r="D151" s="502"/>
      <c r="E151" s="501"/>
      <c r="F151" s="504"/>
      <c r="G151" s="502"/>
    </row>
    <row r="152" spans="1:7" ht="15.75" thickBot="1">
      <c r="A152" s="500" t="s">
        <v>1848</v>
      </c>
      <c r="B152" s="501" t="s">
        <v>1841</v>
      </c>
      <c r="C152" s="501"/>
      <c r="D152" s="502"/>
      <c r="E152" s="501"/>
      <c r="F152" s="501"/>
      <c r="G152" s="502"/>
    </row>
    <row r="153" spans="1:7" ht="15.75" thickBot="1">
      <c r="A153" s="500" t="s">
        <v>1849</v>
      </c>
      <c r="B153" s="501" t="s">
        <v>1841</v>
      </c>
      <c r="C153" s="504"/>
      <c r="D153" s="502"/>
      <c r="E153" s="501"/>
      <c r="F153" s="501"/>
      <c r="G153" s="502"/>
    </row>
    <row r="154" spans="1:7" ht="15.75" thickBot="1">
      <c r="A154" s="500" t="s">
        <v>1850</v>
      </c>
      <c r="B154" s="501" t="s">
        <v>1842</v>
      </c>
      <c r="C154" s="501" t="s">
        <v>1818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1304</v>
      </c>
      <c r="B1" s="637" t="s">
        <v>1305</v>
      </c>
      <c r="C1" s="638" t="s">
        <v>1306</v>
      </c>
      <c r="D1" s="639" t="s">
        <v>1851</v>
      </c>
      <c r="E1" s="640" t="s">
        <v>1815</v>
      </c>
    </row>
    <row r="2" spans="1:5" ht="15.75">
      <c r="A2" s="641" t="s">
        <v>1335</v>
      </c>
      <c r="B2" s="642" t="s">
        <v>1336</v>
      </c>
      <c r="C2" s="643" t="s">
        <v>1337</v>
      </c>
      <c r="D2" s="644" t="s">
        <v>1339</v>
      </c>
      <c r="E2" s="645" t="s">
        <v>1852</v>
      </c>
    </row>
    <row r="3" spans="1:5" ht="15.75">
      <c r="A3" s="646"/>
      <c r="B3" s="647"/>
      <c r="C3" s="648" t="s">
        <v>1341</v>
      </c>
      <c r="D3" s="649" t="s">
        <v>1343</v>
      </c>
      <c r="E3" s="650" t="s">
        <v>1852</v>
      </c>
    </row>
    <row r="4" spans="1:5" ht="15.75">
      <c r="A4" s="646"/>
      <c r="B4" s="647" t="s">
        <v>1366</v>
      </c>
      <c r="C4" s="648" t="s">
        <v>1366</v>
      </c>
      <c r="D4" s="651" t="s">
        <v>1368</v>
      </c>
      <c r="E4" s="650" t="s">
        <v>1853</v>
      </c>
    </row>
    <row r="5" spans="1:5" ht="15.75">
      <c r="A5" s="646"/>
      <c r="B5" s="647" t="s">
        <v>1373</v>
      </c>
      <c r="C5" s="648" t="s">
        <v>1378</v>
      </c>
      <c r="D5" s="649" t="s">
        <v>114</v>
      </c>
      <c r="E5" s="650" t="s">
        <v>1853</v>
      </c>
    </row>
    <row r="6" spans="1:5" ht="15.75">
      <c r="A6" s="646"/>
      <c r="B6" s="647" t="s">
        <v>1395</v>
      </c>
      <c r="C6" s="648" t="s">
        <v>1395</v>
      </c>
      <c r="D6" s="651" t="s">
        <v>1397</v>
      </c>
      <c r="E6" s="650" t="s">
        <v>1853</v>
      </c>
    </row>
    <row r="7" spans="1:5" ht="15.75">
      <c r="A7" s="646"/>
      <c r="B7" s="647" t="s">
        <v>1402</v>
      </c>
      <c r="C7" s="648" t="s">
        <v>1402</v>
      </c>
      <c r="D7" s="651" t="s">
        <v>1404</v>
      </c>
      <c r="E7" s="650" t="s">
        <v>1853</v>
      </c>
    </row>
    <row r="8" spans="1:5" ht="15.75">
      <c r="A8" s="646"/>
      <c r="B8" s="647" t="s">
        <v>1406</v>
      </c>
      <c r="C8" s="648" t="s">
        <v>1350</v>
      </c>
      <c r="D8" s="651" t="s">
        <v>1419</v>
      </c>
      <c r="E8" s="650" t="s">
        <v>1853</v>
      </c>
    </row>
    <row r="9" spans="1:5" ht="15.75">
      <c r="A9" s="646"/>
      <c r="B9" s="647" t="s">
        <v>1406</v>
      </c>
      <c r="C9" s="648" t="s">
        <v>1407</v>
      </c>
      <c r="D9" s="651" t="s">
        <v>1409</v>
      </c>
      <c r="E9" s="650" t="s">
        <v>1853</v>
      </c>
    </row>
    <row r="10" spans="1:5" ht="15.75">
      <c r="A10" s="646"/>
      <c r="B10" s="647" t="s">
        <v>1437</v>
      </c>
      <c r="C10" s="648" t="s">
        <v>1437</v>
      </c>
      <c r="D10" s="649" t="s">
        <v>1854</v>
      </c>
      <c r="E10" s="650" t="s">
        <v>1853</v>
      </c>
    </row>
    <row r="11" spans="1:5" ht="15.75">
      <c r="A11" s="646"/>
      <c r="B11" s="647"/>
      <c r="C11" s="648"/>
      <c r="D11" s="649" t="s">
        <v>1855</v>
      </c>
      <c r="E11" s="650" t="s">
        <v>1853</v>
      </c>
    </row>
    <row r="12" spans="1:5" ht="15.75">
      <c r="A12" s="646"/>
      <c r="B12" s="647" t="s">
        <v>1452</v>
      </c>
      <c r="C12" s="648" t="s">
        <v>1453</v>
      </c>
      <c r="D12" s="652" t="s">
        <v>1856</v>
      </c>
      <c r="E12" s="650" t="s">
        <v>1853</v>
      </c>
    </row>
    <row r="13" spans="1:5" ht="15.75">
      <c r="A13" s="646"/>
      <c r="B13" s="647" t="s">
        <v>1857</v>
      </c>
      <c r="C13" s="648" t="s">
        <v>1857</v>
      </c>
      <c r="D13" s="653" t="s">
        <v>129</v>
      </c>
      <c r="E13" s="650" t="s">
        <v>1858</v>
      </c>
    </row>
    <row r="14" spans="1:5" ht="15.75">
      <c r="A14" s="646"/>
      <c r="B14" s="654" t="s">
        <v>1463</v>
      </c>
      <c r="C14" s="655" t="s">
        <v>1463</v>
      </c>
      <c r="D14" s="649" t="s">
        <v>1859</v>
      </c>
      <c r="E14" s="650" t="s">
        <v>1860</v>
      </c>
    </row>
    <row r="15" spans="1:5" ht="15.75">
      <c r="A15" s="646"/>
      <c r="B15" s="647" t="s">
        <v>1466</v>
      </c>
      <c r="C15" s="648" t="s">
        <v>1469</v>
      </c>
      <c r="D15" s="652" t="s">
        <v>1471</v>
      </c>
      <c r="E15" s="650" t="s">
        <v>1853</v>
      </c>
    </row>
    <row r="16" spans="1:5" ht="15.75">
      <c r="A16" s="646"/>
      <c r="B16" s="647"/>
      <c r="C16" s="648" t="s">
        <v>1450</v>
      </c>
      <c r="D16" s="649" t="s">
        <v>1468</v>
      </c>
      <c r="E16" s="650" t="s">
        <v>1853</v>
      </c>
    </row>
    <row r="17" spans="1:5" ht="15.75">
      <c r="A17" s="646"/>
      <c r="B17" s="647" t="s">
        <v>1480</v>
      </c>
      <c r="C17" s="648" t="s">
        <v>1481</v>
      </c>
      <c r="D17" s="649" t="s">
        <v>1483</v>
      </c>
      <c r="E17" s="650" t="s">
        <v>1853</v>
      </c>
    </row>
    <row r="18" spans="1:5" ht="15.75">
      <c r="A18" s="646"/>
      <c r="B18" s="647"/>
      <c r="C18" s="648" t="s">
        <v>1485</v>
      </c>
      <c r="D18" s="651" t="s">
        <v>1861</v>
      </c>
      <c r="E18" s="650" t="s">
        <v>1853</v>
      </c>
    </row>
    <row r="19" spans="1:5" ht="15.75">
      <c r="A19" s="646"/>
      <c r="B19" s="654" t="s">
        <v>1862</v>
      </c>
      <c r="C19" s="655"/>
      <c r="D19" s="652" t="s">
        <v>1863</v>
      </c>
      <c r="E19" s="650" t="s">
        <v>1853</v>
      </c>
    </row>
    <row r="20" spans="1:5" ht="15.75">
      <c r="A20" s="646"/>
      <c r="B20" s="654" t="s">
        <v>1500</v>
      </c>
      <c r="C20" s="655" t="s">
        <v>1500</v>
      </c>
      <c r="D20" s="652" t="s">
        <v>1502</v>
      </c>
      <c r="E20" s="650" t="s">
        <v>1853</v>
      </c>
    </row>
    <row r="21" spans="1:5" ht="15.75">
      <c r="A21" s="656"/>
      <c r="B21" s="657" t="s">
        <v>1864</v>
      </c>
      <c r="C21" s="658" t="s">
        <v>1864</v>
      </c>
      <c r="D21" s="649" t="s">
        <v>1865</v>
      </c>
      <c r="E21" s="650" t="s">
        <v>1852</v>
      </c>
    </row>
    <row r="22" spans="1:5" ht="15.75">
      <c r="A22" s="646"/>
      <c r="B22" s="647" t="s">
        <v>1510</v>
      </c>
      <c r="C22" s="648" t="s">
        <v>1518</v>
      </c>
      <c r="D22" s="652" t="s">
        <v>1520</v>
      </c>
      <c r="E22" s="650" t="s">
        <v>1853</v>
      </c>
    </row>
    <row r="23" spans="1:5" ht="15.75">
      <c r="A23" s="646"/>
      <c r="B23" s="647"/>
      <c r="C23" s="648" t="s">
        <v>1511</v>
      </c>
      <c r="D23" s="652" t="s">
        <v>1513</v>
      </c>
      <c r="E23" s="650" t="s">
        <v>1853</v>
      </c>
    </row>
    <row r="24" spans="1:5" ht="15.75">
      <c r="A24" s="646"/>
      <c r="B24" s="647"/>
      <c r="C24" s="648" t="s">
        <v>1515</v>
      </c>
      <c r="D24" s="652" t="s">
        <v>1516</v>
      </c>
      <c r="E24" s="650" t="s">
        <v>1853</v>
      </c>
    </row>
    <row r="25" spans="1:5" ht="15.75">
      <c r="A25" s="646"/>
      <c r="B25" s="647" t="s">
        <v>1524</v>
      </c>
      <c r="C25" s="648" t="s">
        <v>1524</v>
      </c>
      <c r="D25" s="659" t="s">
        <v>1866</v>
      </c>
      <c r="E25" s="650" t="s">
        <v>1853</v>
      </c>
    </row>
    <row r="26" spans="1:5" ht="15.75">
      <c r="A26" s="646"/>
      <c r="B26" s="647" t="s">
        <v>1556</v>
      </c>
      <c r="C26" s="648" t="s">
        <v>1556</v>
      </c>
      <c r="D26" s="651" t="s">
        <v>1558</v>
      </c>
      <c r="E26" s="650" t="s">
        <v>1853</v>
      </c>
    </row>
    <row r="27" spans="1:5" ht="15.75">
      <c r="A27" s="646"/>
      <c r="B27" s="654" t="s">
        <v>1576</v>
      </c>
      <c r="C27" s="655" t="s">
        <v>1577</v>
      </c>
      <c r="D27" s="651" t="s">
        <v>1867</v>
      </c>
      <c r="E27" s="650" t="s">
        <v>1853</v>
      </c>
    </row>
    <row r="28" spans="1:5" ht="15.75">
      <c r="A28" s="660"/>
      <c r="B28" s="654" t="s">
        <v>1582</v>
      </c>
      <c r="C28" s="655" t="s">
        <v>1582</v>
      </c>
      <c r="D28" s="659" t="s">
        <v>1868</v>
      </c>
      <c r="E28" s="650" t="s">
        <v>1853</v>
      </c>
    </row>
    <row r="29" spans="1:5" ht="15.75">
      <c r="A29" s="646"/>
      <c r="B29" s="647" t="s">
        <v>1586</v>
      </c>
      <c r="C29" s="648" t="s">
        <v>1586</v>
      </c>
      <c r="D29" s="649" t="s">
        <v>1588</v>
      </c>
      <c r="E29" s="650" t="s">
        <v>1853</v>
      </c>
    </row>
    <row r="30" spans="1:5" ht="15.75">
      <c r="A30" s="646"/>
      <c r="B30" s="647"/>
      <c r="C30" s="648" t="s">
        <v>1589</v>
      </c>
      <c r="D30" s="651" t="s">
        <v>1590</v>
      </c>
      <c r="E30" s="650" t="s">
        <v>1853</v>
      </c>
    </row>
    <row r="31" spans="1:5" ht="15.75">
      <c r="A31" s="646"/>
      <c r="B31" s="647"/>
      <c r="C31" s="648" t="s">
        <v>1591</v>
      </c>
      <c r="D31" s="651" t="s">
        <v>1592</v>
      </c>
      <c r="E31" s="650" t="s">
        <v>1853</v>
      </c>
    </row>
    <row r="32" spans="1:5" ht="15.75">
      <c r="A32" s="646"/>
      <c r="B32" s="647"/>
      <c r="C32" s="648" t="s">
        <v>1350</v>
      </c>
      <c r="D32" s="651" t="s">
        <v>1869</v>
      </c>
      <c r="E32" s="650" t="s">
        <v>1853</v>
      </c>
    </row>
    <row r="33" spans="1:5" ht="15.75">
      <c r="A33" s="646"/>
      <c r="B33" s="647" t="s">
        <v>1600</v>
      </c>
      <c r="C33" s="648" t="s">
        <v>1600</v>
      </c>
      <c r="D33" s="649" t="s">
        <v>1870</v>
      </c>
      <c r="E33" s="650" t="s">
        <v>1853</v>
      </c>
    </row>
    <row r="34" spans="1:5" ht="15.75">
      <c r="A34" s="646"/>
      <c r="B34" s="661"/>
      <c r="C34" s="648"/>
      <c r="D34" s="649" t="s">
        <v>1871</v>
      </c>
      <c r="E34" s="650" t="s">
        <v>1853</v>
      </c>
    </row>
    <row r="35" spans="1:5" ht="15.75">
      <c r="A35" s="646"/>
      <c r="B35" s="661"/>
      <c r="C35" s="648"/>
      <c r="D35" s="649" t="s">
        <v>1872</v>
      </c>
      <c r="E35" s="650" t="s">
        <v>1853</v>
      </c>
    </row>
    <row r="36" spans="1:5" ht="15.75">
      <c r="A36" s="646"/>
      <c r="B36" s="661"/>
      <c r="C36" s="648" t="s">
        <v>1601</v>
      </c>
      <c r="D36" s="649" t="s">
        <v>1603</v>
      </c>
      <c r="E36" s="650" t="s">
        <v>1853</v>
      </c>
    </row>
    <row r="37" spans="1:5" ht="15.75">
      <c r="A37" s="646"/>
      <c r="B37" s="1548" t="s">
        <v>1610</v>
      </c>
      <c r="C37" s="655" t="s">
        <v>1615</v>
      </c>
      <c r="D37" s="649" t="s">
        <v>1616</v>
      </c>
      <c r="E37" s="650" t="s">
        <v>1852</v>
      </c>
    </row>
    <row r="38" spans="1:5" ht="15.75">
      <c r="A38" s="646"/>
      <c r="B38" s="1549"/>
      <c r="C38" s="655" t="s">
        <v>1617</v>
      </c>
      <c r="D38" s="649" t="s">
        <v>1618</v>
      </c>
      <c r="E38" s="650" t="s">
        <v>1852</v>
      </c>
    </row>
    <row r="39" spans="1:5" ht="15.75">
      <c r="A39" s="646"/>
      <c r="B39" s="1549"/>
      <c r="C39" s="662" t="s">
        <v>1873</v>
      </c>
      <c r="D39" s="649" t="s">
        <v>1874</v>
      </c>
      <c r="E39" s="650" t="s">
        <v>1852</v>
      </c>
    </row>
    <row r="40" spans="1:5" ht="16.5" thickBot="1">
      <c r="A40" s="663"/>
      <c r="B40" s="1550"/>
      <c r="C40" s="664" t="s">
        <v>1875</v>
      </c>
      <c r="D40" s="665" t="s">
        <v>1876</v>
      </c>
      <c r="E40" s="666" t="s">
        <v>1860</v>
      </c>
    </row>
    <row r="41" spans="1:5" ht="16.5" thickBot="1">
      <c r="A41" s="667" t="s">
        <v>1312</v>
      </c>
      <c r="B41" s="667" t="s">
        <v>1552</v>
      </c>
      <c r="C41" s="668" t="s">
        <v>1552</v>
      </c>
      <c r="D41" s="669" t="s">
        <v>1554</v>
      </c>
      <c r="E41" s="670" t="s">
        <v>1853</v>
      </c>
    </row>
    <row r="42" spans="1:5" ht="16.5" thickBot="1">
      <c r="A42" s="667" t="s">
        <v>1386</v>
      </c>
      <c r="B42" s="667" t="s">
        <v>1387</v>
      </c>
      <c r="C42" s="668" t="s">
        <v>1387</v>
      </c>
      <c r="D42" s="671" t="s">
        <v>1877</v>
      </c>
      <c r="E42" s="670" t="s">
        <v>1853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0</v>
      </c>
      <c r="C2" s="122"/>
      <c r="D2" s="122"/>
      <c r="E2" s="122"/>
      <c r="F2" s="122"/>
      <c r="G2" s="121"/>
      <c r="H2" s="793" t="s">
        <v>247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55" t="s">
        <v>1878</v>
      </c>
      <c r="C4" s="1556"/>
      <c r="D4" s="1556"/>
      <c r="E4" s="1556"/>
      <c r="F4" s="1557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9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1879</v>
      </c>
      <c r="C7" s="616"/>
      <c r="D7" s="616" t="s">
        <v>1880</v>
      </c>
      <c r="E7" s="767" t="s">
        <v>1881</v>
      </c>
      <c r="F7" s="1551" t="s">
        <v>1882</v>
      </c>
      <c r="G7" s="1553" t="s">
        <v>255</v>
      </c>
      <c r="H7" s="1551" t="s">
        <v>1881</v>
      </c>
      <c r="I7" s="812" t="s">
        <v>106</v>
      </c>
      <c r="J7" s="812" t="s">
        <v>122</v>
      </c>
      <c r="K7" s="812" t="s">
        <v>92</v>
      </c>
      <c r="L7" s="812" t="s">
        <v>1883</v>
      </c>
      <c r="M7" s="812" t="s">
        <v>31</v>
      </c>
      <c r="N7" s="812" t="s">
        <v>338</v>
      </c>
      <c r="O7" s="812" t="s">
        <v>1884</v>
      </c>
    </row>
    <row r="8" spans="2:15" s="14" customFormat="1" ht="38.25" customHeight="1">
      <c r="B8" s="617" t="s">
        <v>254</v>
      </c>
      <c r="C8" s="617" t="s">
        <v>255</v>
      </c>
      <c r="D8" s="616" t="s">
        <v>1661</v>
      </c>
      <c r="E8" s="617" t="s">
        <v>101</v>
      </c>
      <c r="F8" s="1552"/>
      <c r="G8" s="1554"/>
      <c r="H8" s="1552"/>
      <c r="I8" s="617" t="s">
        <v>1661</v>
      </c>
      <c r="J8" s="617" t="s">
        <v>1885</v>
      </c>
      <c r="K8" s="617" t="s">
        <v>1661</v>
      </c>
      <c r="L8" s="617" t="s">
        <v>1661</v>
      </c>
      <c r="M8" s="617" t="s">
        <v>1661</v>
      </c>
      <c r="N8" s="617" t="s">
        <v>1661</v>
      </c>
      <c r="O8" s="617" t="s">
        <v>1661</v>
      </c>
    </row>
    <row r="9" spans="2:15" s="14" customFormat="1" ht="18.75" hidden="1" customHeight="1">
      <c r="B9" s="630" t="s">
        <v>1886</v>
      </c>
      <c r="C9" s="630" t="s">
        <v>1887</v>
      </c>
      <c r="D9" s="630">
        <v>45309</v>
      </c>
      <c r="E9" s="758">
        <f>D9+8</f>
        <v>45317</v>
      </c>
      <c r="F9" s="758" t="s">
        <v>1888</v>
      </c>
      <c r="G9" s="758" t="s">
        <v>1889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1890</v>
      </c>
      <c r="C10" s="630" t="s">
        <v>1891</v>
      </c>
      <c r="D10" s="630">
        <v>45320</v>
      </c>
      <c r="E10" s="758">
        <f t="shared" ref="E10:E14" si="0">D10+8</f>
        <v>45328</v>
      </c>
      <c r="F10" s="758" t="s">
        <v>1892</v>
      </c>
      <c r="G10" s="758" t="s">
        <v>1893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1894</v>
      </c>
      <c r="C11" s="630" t="s">
        <v>1895</v>
      </c>
      <c r="D11" s="630">
        <v>45322</v>
      </c>
      <c r="E11" s="758">
        <f t="shared" si="0"/>
        <v>45330</v>
      </c>
      <c r="F11" s="758" t="s">
        <v>1896</v>
      </c>
      <c r="G11" s="758" t="s">
        <v>1897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1898</v>
      </c>
      <c r="C12" s="630" t="s">
        <v>1899</v>
      </c>
      <c r="D12" s="630">
        <f t="shared" ref="D12:D18" si="8">D11+7</f>
        <v>45329</v>
      </c>
      <c r="E12" s="758">
        <f t="shared" si="0"/>
        <v>45337</v>
      </c>
      <c r="F12" s="758" t="s">
        <v>304</v>
      </c>
      <c r="G12" s="758" t="s">
        <v>1900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1901</v>
      </c>
      <c r="C13" s="630" t="s">
        <v>1902</v>
      </c>
      <c r="D13" s="684">
        <f t="shared" si="8"/>
        <v>45336</v>
      </c>
      <c r="E13" s="758">
        <f t="shared" si="0"/>
        <v>45344</v>
      </c>
      <c r="F13" s="758" t="s">
        <v>1903</v>
      </c>
      <c r="G13" s="758" t="s">
        <v>1904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1905</v>
      </c>
      <c r="C14" s="630" t="s">
        <v>1906</v>
      </c>
      <c r="D14" s="630">
        <f t="shared" si="8"/>
        <v>45343</v>
      </c>
      <c r="E14" s="758">
        <f t="shared" si="0"/>
        <v>45351</v>
      </c>
      <c r="F14" s="758" t="s">
        <v>1907</v>
      </c>
      <c r="G14" s="758" t="s">
        <v>1908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1909</v>
      </c>
      <c r="C15" s="630" t="s">
        <v>1910</v>
      </c>
      <c r="D15" s="630">
        <f t="shared" si="8"/>
        <v>45350</v>
      </c>
      <c r="E15" s="758">
        <f t="shared" ref="E15:E19" si="9">D15+8</f>
        <v>45358</v>
      </c>
      <c r="F15" s="758" t="s">
        <v>300</v>
      </c>
      <c r="G15" s="758" t="s">
        <v>1911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1886</v>
      </c>
      <c r="C16" s="809" t="s">
        <v>1912</v>
      </c>
      <c r="D16" s="630">
        <v>45357</v>
      </c>
      <c r="E16" s="758">
        <f t="shared" si="9"/>
        <v>45365</v>
      </c>
      <c r="F16" s="758" t="s">
        <v>1888</v>
      </c>
      <c r="G16" s="758" t="s">
        <v>1913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1890</v>
      </c>
      <c r="C17" s="809" t="s">
        <v>1914</v>
      </c>
      <c r="D17" s="630">
        <f t="shared" si="8"/>
        <v>45364</v>
      </c>
      <c r="E17" s="758">
        <f t="shared" si="9"/>
        <v>45372</v>
      </c>
      <c r="F17" s="758" t="s">
        <v>1892</v>
      </c>
      <c r="G17" s="758" t="s">
        <v>1915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1898</v>
      </c>
      <c r="C18" s="809" t="s">
        <v>1916</v>
      </c>
      <c r="D18" s="630">
        <f t="shared" si="8"/>
        <v>45371</v>
      </c>
      <c r="E18" s="758">
        <f t="shared" si="9"/>
        <v>45379</v>
      </c>
      <c r="F18" s="758" t="s">
        <v>304</v>
      </c>
      <c r="G18" s="758" t="s">
        <v>1917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1918</v>
      </c>
      <c r="C19" s="809" t="s">
        <v>1919</v>
      </c>
      <c r="D19" s="630">
        <f>D18+7</f>
        <v>45378</v>
      </c>
      <c r="E19" s="758">
        <f t="shared" si="9"/>
        <v>45386</v>
      </c>
      <c r="F19" s="758" t="s">
        <v>1903</v>
      </c>
      <c r="G19" s="758" t="s">
        <v>1920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1905</v>
      </c>
      <c r="C20" s="809" t="s">
        <v>1921</v>
      </c>
      <c r="D20" s="630">
        <v>45385</v>
      </c>
      <c r="E20" s="758">
        <f t="shared" ref="E20" si="10">D20+8</f>
        <v>45393</v>
      </c>
      <c r="F20" s="758" t="s">
        <v>1907</v>
      </c>
      <c r="G20" s="758" t="s">
        <v>1922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9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1879</v>
      </c>
      <c r="C23" s="616"/>
      <c r="D23" s="616" t="s">
        <v>1880</v>
      </c>
      <c r="E23" s="767" t="s">
        <v>1881</v>
      </c>
      <c r="F23" s="1551" t="s">
        <v>1882</v>
      </c>
      <c r="G23" s="1553" t="s">
        <v>255</v>
      </c>
      <c r="H23" s="1551" t="s">
        <v>1881</v>
      </c>
      <c r="I23" s="814" t="s">
        <v>190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254</v>
      </c>
      <c r="C24" s="617" t="s">
        <v>255</v>
      </c>
      <c r="D24" s="616" t="s">
        <v>1661</v>
      </c>
      <c r="E24" s="617" t="s">
        <v>101</v>
      </c>
      <c r="F24" s="1552"/>
      <c r="G24" s="1554"/>
      <c r="H24" s="1552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1890</v>
      </c>
      <c r="C25" s="630" t="s">
        <v>1891</v>
      </c>
      <c r="D25" s="630">
        <v>45320</v>
      </c>
      <c r="E25" s="758">
        <f>D25+8</f>
        <v>45328</v>
      </c>
      <c r="F25" s="758" t="s">
        <v>1896</v>
      </c>
      <c r="G25" s="758" t="s">
        <v>1923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1894</v>
      </c>
      <c r="C26" s="630" t="s">
        <v>1895</v>
      </c>
      <c r="D26" s="630">
        <v>45322</v>
      </c>
      <c r="E26" s="758">
        <f t="shared" ref="E26:E36" si="12">D26+8</f>
        <v>45330</v>
      </c>
      <c r="F26" s="758" t="s">
        <v>304</v>
      </c>
      <c r="G26" s="758" t="s">
        <v>1924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1898</v>
      </c>
      <c r="C27" s="630" t="s">
        <v>1899</v>
      </c>
      <c r="D27" s="630">
        <f t="shared" ref="D27:D32" si="14">D26+7</f>
        <v>45329</v>
      </c>
      <c r="E27" s="758">
        <f t="shared" si="12"/>
        <v>45337</v>
      </c>
      <c r="F27" s="758" t="s">
        <v>1903</v>
      </c>
      <c r="G27" s="758" t="s">
        <v>1925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1901</v>
      </c>
      <c r="C28" s="630" t="s">
        <v>1902</v>
      </c>
      <c r="D28" s="684">
        <f t="shared" si="14"/>
        <v>45336</v>
      </c>
      <c r="E28" s="758">
        <f t="shared" si="12"/>
        <v>45344</v>
      </c>
      <c r="F28" s="758" t="s">
        <v>300</v>
      </c>
      <c r="G28" s="758" t="s">
        <v>1926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1905</v>
      </c>
      <c r="C29" s="630" t="s">
        <v>1906</v>
      </c>
      <c r="D29" s="630">
        <f t="shared" si="14"/>
        <v>45343</v>
      </c>
      <c r="E29" s="758">
        <f t="shared" si="12"/>
        <v>45351</v>
      </c>
      <c r="F29" s="758" t="s">
        <v>1888</v>
      </c>
      <c r="G29" s="758" t="s">
        <v>1927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1909</v>
      </c>
      <c r="C30" s="809" t="s">
        <v>1910</v>
      </c>
      <c r="D30" s="630">
        <f t="shared" si="14"/>
        <v>45350</v>
      </c>
      <c r="E30" s="758">
        <f t="shared" si="12"/>
        <v>45358</v>
      </c>
      <c r="F30" s="758" t="s">
        <v>1892</v>
      </c>
      <c r="G30" s="758" t="s">
        <v>1928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1886</v>
      </c>
      <c r="C31" s="809" t="s">
        <v>1912</v>
      </c>
      <c r="D31" s="630">
        <v>45357</v>
      </c>
      <c r="E31" s="758">
        <f t="shared" si="12"/>
        <v>45365</v>
      </c>
      <c r="F31" s="797" t="s">
        <v>312</v>
      </c>
      <c r="G31" s="758" t="s">
        <v>1929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1890</v>
      </c>
      <c r="C32" s="809" t="s">
        <v>1914</v>
      </c>
      <c r="D32" s="630">
        <f t="shared" si="14"/>
        <v>45364</v>
      </c>
      <c r="E32" s="758">
        <f t="shared" si="12"/>
        <v>45372</v>
      </c>
      <c r="F32" s="758" t="s">
        <v>1903</v>
      </c>
      <c r="G32" s="758" t="s">
        <v>1930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1898</v>
      </c>
      <c r="C33" s="809" t="s">
        <v>1916</v>
      </c>
      <c r="D33" s="630">
        <v>45379</v>
      </c>
      <c r="E33" s="758">
        <f t="shared" si="12"/>
        <v>45387</v>
      </c>
      <c r="F33" s="758" t="s">
        <v>300</v>
      </c>
      <c r="G33" s="758" t="s">
        <v>1931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1918</v>
      </c>
      <c r="B34" s="809" t="s">
        <v>1890</v>
      </c>
      <c r="C34" s="809" t="s">
        <v>1919</v>
      </c>
      <c r="D34" s="630">
        <v>45381</v>
      </c>
      <c r="E34" s="758">
        <f t="shared" si="12"/>
        <v>45389</v>
      </c>
      <c r="F34" s="758" t="s">
        <v>300</v>
      </c>
      <c r="G34" s="758" t="s">
        <v>1931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1905</v>
      </c>
      <c r="C35" s="809" t="s">
        <v>1921</v>
      </c>
      <c r="D35" s="630">
        <v>45386</v>
      </c>
      <c r="E35" s="758">
        <f t="shared" si="12"/>
        <v>45394</v>
      </c>
      <c r="F35" s="758" t="s">
        <v>1888</v>
      </c>
      <c r="G35" s="758" t="s">
        <v>1932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1909</v>
      </c>
      <c r="C36" s="809" t="s">
        <v>1933</v>
      </c>
      <c r="D36" s="630">
        <v>45392</v>
      </c>
      <c r="E36" s="758">
        <f t="shared" si="12"/>
        <v>45400</v>
      </c>
      <c r="F36" s="758" t="s">
        <v>1892</v>
      </c>
      <c r="G36" s="758" t="s">
        <v>1934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1886</v>
      </c>
      <c r="B37" s="870" t="s">
        <v>288</v>
      </c>
      <c r="C37" s="809" t="s">
        <v>1935</v>
      </c>
      <c r="D37" s="630">
        <v>45399</v>
      </c>
      <c r="E37" s="758">
        <f t="shared" ref="E37" si="19">D37+8</f>
        <v>45407</v>
      </c>
      <c r="F37" s="758" t="s">
        <v>304</v>
      </c>
      <c r="G37" s="758" t="s">
        <v>1936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1890</v>
      </c>
      <c r="B38" s="809" t="s">
        <v>1918</v>
      </c>
      <c r="C38" s="809" t="s">
        <v>1937</v>
      </c>
      <c r="D38" s="630">
        <f>D37+7</f>
        <v>45406</v>
      </c>
      <c r="E38" s="758">
        <f t="shared" ref="E38" si="21">D38+8</f>
        <v>45414</v>
      </c>
      <c r="F38" s="758" t="s">
        <v>304</v>
      </c>
      <c r="G38" s="758" t="s">
        <v>1936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1938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1879</v>
      </c>
      <c r="C41" s="616"/>
      <c r="D41" s="616" t="s">
        <v>1880</v>
      </c>
      <c r="E41" s="767" t="s">
        <v>1939</v>
      </c>
      <c r="F41" s="1551" t="s">
        <v>1882</v>
      </c>
      <c r="G41" s="1553" t="s">
        <v>255</v>
      </c>
      <c r="H41" s="1553" t="s">
        <v>1939</v>
      </c>
      <c r="I41" s="767" t="s">
        <v>1940</v>
      </c>
      <c r="J41" s="814" t="s">
        <v>148</v>
      </c>
      <c r="K41" s="767" t="s">
        <v>1941</v>
      </c>
    </row>
    <row r="42" spans="1:11" s="14" customFormat="1" ht="18.75" customHeight="1">
      <c r="A42" s="869"/>
      <c r="B42" s="617" t="s">
        <v>254</v>
      </c>
      <c r="C42" s="617" t="s">
        <v>255</v>
      </c>
      <c r="D42" s="616" t="s">
        <v>1661</v>
      </c>
      <c r="E42" s="617" t="s">
        <v>49</v>
      </c>
      <c r="F42" s="1552"/>
      <c r="G42" s="1554"/>
      <c r="H42" s="1554"/>
      <c r="I42" s="617"/>
      <c r="J42" s="617"/>
      <c r="K42" s="617"/>
    </row>
    <row r="43" spans="1:11" s="14" customFormat="1" ht="18.75" hidden="1" customHeight="1">
      <c r="A43" s="869"/>
      <c r="B43" s="630" t="s">
        <v>1890</v>
      </c>
      <c r="C43" s="630" t="s">
        <v>1891</v>
      </c>
      <c r="D43" s="630">
        <v>45320</v>
      </c>
      <c r="E43" s="758">
        <f t="shared" ref="E43:E51" si="23">D43+8</f>
        <v>45328</v>
      </c>
      <c r="F43" s="758" t="s">
        <v>1896</v>
      </c>
      <c r="G43" s="758" t="s">
        <v>1923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1894</v>
      </c>
      <c r="C44" s="630" t="s">
        <v>1895</v>
      </c>
      <c r="D44" s="630">
        <v>45322</v>
      </c>
      <c r="E44" s="758">
        <f t="shared" si="23"/>
        <v>45330</v>
      </c>
      <c r="F44" s="758" t="s">
        <v>304</v>
      </c>
      <c r="G44" s="758" t="s">
        <v>1924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1898</v>
      </c>
      <c r="C45" s="630" t="s">
        <v>1899</v>
      </c>
      <c r="D45" s="630">
        <f t="shared" ref="D45:D50" si="28">D44+7</f>
        <v>45329</v>
      </c>
      <c r="E45" s="758">
        <f t="shared" si="23"/>
        <v>45337</v>
      </c>
      <c r="F45" s="758" t="s">
        <v>1903</v>
      </c>
      <c r="G45" s="758" t="s">
        <v>1925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1901</v>
      </c>
      <c r="C46" s="630" t="s">
        <v>1902</v>
      </c>
      <c r="D46" s="684">
        <f t="shared" si="28"/>
        <v>45336</v>
      </c>
      <c r="E46" s="758">
        <f t="shared" si="23"/>
        <v>45344</v>
      </c>
      <c r="F46" s="758" t="s">
        <v>300</v>
      </c>
      <c r="G46" s="758" t="s">
        <v>1926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1905</v>
      </c>
      <c r="C47" s="630" t="s">
        <v>1906</v>
      </c>
      <c r="D47" s="630">
        <f t="shared" si="28"/>
        <v>45343</v>
      </c>
      <c r="E47" s="758">
        <f t="shared" si="23"/>
        <v>45351</v>
      </c>
      <c r="F47" s="758" t="s">
        <v>1888</v>
      </c>
      <c r="G47" s="758" t="s">
        <v>1927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1909</v>
      </c>
      <c r="C48" s="809" t="s">
        <v>1910</v>
      </c>
      <c r="D48" s="630">
        <f t="shared" si="28"/>
        <v>45350</v>
      </c>
      <c r="E48" s="758">
        <f t="shared" si="23"/>
        <v>45358</v>
      </c>
      <c r="F48" s="758" t="s">
        <v>1892</v>
      </c>
      <c r="G48" s="758" t="s">
        <v>1928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1886</v>
      </c>
      <c r="C49" s="809" t="s">
        <v>1912</v>
      </c>
      <c r="D49" s="630">
        <v>45357</v>
      </c>
      <c r="E49" s="758">
        <f t="shared" si="23"/>
        <v>45365</v>
      </c>
      <c r="F49" s="797" t="s">
        <v>312</v>
      </c>
      <c r="G49" s="758" t="s">
        <v>1929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1890</v>
      </c>
      <c r="C50" s="809" t="s">
        <v>1914</v>
      </c>
      <c r="D50" s="630">
        <f t="shared" si="28"/>
        <v>45364</v>
      </c>
      <c r="E50" s="758">
        <f t="shared" si="23"/>
        <v>45372</v>
      </c>
      <c r="F50" s="758" t="s">
        <v>304</v>
      </c>
      <c r="G50" s="758" t="s">
        <v>1942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1898</v>
      </c>
      <c r="C51" s="809" t="s">
        <v>1916</v>
      </c>
      <c r="D51" s="630">
        <v>45376</v>
      </c>
      <c r="E51" s="758">
        <f t="shared" si="23"/>
        <v>45384</v>
      </c>
      <c r="F51" s="758" t="s">
        <v>1903</v>
      </c>
      <c r="G51" s="758" t="s">
        <v>1930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325</v>
      </c>
      <c r="C52" s="872" t="s">
        <v>1943</v>
      </c>
      <c r="D52" s="802">
        <v>45371</v>
      </c>
      <c r="E52" s="758">
        <f>D52+11</f>
        <v>45382</v>
      </c>
      <c r="F52" s="758" t="s">
        <v>304</v>
      </c>
      <c r="G52" s="758" t="s">
        <v>1917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1944</v>
      </c>
      <c r="C53" s="872" t="s">
        <v>1945</v>
      </c>
      <c r="D53" s="802">
        <f>D52+7</f>
        <v>45378</v>
      </c>
      <c r="E53" s="758">
        <f t="shared" ref="E53:E56" si="36">D53+11</f>
        <v>45389</v>
      </c>
      <c r="F53" s="758" t="s">
        <v>1903</v>
      </c>
      <c r="G53" s="758" t="s">
        <v>1920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1743</v>
      </c>
      <c r="C54" s="872" t="s">
        <v>1946</v>
      </c>
      <c r="D54" s="802">
        <f t="shared" ref="D54:D56" si="40">D53+7</f>
        <v>45385</v>
      </c>
      <c r="E54" s="758">
        <f t="shared" si="36"/>
        <v>45396</v>
      </c>
      <c r="F54" s="758" t="s">
        <v>1907</v>
      </c>
      <c r="G54" s="758" t="s">
        <v>1922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1947</v>
      </c>
      <c r="C55" s="872" t="s">
        <v>1948</v>
      </c>
      <c r="D55" s="802">
        <f t="shared" si="40"/>
        <v>45392</v>
      </c>
      <c r="E55" s="758">
        <f t="shared" si="36"/>
        <v>45403</v>
      </c>
      <c r="F55" s="758" t="s">
        <v>300</v>
      </c>
      <c r="G55" s="758" t="s">
        <v>1949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1950</v>
      </c>
      <c r="C56" s="872" t="s">
        <v>1951</v>
      </c>
      <c r="D56" s="802">
        <f t="shared" si="40"/>
        <v>45399</v>
      </c>
      <c r="E56" s="758">
        <f t="shared" si="36"/>
        <v>45410</v>
      </c>
      <c r="F56" s="758" t="s">
        <v>1888</v>
      </c>
      <c r="G56" s="758" t="s">
        <v>1952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469</v>
      </c>
      <c r="C60" s="145"/>
      <c r="D60" s="147" t="s">
        <v>470</v>
      </c>
      <c r="E60" s="147"/>
      <c r="F60" s="147"/>
      <c r="G60" s="147" t="s">
        <v>471</v>
      </c>
      <c r="H60" s="779"/>
      <c r="I60" s="201"/>
      <c r="J60" s="203"/>
      <c r="K60" s="203"/>
    </row>
    <row r="61" spans="2:11" s="12" customFormat="1" ht="18.75" customHeight="1">
      <c r="B61" s="780" t="s">
        <v>472</v>
      </c>
      <c r="C61" s="781" t="s">
        <v>473</v>
      </c>
      <c r="D61" s="133" t="s">
        <v>474</v>
      </c>
      <c r="E61" s="147"/>
      <c r="F61" s="781" t="s">
        <v>475</v>
      </c>
      <c r="G61" s="145" t="s">
        <v>476</v>
      </c>
      <c r="H61" s="782" t="s">
        <v>477</v>
      </c>
      <c r="I61" s="201"/>
      <c r="J61" s="203"/>
      <c r="K61" s="203"/>
    </row>
    <row r="62" spans="2:11" s="12" customFormat="1" ht="18.75" customHeight="1">
      <c r="B62" s="783" t="s">
        <v>478</v>
      </c>
      <c r="C62" s="784" t="s">
        <v>479</v>
      </c>
      <c r="D62" s="133" t="s">
        <v>480</v>
      </c>
      <c r="E62" s="148" t="s">
        <v>481</v>
      </c>
      <c r="F62" s="785" t="s">
        <v>482</v>
      </c>
      <c r="G62" s="588" t="s">
        <v>483</v>
      </c>
      <c r="H62" s="786" t="s">
        <v>484</v>
      </c>
      <c r="I62" s="414"/>
      <c r="J62" s="570"/>
      <c r="K62" s="570"/>
    </row>
    <row r="63" spans="2:11" s="14" customFormat="1" ht="18.75" customHeight="1">
      <c r="B63" s="783" t="s">
        <v>492</v>
      </c>
      <c r="C63" s="784" t="s">
        <v>493</v>
      </c>
      <c r="D63" s="133" t="s">
        <v>487</v>
      </c>
      <c r="E63" s="148" t="s">
        <v>488</v>
      </c>
      <c r="F63" s="785" t="s">
        <v>489</v>
      </c>
      <c r="G63" s="588" t="s">
        <v>490</v>
      </c>
      <c r="H63" s="786" t="s">
        <v>491</v>
      </c>
      <c r="I63" s="201"/>
      <c r="J63" s="203"/>
      <c r="K63" s="203"/>
    </row>
    <row r="64" spans="2:11" s="14" customFormat="1" ht="18.75" customHeight="1">
      <c r="B64" s="783" t="s">
        <v>1953</v>
      </c>
      <c r="C64" s="784" t="s">
        <v>1954</v>
      </c>
      <c r="D64" s="133" t="s">
        <v>494</v>
      </c>
      <c r="E64" s="148" t="s">
        <v>495</v>
      </c>
      <c r="F64" s="785" t="s">
        <v>496</v>
      </c>
      <c r="G64" s="588" t="s">
        <v>497</v>
      </c>
      <c r="H64" s="786" t="s">
        <v>498</v>
      </c>
      <c r="I64" s="201"/>
      <c r="J64" s="203"/>
      <c r="K64" s="203"/>
    </row>
    <row r="65" spans="2:8" s="14" customFormat="1" ht="18.75" customHeight="1">
      <c r="B65" s="783" t="s">
        <v>485</v>
      </c>
      <c r="C65" s="784" t="s">
        <v>486</v>
      </c>
      <c r="D65" s="133" t="s">
        <v>501</v>
      </c>
      <c r="E65" s="148" t="s">
        <v>502</v>
      </c>
      <c r="F65" s="785" t="s">
        <v>503</v>
      </c>
      <c r="G65" s="588" t="s">
        <v>504</v>
      </c>
      <c r="H65" s="786" t="s">
        <v>505</v>
      </c>
    </row>
    <row r="66" spans="2:8" s="14" customFormat="1" ht="18.75" customHeight="1">
      <c r="B66" s="783" t="s">
        <v>899</v>
      </c>
      <c r="C66" s="784" t="s">
        <v>500</v>
      </c>
      <c r="D66" s="133" t="s">
        <v>508</v>
      </c>
      <c r="E66" s="148" t="s">
        <v>509</v>
      </c>
      <c r="F66" s="785" t="s">
        <v>510</v>
      </c>
      <c r="G66" s="588" t="s">
        <v>511</v>
      </c>
      <c r="H66" s="786" t="s">
        <v>512</v>
      </c>
    </row>
    <row r="67" spans="2:8" s="14" customFormat="1" ht="18.75" customHeight="1">
      <c r="B67" s="783" t="s">
        <v>1799</v>
      </c>
      <c r="C67" s="784" t="s">
        <v>1800</v>
      </c>
      <c r="D67" s="133"/>
      <c r="E67" s="186"/>
      <c r="F67" s="148"/>
      <c r="G67" s="588" t="s">
        <v>1801</v>
      </c>
      <c r="H67" s="786" t="s">
        <v>1803</v>
      </c>
    </row>
    <row r="68" spans="2:8" s="14" customFormat="1" ht="18.75" customHeight="1">
      <c r="B68" s="783" t="s">
        <v>1955</v>
      </c>
      <c r="C68" s="784" t="s">
        <v>1956</v>
      </c>
      <c r="D68" s="133"/>
      <c r="E68" s="145"/>
      <c r="F68" s="588"/>
      <c r="G68" s="588" t="s">
        <v>518</v>
      </c>
      <c r="H68" s="787" t="s">
        <v>519</v>
      </c>
    </row>
    <row r="69" spans="2:8" s="14" customFormat="1" ht="18.75" customHeight="1">
      <c r="B69" s="783" t="s">
        <v>506</v>
      </c>
      <c r="C69" s="784" t="s">
        <v>507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5"/>
  <sheetViews>
    <sheetView showGridLines="0" zoomScaleNormal="100" zoomScaleSheetLayoutView="85" workbookViewId="0">
      <selection activeCell="C21" sqref="C21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20" t="s">
        <v>0</v>
      </c>
      <c r="C2" s="1520"/>
      <c r="D2" s="1520"/>
      <c r="E2" s="1520"/>
      <c r="F2" s="1520"/>
      <c r="H2" s="947" t="s">
        <v>247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21" t="s">
        <v>19</v>
      </c>
      <c r="C4" s="1522"/>
      <c r="D4" s="1522"/>
      <c r="E4" s="1522"/>
      <c r="F4" s="1523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516" t="s">
        <v>19</v>
      </c>
      <c r="C7" s="1517"/>
      <c r="D7" s="1518" t="s">
        <v>252</v>
      </c>
      <c r="E7" s="1157" t="s">
        <v>233</v>
      </c>
      <c r="F7" s="1190"/>
      <c r="G7" s="1207"/>
      <c r="H7" s="1207"/>
      <c r="I7" s="1209"/>
      <c r="J7" s="145"/>
    </row>
    <row r="8" spans="1:10" s="145" customFormat="1" ht="18" customHeight="1">
      <c r="A8" s="805"/>
      <c r="B8" s="1158" t="s">
        <v>254</v>
      </c>
      <c r="C8" s="1158" t="s">
        <v>255</v>
      </c>
      <c r="D8" s="1519"/>
      <c r="E8" s="1159" t="s">
        <v>215</v>
      </c>
      <c r="F8" s="1209"/>
      <c r="G8" s="1176" t="s">
        <v>392</v>
      </c>
      <c r="H8" s="1176" t="s">
        <v>256</v>
      </c>
      <c r="I8" s="1193" t="s">
        <v>257</v>
      </c>
    </row>
    <row r="9" spans="1:10" ht="18" hidden="1" customHeight="1">
      <c r="A9" s="855" t="s">
        <v>1168</v>
      </c>
      <c r="B9" s="1164" t="s">
        <v>780</v>
      </c>
      <c r="C9" s="1164" t="s">
        <v>1957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hidden="1" customHeight="1">
      <c r="A10" s="855" t="s">
        <v>1168</v>
      </c>
      <c r="B10" s="1164" t="s">
        <v>780</v>
      </c>
      <c r="C10" s="1164" t="s">
        <v>1958</v>
      </c>
      <c r="D10" s="1164">
        <v>46091</v>
      </c>
      <c r="E10" s="1161">
        <f t="shared" si="0"/>
        <v>46094</v>
      </c>
      <c r="F10" s="1211"/>
      <c r="G10" s="1161">
        <f t="shared" ref="G10:H26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hidden="1" customHeight="1">
      <c r="A11" s="855" t="s">
        <v>1168</v>
      </c>
      <c r="B11" s="1164" t="s">
        <v>780</v>
      </c>
      <c r="C11" s="1164" t="s">
        <v>1959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hidden="1" customHeight="1">
      <c r="A12" s="855" t="s">
        <v>1168</v>
      </c>
      <c r="B12" s="1164" t="s">
        <v>780</v>
      </c>
      <c r="C12" s="1164" t="s">
        <v>1960</v>
      </c>
      <c r="D12" s="1164">
        <v>46106</v>
      </c>
      <c r="E12" s="1161">
        <f t="shared" si="0"/>
        <v>46109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hidden="1" customHeight="1">
      <c r="A13" s="855" t="s">
        <v>1168</v>
      </c>
      <c r="B13" s="1164" t="s">
        <v>780</v>
      </c>
      <c r="C13" s="1164" t="s">
        <v>1961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hidden="1" customHeight="1">
      <c r="B14" s="1164" t="s">
        <v>780</v>
      </c>
      <c r="C14" s="1164" t="s">
        <v>1962</v>
      </c>
      <c r="D14" s="1164">
        <v>46119</v>
      </c>
      <c r="E14" s="1161">
        <f t="shared" si="0"/>
        <v>46122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hidden="1" customHeight="1">
      <c r="B15" s="1164" t="s">
        <v>780</v>
      </c>
      <c r="C15" s="1164" t="s">
        <v>1963</v>
      </c>
      <c r="D15" s="1164">
        <v>46127</v>
      </c>
      <c r="E15" s="1161">
        <f t="shared" si="0"/>
        <v>46130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customHeight="1">
      <c r="B16" s="1164" t="s">
        <v>780</v>
      </c>
      <c r="C16" s="1164" t="s">
        <v>1964</v>
      </c>
      <c r="D16" s="1164">
        <v>46134</v>
      </c>
      <c r="E16" s="1161">
        <f t="shared" ref="E16" si="3">D16+3</f>
        <v>46137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>
      <c r="B17" s="1164" t="s">
        <v>780</v>
      </c>
      <c r="C17" s="1164" t="s">
        <v>1965</v>
      </c>
      <c r="D17" s="1164">
        <v>46141</v>
      </c>
      <c r="E17" s="1161">
        <f t="shared" ref="E17:E18" si="5">D17+3</f>
        <v>46144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>
      <c r="B18" s="1164" t="s">
        <v>780</v>
      </c>
      <c r="C18" s="1164" t="s">
        <v>1966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>
      <c r="B19" s="1164" t="s">
        <v>780</v>
      </c>
      <c r="C19" s="1164" t="s">
        <v>1967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>
      <c r="B20" s="1164" t="s">
        <v>780</v>
      </c>
      <c r="C20" s="1164" t="s">
        <v>1968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>
      <c r="B21" s="1164" t="s">
        <v>780</v>
      </c>
      <c r="C21" s="1164" t="s">
        <v>1969</v>
      </c>
      <c r="D21" s="1164">
        <v>46168</v>
      </c>
      <c r="E21" s="1161">
        <f t="shared" ref="E21" si="11">D21+3</f>
        <v>46171</v>
      </c>
      <c r="F21" s="1211"/>
      <c r="G21" s="1161">
        <f t="shared" si="2"/>
        <v>46168</v>
      </c>
      <c r="H21" s="1161">
        <f t="shared" si="2"/>
        <v>46169</v>
      </c>
      <c r="I21" s="1204">
        <f t="shared" ref="I21" si="12">WEEKNUM(H21)</f>
        <v>22</v>
      </c>
      <c r="J21" s="331"/>
    </row>
    <row r="22" spans="1:10" ht="18" customHeight="1">
      <c r="B22" s="1164" t="s">
        <v>780</v>
      </c>
      <c r="C22" s="1164" t="s">
        <v>1970</v>
      </c>
      <c r="D22" s="1164">
        <v>46175</v>
      </c>
      <c r="E22" s="1161">
        <f t="shared" ref="E22" si="13">D22+3</f>
        <v>46178</v>
      </c>
      <c r="F22" s="1211"/>
      <c r="G22" s="1161">
        <f t="shared" si="2"/>
        <v>46175</v>
      </c>
      <c r="H22" s="1161">
        <f t="shared" si="2"/>
        <v>46176</v>
      </c>
      <c r="I22" s="1204">
        <f t="shared" ref="I22" si="14">WEEKNUM(H22)</f>
        <v>23</v>
      </c>
      <c r="J22" s="331"/>
    </row>
    <row r="23" spans="1:10" ht="18" customHeight="1">
      <c r="B23" s="1164" t="s">
        <v>780</v>
      </c>
      <c r="C23" s="1164" t="s">
        <v>1971</v>
      </c>
      <c r="D23" s="1164">
        <v>46182</v>
      </c>
      <c r="E23" s="1161">
        <f t="shared" ref="E23" si="15">D23+3</f>
        <v>46185</v>
      </c>
      <c r="F23" s="1211"/>
      <c r="G23" s="1161">
        <f t="shared" si="2"/>
        <v>46182</v>
      </c>
      <c r="H23" s="1161">
        <f t="shared" si="2"/>
        <v>46183</v>
      </c>
      <c r="I23" s="1204">
        <f t="shared" ref="I23" si="16">WEEKNUM(H23)</f>
        <v>24</v>
      </c>
      <c r="J23" s="331"/>
    </row>
    <row r="24" spans="1:10" ht="18" customHeight="1">
      <c r="B24" s="1164" t="s">
        <v>780</v>
      </c>
      <c r="C24" s="1164" t="s">
        <v>1972</v>
      </c>
      <c r="D24" s="1164">
        <v>46189</v>
      </c>
      <c r="E24" s="1161">
        <f t="shared" ref="E24" si="17">D24+3</f>
        <v>46192</v>
      </c>
      <c r="F24" s="1211"/>
      <c r="G24" s="1161">
        <f t="shared" si="2"/>
        <v>46189</v>
      </c>
      <c r="H24" s="1161">
        <f t="shared" si="2"/>
        <v>46190</v>
      </c>
      <c r="I24" s="1204">
        <f t="shared" ref="I24" si="18">WEEKNUM(H24)</f>
        <v>25</v>
      </c>
      <c r="J24" s="331"/>
    </row>
    <row r="25" spans="1:10" ht="18" customHeight="1">
      <c r="B25" s="1164" t="s">
        <v>780</v>
      </c>
      <c r="C25" s="1164" t="s">
        <v>1973</v>
      </c>
      <c r="D25" s="1164">
        <v>46196</v>
      </c>
      <c r="E25" s="1161">
        <f t="shared" ref="E25" si="19">D25+3</f>
        <v>46199</v>
      </c>
      <c r="F25" s="1211"/>
      <c r="G25" s="1161">
        <f t="shared" si="2"/>
        <v>46196</v>
      </c>
      <c r="H25" s="1161">
        <f t="shared" si="2"/>
        <v>46197</v>
      </c>
      <c r="I25" s="1204">
        <f t="shared" ref="I25" si="20">WEEKNUM(H25)</f>
        <v>26</v>
      </c>
      <c r="J25" s="331"/>
    </row>
    <row r="26" spans="1:10" ht="18" customHeight="1">
      <c r="B26" s="1164" t="s">
        <v>780</v>
      </c>
      <c r="C26" s="1164" t="s">
        <v>1974</v>
      </c>
      <c r="D26" s="1164">
        <v>46203</v>
      </c>
      <c r="E26" s="1161">
        <f t="shared" ref="E26" si="21">D26+3</f>
        <v>46206</v>
      </c>
      <c r="F26" s="1211"/>
      <c r="G26" s="1161">
        <f t="shared" si="2"/>
        <v>46203</v>
      </c>
      <c r="H26" s="1161">
        <f t="shared" si="2"/>
        <v>46204</v>
      </c>
      <c r="I26" s="1204">
        <f t="shared" ref="I26" si="22">WEEKNUM(H26)</f>
        <v>27</v>
      </c>
      <c r="J26" s="331"/>
    </row>
    <row r="27" spans="1:10" ht="18" customHeight="1">
      <c r="A27" s="805"/>
      <c r="B27" s="147" t="s">
        <v>468</v>
      </c>
      <c r="C27" s="764"/>
      <c r="D27" s="752"/>
      <c r="E27" s="764"/>
      <c r="F27" s="764"/>
      <c r="G27" s="764"/>
      <c r="H27" s="764"/>
      <c r="I27" s="331"/>
      <c r="J27" s="769"/>
    </row>
    <row r="28" spans="1:10" ht="18" customHeight="1">
      <c r="A28" s="805"/>
      <c r="B28" s="147"/>
      <c r="C28" s="764"/>
      <c r="D28" s="752"/>
      <c r="E28" s="764"/>
      <c r="F28" s="764"/>
      <c r="G28" s="764"/>
      <c r="H28" s="764"/>
      <c r="I28" s="331"/>
      <c r="J28" s="769"/>
    </row>
    <row r="29" spans="1:10" ht="18" hidden="1" customHeight="1">
      <c r="A29" s="805"/>
      <c r="B29" s="1515" t="s">
        <v>1171</v>
      </c>
      <c r="C29" s="1515"/>
      <c r="D29" s="1515"/>
      <c r="E29" s="1515"/>
      <c r="F29" s="1023"/>
      <c r="G29" s="1023"/>
      <c r="H29" s="764"/>
      <c r="I29" s="331"/>
      <c r="J29" s="769"/>
    </row>
    <row r="30" spans="1:10" ht="18" hidden="1" customHeight="1">
      <c r="A30" s="805"/>
      <c r="B30" s="1023"/>
      <c r="C30" s="1023"/>
      <c r="D30" s="1023"/>
      <c r="E30" s="1023"/>
      <c r="F30" s="1023"/>
      <c r="G30" s="1023"/>
      <c r="H30" s="764"/>
      <c r="I30" s="331"/>
      <c r="J30" s="769"/>
    </row>
    <row r="31" spans="1:10" ht="28.5" hidden="1" customHeight="1">
      <c r="A31" s="805"/>
      <c r="B31" s="1516"/>
      <c r="C31" s="1517"/>
      <c r="D31" s="1518" t="s">
        <v>252</v>
      </c>
      <c r="E31" s="1157" t="s">
        <v>233</v>
      </c>
      <c r="F31" s="1190"/>
      <c r="G31" s="1207"/>
      <c r="H31" s="1207"/>
      <c r="I31" s="1209"/>
      <c r="J31" s="331"/>
    </row>
    <row r="32" spans="1:10" ht="18" hidden="1" customHeight="1">
      <c r="A32" s="805"/>
      <c r="B32" s="1158" t="s">
        <v>254</v>
      </c>
      <c r="C32" s="1158" t="s">
        <v>255</v>
      </c>
      <c r="D32" s="1519"/>
      <c r="E32" s="1159" t="s">
        <v>215</v>
      </c>
      <c r="F32" s="1209"/>
      <c r="G32" s="1176" t="s">
        <v>392</v>
      </c>
      <c r="H32" s="1176" t="s">
        <v>256</v>
      </c>
      <c r="I32" s="1193" t="s">
        <v>257</v>
      </c>
      <c r="J32" s="331"/>
    </row>
    <row r="33" spans="1:11" ht="18" hidden="1" customHeight="1">
      <c r="A33" s="805"/>
      <c r="B33" s="1164" t="s">
        <v>435</v>
      </c>
      <c r="C33" s="1164" t="s">
        <v>1280</v>
      </c>
      <c r="D33" s="1164">
        <v>46056</v>
      </c>
      <c r="E33" s="1161">
        <v>46061</v>
      </c>
      <c r="F33" s="1211"/>
      <c r="G33" s="1161">
        <v>46056</v>
      </c>
      <c r="H33" s="1161">
        <v>46056</v>
      </c>
      <c r="I33" s="1204">
        <f t="shared" ref="I33:I40" si="23">WEEKNUM(H33)</f>
        <v>6</v>
      </c>
      <c r="J33" s="331"/>
    </row>
    <row r="34" spans="1:11" ht="18" hidden="1" customHeight="1">
      <c r="A34" s="805"/>
      <c r="B34" s="1164" t="s">
        <v>1260</v>
      </c>
      <c r="C34" s="1164" t="s">
        <v>1303</v>
      </c>
      <c r="D34" s="1164">
        <v>46086</v>
      </c>
      <c r="E34" s="1161">
        <v>46088</v>
      </c>
      <c r="F34" s="1211"/>
      <c r="G34" s="1161">
        <v>46086</v>
      </c>
      <c r="H34" s="1161">
        <v>46086</v>
      </c>
      <c r="I34" s="1204">
        <f t="shared" si="23"/>
        <v>10</v>
      </c>
      <c r="J34" s="331"/>
    </row>
    <row r="35" spans="1:11" ht="18" hidden="1" customHeight="1">
      <c r="A35" s="805"/>
      <c r="B35" s="1169" t="s">
        <v>463</v>
      </c>
      <c r="C35" s="1164" t="s">
        <v>1282</v>
      </c>
      <c r="D35" s="1164">
        <v>46091</v>
      </c>
      <c r="E35" s="1161">
        <f t="shared" ref="E35:E40" si="24">D35+3</f>
        <v>46094</v>
      </c>
      <c r="F35" s="1211"/>
      <c r="G35" s="1161">
        <v>46091</v>
      </c>
      <c r="H35" s="1161">
        <v>46092</v>
      </c>
      <c r="I35" s="1204">
        <f t="shared" si="23"/>
        <v>11</v>
      </c>
      <c r="J35" s="331"/>
    </row>
    <row r="36" spans="1:11" ht="18" hidden="1" customHeight="1">
      <c r="A36" s="805"/>
      <c r="B36" s="1164" t="s">
        <v>1260</v>
      </c>
      <c r="C36" s="1164" t="s">
        <v>1283</v>
      </c>
      <c r="D36" s="1164">
        <v>46098</v>
      </c>
      <c r="E36" s="1161">
        <f t="shared" si="24"/>
        <v>46101</v>
      </c>
      <c r="F36" s="1211"/>
      <c r="G36" s="1161">
        <f t="shared" ref="G36:H40" si="25">G35+7</f>
        <v>46098</v>
      </c>
      <c r="H36" s="1161">
        <f t="shared" si="25"/>
        <v>46099</v>
      </c>
      <c r="I36" s="1204">
        <f t="shared" si="23"/>
        <v>12</v>
      </c>
      <c r="J36" s="331"/>
    </row>
    <row r="37" spans="1:11" ht="18" hidden="1" customHeight="1">
      <c r="A37" s="805"/>
      <c r="B37" s="1169" t="s">
        <v>463</v>
      </c>
      <c r="C37" s="1164" t="s">
        <v>1284</v>
      </c>
      <c r="D37" s="1164">
        <v>46105</v>
      </c>
      <c r="E37" s="1161">
        <f t="shared" si="24"/>
        <v>46108</v>
      </c>
      <c r="F37" s="1211"/>
      <c r="G37" s="1161">
        <f t="shared" si="25"/>
        <v>46105</v>
      </c>
      <c r="H37" s="1161">
        <f t="shared" si="25"/>
        <v>46106</v>
      </c>
      <c r="I37" s="1204">
        <f t="shared" si="23"/>
        <v>13</v>
      </c>
      <c r="J37" s="331"/>
    </row>
    <row r="38" spans="1:11" ht="18" hidden="1" customHeight="1">
      <c r="A38" s="805"/>
      <c r="B38" s="1164" t="s">
        <v>1260</v>
      </c>
      <c r="C38" s="1164" t="s">
        <v>1285</v>
      </c>
      <c r="D38" s="1164">
        <v>46112</v>
      </c>
      <c r="E38" s="1161">
        <f t="shared" si="24"/>
        <v>46115</v>
      </c>
      <c r="F38" s="1211"/>
      <c r="G38" s="1161">
        <f t="shared" si="25"/>
        <v>46112</v>
      </c>
      <c r="H38" s="1161">
        <f t="shared" si="25"/>
        <v>46113</v>
      </c>
      <c r="I38" s="1204">
        <f t="shared" si="23"/>
        <v>14</v>
      </c>
      <c r="J38" s="331"/>
    </row>
    <row r="39" spans="1:11" ht="18" hidden="1" customHeight="1">
      <c r="A39" s="805"/>
      <c r="B39" s="1169" t="s">
        <v>463</v>
      </c>
      <c r="C39" s="1164" t="s">
        <v>1286</v>
      </c>
      <c r="D39" s="1164">
        <v>46119</v>
      </c>
      <c r="E39" s="1161">
        <f t="shared" si="24"/>
        <v>46122</v>
      </c>
      <c r="F39" s="1211"/>
      <c r="G39" s="1161">
        <f t="shared" si="25"/>
        <v>46119</v>
      </c>
      <c r="H39" s="1161">
        <f t="shared" si="25"/>
        <v>46120</v>
      </c>
      <c r="I39" s="1204">
        <f t="shared" si="23"/>
        <v>15</v>
      </c>
      <c r="J39" s="331"/>
    </row>
    <row r="40" spans="1:11" ht="18" hidden="1" customHeight="1">
      <c r="A40" s="805"/>
      <c r="B40" s="1164" t="s">
        <v>1260</v>
      </c>
      <c r="C40" s="1164" t="s">
        <v>1287</v>
      </c>
      <c r="D40" s="1164">
        <v>46126</v>
      </c>
      <c r="E40" s="1161">
        <f t="shared" si="24"/>
        <v>46129</v>
      </c>
      <c r="F40" s="1211"/>
      <c r="G40" s="1161">
        <f t="shared" si="25"/>
        <v>46126</v>
      </c>
      <c r="H40" s="1161">
        <f t="shared" si="25"/>
        <v>46127</v>
      </c>
      <c r="I40" s="1204">
        <f t="shared" si="23"/>
        <v>16</v>
      </c>
      <c r="J40" s="331"/>
    </row>
    <row r="41" spans="1:11" ht="18" hidden="1" customHeight="1">
      <c r="A41" s="805"/>
      <c r="B41" s="147" t="s">
        <v>468</v>
      </c>
      <c r="C41" s="764"/>
      <c r="D41" s="752"/>
      <c r="E41" s="764"/>
      <c r="F41" s="764"/>
      <c r="G41" s="764"/>
      <c r="H41" s="764"/>
      <c r="I41" s="331"/>
      <c r="J41" s="769"/>
    </row>
    <row r="42" spans="1:11" ht="18" customHeight="1">
      <c r="A42" s="805"/>
      <c r="B42" s="147"/>
      <c r="C42" s="764"/>
      <c r="D42" s="752"/>
      <c r="E42" s="764"/>
      <c r="F42" s="764"/>
      <c r="G42" s="764"/>
      <c r="H42" s="764"/>
      <c r="I42" s="331"/>
      <c r="J42" s="769"/>
    </row>
    <row r="43" spans="1:11" ht="18" customHeight="1">
      <c r="A43" s="805"/>
      <c r="B43" s="147"/>
      <c r="C43" s="764"/>
      <c r="D43" s="752"/>
      <c r="E43" s="764"/>
      <c r="F43" s="764"/>
      <c r="G43" s="764"/>
      <c r="H43" s="764"/>
      <c r="I43" s="331"/>
      <c r="J43" s="769"/>
    </row>
    <row r="44" spans="1:11" s="11" customFormat="1" ht="18" customHeight="1">
      <c r="A44" s="855"/>
      <c r="B44" s="413"/>
      <c r="C44" s="331"/>
      <c r="D44" s="1144"/>
      <c r="E44" s="199"/>
      <c r="F44" s="413"/>
      <c r="G44" s="331"/>
      <c r="H44" s="1144"/>
      <c r="K44" s="331"/>
    </row>
    <row r="45" spans="1:11" s="147" customFormat="1" ht="18.75" customHeight="1">
      <c r="B45" s="771"/>
      <c r="C45" s="772"/>
      <c r="D45" s="773"/>
      <c r="E45" s="774"/>
      <c r="F45" s="775"/>
      <c r="G45" s="776"/>
      <c r="H45" s="777"/>
    </row>
    <row r="46" spans="1:11" s="147" customFormat="1" ht="18.75" customHeight="1">
      <c r="B46" s="778" t="s">
        <v>469</v>
      </c>
      <c r="C46" s="145"/>
      <c r="D46" s="147" t="s">
        <v>470</v>
      </c>
      <c r="G46" s="147" t="s">
        <v>471</v>
      </c>
      <c r="H46" s="779"/>
    </row>
    <row r="47" spans="1:11" s="147" customFormat="1" ht="18.75" customHeight="1">
      <c r="B47" s="780" t="s">
        <v>472</v>
      </c>
      <c r="C47" s="1085" t="s">
        <v>473</v>
      </c>
      <c r="D47" s="133" t="s">
        <v>474</v>
      </c>
      <c r="F47" s="1085" t="s">
        <v>475</v>
      </c>
      <c r="G47" s="145" t="s">
        <v>476</v>
      </c>
      <c r="H47" s="1086" t="s">
        <v>477</v>
      </c>
    </row>
    <row r="48" spans="1:11" s="147" customFormat="1" ht="18" customHeight="1">
      <c r="B48" s="780" t="s">
        <v>478</v>
      </c>
      <c r="C48" s="1085" t="s">
        <v>479</v>
      </c>
      <c r="D48" s="133" t="s">
        <v>480</v>
      </c>
      <c r="E48" s="148" t="s">
        <v>481</v>
      </c>
      <c r="F48" s="1087" t="s">
        <v>482</v>
      </c>
      <c r="G48" s="145" t="s">
        <v>483</v>
      </c>
      <c r="H48" s="1086" t="s">
        <v>484</v>
      </c>
    </row>
    <row r="49" spans="1:15" s="147" customFormat="1" ht="18.75" customHeight="1">
      <c r="B49" s="783" t="s">
        <v>485</v>
      </c>
      <c r="C49" s="1088" t="s">
        <v>486</v>
      </c>
      <c r="D49" s="133" t="s">
        <v>487</v>
      </c>
      <c r="E49" s="148" t="s">
        <v>488</v>
      </c>
      <c r="F49" s="1087" t="s">
        <v>489</v>
      </c>
      <c r="G49" s="588" t="s">
        <v>490</v>
      </c>
      <c r="H49" s="1089" t="s">
        <v>491</v>
      </c>
    </row>
    <row r="50" spans="1:15" s="147" customFormat="1" ht="18.75" customHeight="1">
      <c r="B50" s="783" t="s">
        <v>492</v>
      </c>
      <c r="C50" s="1088" t="s">
        <v>493</v>
      </c>
      <c r="D50" s="133" t="s">
        <v>494</v>
      </c>
      <c r="E50" s="148" t="s">
        <v>495</v>
      </c>
      <c r="F50" s="1087" t="s">
        <v>496</v>
      </c>
      <c r="G50" s="588" t="s">
        <v>497</v>
      </c>
      <c r="H50" s="1089" t="s">
        <v>498</v>
      </c>
      <c r="N50" s="149"/>
      <c r="O50" s="149"/>
    </row>
    <row r="51" spans="1:15" s="147" customFormat="1" ht="18.75" customHeight="1">
      <c r="B51" s="783" t="s">
        <v>899</v>
      </c>
      <c r="C51" s="1088" t="s">
        <v>500</v>
      </c>
      <c r="D51" s="133" t="s">
        <v>501</v>
      </c>
      <c r="E51" s="148" t="s">
        <v>502</v>
      </c>
      <c r="F51" s="1087" t="s">
        <v>503</v>
      </c>
      <c r="G51" s="588" t="s">
        <v>504</v>
      </c>
      <c r="H51" s="1089" t="s">
        <v>505</v>
      </c>
      <c r="N51" s="149"/>
      <c r="O51" s="149"/>
    </row>
    <row r="52" spans="1:15" s="147" customFormat="1" ht="18.75" customHeight="1">
      <c r="B52" s="783" t="s">
        <v>506</v>
      </c>
      <c r="C52" s="1088" t="s">
        <v>507</v>
      </c>
      <c r="D52" s="133" t="s">
        <v>508</v>
      </c>
      <c r="E52" s="148" t="s">
        <v>509</v>
      </c>
      <c r="F52" s="1087" t="s">
        <v>510</v>
      </c>
      <c r="G52" s="588" t="s">
        <v>511</v>
      </c>
      <c r="H52" s="1089" t="s">
        <v>512</v>
      </c>
      <c r="N52" s="149"/>
      <c r="O52" s="149"/>
    </row>
    <row r="53" spans="1:15" s="147" customFormat="1" ht="18.75" customHeight="1">
      <c r="B53" s="783" t="s">
        <v>513</v>
      </c>
      <c r="C53" s="1088" t="s">
        <v>514</v>
      </c>
      <c r="D53" s="133" t="s">
        <v>515</v>
      </c>
      <c r="E53" s="148" t="s">
        <v>516</v>
      </c>
      <c r="F53" s="1085" t="s">
        <v>517</v>
      </c>
      <c r="G53" s="588" t="s">
        <v>518</v>
      </c>
      <c r="H53" s="787" t="s">
        <v>519</v>
      </c>
      <c r="N53" s="149"/>
      <c r="O53" s="149"/>
    </row>
    <row r="54" spans="1:15" s="149" customFormat="1" ht="18.75" customHeight="1">
      <c r="A54" s="1022"/>
      <c r="B54" s="783" t="s">
        <v>520</v>
      </c>
      <c r="C54" s="1088" t="s">
        <v>521</v>
      </c>
      <c r="D54" s="133" t="s">
        <v>522</v>
      </c>
      <c r="E54" s="148" t="s">
        <v>523</v>
      </c>
      <c r="F54" s="739" t="s">
        <v>524</v>
      </c>
      <c r="G54" s="147"/>
      <c r="H54" s="788"/>
      <c r="I54" s="145"/>
      <c r="J54" s="145"/>
      <c r="K54" s="145"/>
    </row>
    <row r="55" spans="1:15" s="149" customFormat="1" ht="18" customHeight="1">
      <c r="A55" s="1022"/>
      <c r="B55" s="789"/>
      <c r="C55" s="790"/>
      <c r="D55" s="790"/>
      <c r="E55" s="791"/>
      <c r="F55" s="791"/>
      <c r="G55" s="791"/>
      <c r="H55" s="792"/>
      <c r="I55" s="145"/>
      <c r="J55" s="145"/>
      <c r="K55" s="145"/>
    </row>
  </sheetData>
  <mergeCells count="7">
    <mergeCell ref="B29:E29"/>
    <mergeCell ref="B31:C31"/>
    <mergeCell ref="D31:D32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7" r:id="rId1" xr:uid="{6EF29043-A421-4965-9200-906D47B5B044}"/>
    <hyperlink ref="C47" r:id="rId2" xr:uid="{39598B60-D26A-406B-9CE3-C6198530FD9A}"/>
    <hyperlink ref="H52" r:id="rId3" xr:uid="{A93827B9-59A1-40B8-9307-7C168DDA5E3F}"/>
    <hyperlink ref="H51" r:id="rId4" xr:uid="{3AF65460-0093-40DC-B83C-CE9A869AA3D5}"/>
    <hyperlink ref="C50" r:id="rId5" xr:uid="{3897B4D6-D67C-4F8E-8673-3AFA42B42875}"/>
    <hyperlink ref="C48" r:id="rId6" xr:uid="{DF945444-EF4D-4D31-BB07-F9EC4A366794}"/>
    <hyperlink ref="C54" r:id="rId7" xr:uid="{DE17E30B-EEFA-4338-AB72-728F88AD709B}"/>
    <hyperlink ref="H50" r:id="rId8" xr:uid="{30F23F20-07F9-4931-B456-0EEE465D523D}"/>
    <hyperlink ref="H53" r:id="rId9" xr:uid="{71A52D0B-9CA4-4BDD-ABC8-064F729C8BAC}"/>
    <hyperlink ref="F47" r:id="rId10" xr:uid="{90B30972-7DEA-4295-A624-A9BC60F8E473}"/>
    <hyperlink ref="F52" r:id="rId11" xr:uid="{B104BB93-2A07-4BA2-9E65-285A115D9EC4}"/>
    <hyperlink ref="F48" r:id="rId12" xr:uid="{93A39A59-A477-4082-A197-7762870DC3DA}"/>
    <hyperlink ref="F49" r:id="rId13" xr:uid="{DB0774AC-A661-43B9-8211-11F6A3983ED1}"/>
    <hyperlink ref="F50" r:id="rId14" xr:uid="{E3EE6000-11D5-4636-8E3F-46D6182B9146}"/>
    <hyperlink ref="F51" r:id="rId15" xr:uid="{D13EF3DF-6246-49A8-8D71-00DFF3A4658E}"/>
    <hyperlink ref="H48" r:id="rId16" xr:uid="{68975E2F-37F5-4684-8281-2055853267B5}"/>
    <hyperlink ref="H49" r:id="rId17" xr:uid="{D7E97DB5-A039-4C96-80BA-404EC57B129B}"/>
    <hyperlink ref="F53" r:id="rId18" xr:uid="{28EA409F-7076-4773-9497-3E5E037783DB}"/>
    <hyperlink ref="C49" r:id="rId19" xr:uid="{630C9E1F-9607-4196-8E4D-E05DBCFC8355}"/>
    <hyperlink ref="C51" r:id="rId20" xr:uid="{FC175D9C-2300-4775-B5A9-5CB8599EA169}"/>
    <hyperlink ref="C52" r:id="rId21" xr:uid="{AA21376E-3AF2-4BAB-9529-219B159C47EF}"/>
    <hyperlink ref="C53" r:id="rId22" xr:uid="{BDFC1762-8237-4ACC-B4D6-8E1D01DDCAB6}"/>
    <hyperlink ref="F54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19"/>
  <sheetViews>
    <sheetView showGridLines="0" topLeftCell="A4" zoomScaleNormal="100" zoomScaleSheetLayoutView="85" workbookViewId="0">
      <selection activeCell="D121" sqref="D121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20" t="s">
        <v>0</v>
      </c>
      <c r="C2" s="1520"/>
      <c r="D2" s="1520"/>
      <c r="E2" s="1520"/>
      <c r="F2" s="1520"/>
      <c r="G2" s="122"/>
      <c r="H2" s="947" t="s">
        <v>247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58" t="s">
        <v>5</v>
      </c>
      <c r="C4" s="1559"/>
      <c r="D4" s="1559"/>
      <c r="E4" s="1559"/>
      <c r="F4" s="1560"/>
      <c r="G4" s="396"/>
      <c r="J4" s="924"/>
    </row>
    <row r="6" spans="1:13" s="149" customFormat="1" ht="20.100000000000001" customHeight="1">
      <c r="A6" s="1022"/>
      <c r="B6" s="1515" t="s">
        <v>250</v>
      </c>
      <c r="C6" s="1515"/>
      <c r="D6" s="1515"/>
      <c r="E6" s="1515"/>
      <c r="F6" s="1515"/>
      <c r="G6" s="1026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516" t="s">
        <v>5</v>
      </c>
      <c r="C8" s="1517"/>
      <c r="D8" s="1518" t="s">
        <v>252</v>
      </c>
      <c r="E8" s="1158" t="s">
        <v>162</v>
      </c>
      <c r="F8" s="1158" t="s">
        <v>178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>
      <c r="A9" s="875"/>
      <c r="B9" s="1158" t="s">
        <v>254</v>
      </c>
      <c r="C9" s="1158" t="s">
        <v>255</v>
      </c>
      <c r="D9" s="1519"/>
      <c r="E9" s="1159" t="s">
        <v>1975</v>
      </c>
      <c r="F9" s="1159" t="s">
        <v>101</v>
      </c>
      <c r="G9" s="1212"/>
      <c r="H9" s="1193" t="s">
        <v>392</v>
      </c>
      <c r="I9" s="1193" t="s">
        <v>256</v>
      </c>
      <c r="J9" s="1193" t="s">
        <v>257</v>
      </c>
      <c r="K9" s="145"/>
      <c r="L9" s="145"/>
    </row>
    <row r="10" spans="1:13" s="146" customFormat="1" ht="20.100000000000001" hidden="1" customHeight="1">
      <c r="A10" s="875"/>
      <c r="B10" s="1164" t="s">
        <v>724</v>
      </c>
      <c r="C10" s="1164" t="s">
        <v>1976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>
      <c r="A11" s="875"/>
      <c r="B11" s="1164" t="s">
        <v>727</v>
      </c>
      <c r="C11" s="1164" t="s">
        <v>1977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>
      <c r="A12" s="875"/>
      <c r="B12" s="1164" t="s">
        <v>729</v>
      </c>
      <c r="C12" s="1164" t="s">
        <v>1978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>
      <c r="A13" s="875" t="s">
        <v>741</v>
      </c>
      <c r="B13" s="1164" t="s">
        <v>720</v>
      </c>
      <c r="C13" s="1164" t="s">
        <v>1979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>
      <c r="A14" s="875" t="s">
        <v>743</v>
      </c>
      <c r="B14" s="1164" t="s">
        <v>731</v>
      </c>
      <c r="C14" s="1164" t="s">
        <v>1980</v>
      </c>
      <c r="D14" s="1164">
        <v>45405</v>
      </c>
      <c r="E14" s="1161">
        <f>D14+4</f>
        <v>45409</v>
      </c>
      <c r="F14" s="1202" t="s">
        <v>288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>
      <c r="A15" s="875" t="s">
        <v>745</v>
      </c>
      <c r="B15" s="1168" t="s">
        <v>734</v>
      </c>
      <c r="C15" s="1164" t="s">
        <v>1981</v>
      </c>
      <c r="D15" s="1164">
        <v>45406</v>
      </c>
      <c r="E15" s="1528" t="s">
        <v>288</v>
      </c>
      <c r="F15" s="1561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>
      <c r="A16" s="875" t="s">
        <v>1982</v>
      </c>
      <c r="B16" s="1164" t="s">
        <v>722</v>
      </c>
      <c r="C16" s="1164" t="s">
        <v>1983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>
      <c r="A17" s="875" t="s">
        <v>724</v>
      </c>
      <c r="B17" s="1164" t="s">
        <v>727</v>
      </c>
      <c r="C17" s="1164" t="s">
        <v>1984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>
      <c r="A18" s="875" t="s">
        <v>727</v>
      </c>
      <c r="B18" s="1164" t="s">
        <v>724</v>
      </c>
      <c r="C18" s="1164" t="s">
        <v>1985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>
      <c r="A19" s="875"/>
      <c r="B19" s="1164" t="s">
        <v>729</v>
      </c>
      <c r="C19" s="1164" t="s">
        <v>1986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>
      <c r="A20" s="875" t="s">
        <v>720</v>
      </c>
      <c r="B20" s="1164" t="s">
        <v>759</v>
      </c>
      <c r="C20" s="1164" t="s">
        <v>1987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>
      <c r="A21" s="875"/>
      <c r="B21" s="1164" t="s">
        <v>734</v>
      </c>
      <c r="C21" s="1164" t="s">
        <v>1988</v>
      </c>
      <c r="D21" s="1165" t="s">
        <v>288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>
      <c r="A22" s="875" t="s">
        <v>731</v>
      </c>
      <c r="B22" s="1164" t="s">
        <v>722</v>
      </c>
      <c r="C22" s="1164" t="s">
        <v>1989</v>
      </c>
      <c r="D22" s="1165" t="s">
        <v>288</v>
      </c>
      <c r="E22" s="1215" t="s">
        <v>288</v>
      </c>
      <c r="F22" s="1215" t="s">
        <v>288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>
      <c r="A23" s="875" t="s">
        <v>1990</v>
      </c>
      <c r="B23" s="1164" t="s">
        <v>731</v>
      </c>
      <c r="C23" s="1164" t="s">
        <v>1991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>
      <c r="A24" s="875" t="s">
        <v>731</v>
      </c>
      <c r="B24" s="1164" t="s">
        <v>727</v>
      </c>
      <c r="C24" s="1164" t="s">
        <v>1992</v>
      </c>
      <c r="D24" s="1165" t="s">
        <v>288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>
      <c r="A25" s="875"/>
      <c r="B25" s="1164" t="s">
        <v>1993</v>
      </c>
      <c r="C25" s="1164" t="s">
        <v>1994</v>
      </c>
      <c r="D25" s="1165" t="s">
        <v>288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>
      <c r="A26" s="875" t="s">
        <v>729</v>
      </c>
      <c r="B26" s="1164" t="s">
        <v>724</v>
      </c>
      <c r="C26" s="1164" t="s">
        <v>1995</v>
      </c>
      <c r="D26" s="1164">
        <v>45481</v>
      </c>
      <c r="E26" s="1161">
        <f t="shared" si="2"/>
        <v>45485</v>
      </c>
      <c r="F26" s="1165" t="s">
        <v>288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>
      <c r="A27" s="875" t="s">
        <v>729</v>
      </c>
      <c r="B27" s="1164" t="s">
        <v>1996</v>
      </c>
      <c r="C27" s="1164" t="s">
        <v>1997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>
      <c r="A28" s="875" t="s">
        <v>722</v>
      </c>
      <c r="B28" s="1164" t="s">
        <v>729</v>
      </c>
      <c r="C28" s="1164" t="s">
        <v>1998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>
      <c r="A29" s="875"/>
      <c r="B29" s="1164" t="s">
        <v>734</v>
      </c>
      <c r="C29" s="1164" t="s">
        <v>1999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>
      <c r="A30" s="875"/>
      <c r="B30" s="1164" t="s">
        <v>727</v>
      </c>
      <c r="C30" s="1164" t="s">
        <v>2000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>
      <c r="A31" s="875"/>
      <c r="B31" s="1164" t="s">
        <v>731</v>
      </c>
      <c r="C31" s="1164" t="s">
        <v>2001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>
      <c r="A32" s="875"/>
      <c r="B32" s="1164" t="s">
        <v>1993</v>
      </c>
      <c r="C32" s="1164" t="s">
        <v>2002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>
      <c r="A33" s="875"/>
      <c r="B33" s="1164" t="s">
        <v>724</v>
      </c>
      <c r="C33" s="1164" t="s">
        <v>2003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>
      <c r="A34" s="875"/>
      <c r="B34" s="1164" t="s">
        <v>722</v>
      </c>
      <c r="C34" s="1164" t="s">
        <v>2004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>
      <c r="A35" s="875"/>
      <c r="B35" s="1164" t="s">
        <v>729</v>
      </c>
      <c r="C35" s="1164" t="s">
        <v>2005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>
      <c r="A36" s="875" t="s">
        <v>734</v>
      </c>
      <c r="B36" s="1164" t="s">
        <v>734</v>
      </c>
      <c r="C36" s="1164" t="s">
        <v>2006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>
      <c r="A37" s="875"/>
      <c r="B37" s="1164" t="s">
        <v>727</v>
      </c>
      <c r="C37" s="1164" t="s">
        <v>2007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>
      <c r="A38" s="875" t="s">
        <v>731</v>
      </c>
      <c r="B38" s="1164" t="s">
        <v>1993</v>
      </c>
      <c r="C38" s="1164" t="s">
        <v>2008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>
      <c r="A39" s="875" t="s">
        <v>731</v>
      </c>
      <c r="B39" s="1164" t="s">
        <v>729</v>
      </c>
      <c r="C39" s="1164" t="s">
        <v>2009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>
      <c r="A40" s="875" t="s">
        <v>724</v>
      </c>
      <c r="B40" s="1164" t="s">
        <v>731</v>
      </c>
      <c r="C40" s="1164" t="s">
        <v>2010</v>
      </c>
      <c r="D40" s="1164">
        <v>45583</v>
      </c>
      <c r="E40" s="1528" t="s">
        <v>288</v>
      </c>
      <c r="F40" s="1561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>
      <c r="A41" s="875" t="s">
        <v>722</v>
      </c>
      <c r="B41" s="1164" t="s">
        <v>724</v>
      </c>
      <c r="C41" s="1164" t="s">
        <v>2011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>
      <c r="A42" s="875" t="s">
        <v>729</v>
      </c>
      <c r="B42" s="1164" t="s">
        <v>722</v>
      </c>
      <c r="C42" s="1164" t="s">
        <v>2012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>
      <c r="A43" s="875"/>
      <c r="B43" s="1164" t="s">
        <v>734</v>
      </c>
      <c r="C43" s="1164" t="s">
        <v>2013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>
      <c r="A44" s="875"/>
      <c r="B44" s="1164" t="s">
        <v>727</v>
      </c>
      <c r="C44" s="1164" t="s">
        <v>2014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>
      <c r="A45" s="875" t="s">
        <v>1993</v>
      </c>
      <c r="B45" s="1164" t="s">
        <v>2015</v>
      </c>
      <c r="C45" s="1164" t="s">
        <v>2016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>
      <c r="A46" s="875" t="s">
        <v>2017</v>
      </c>
      <c r="B46" s="1164" t="s">
        <v>1743</v>
      </c>
      <c r="C46" s="1164" t="s">
        <v>2018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>
      <c r="A47" s="875" t="s">
        <v>731</v>
      </c>
      <c r="B47" s="1164" t="s">
        <v>2019</v>
      </c>
      <c r="C47" s="1164" t="s">
        <v>2020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>
      <c r="A48" s="875" t="s">
        <v>2021</v>
      </c>
      <c r="B48" s="1164" t="s">
        <v>1947</v>
      </c>
      <c r="C48" s="1164" t="s">
        <v>2022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>
      <c r="A49" s="875" t="s">
        <v>722</v>
      </c>
      <c r="B49" s="1164" t="s">
        <v>1996</v>
      </c>
      <c r="C49" s="1164" t="s">
        <v>2023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>
      <c r="A50" s="875"/>
      <c r="B50" s="1164" t="s">
        <v>734</v>
      </c>
      <c r="C50" s="1164" t="s">
        <v>2024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>
      <c r="A51" s="875"/>
      <c r="B51" s="1164" t="s">
        <v>727</v>
      </c>
      <c r="C51" s="1164" t="s">
        <v>2025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>
      <c r="A52" s="875"/>
      <c r="B52" s="1164" t="s">
        <v>2015</v>
      </c>
      <c r="C52" s="1164" t="s">
        <v>2026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>
      <c r="A53" s="875" t="s">
        <v>1743</v>
      </c>
      <c r="B53" s="1164" t="s">
        <v>2027</v>
      </c>
      <c r="C53" s="1164" t="s">
        <v>2028</v>
      </c>
      <c r="D53" s="1164">
        <v>45676</v>
      </c>
      <c r="E53" s="1165" t="s">
        <v>288</v>
      </c>
      <c r="F53" s="1165" t="s">
        <v>288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>
      <c r="A54" s="875"/>
      <c r="B54" s="1164" t="s">
        <v>2019</v>
      </c>
      <c r="C54" s="1164" t="s">
        <v>2029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>
      <c r="A55" s="875"/>
      <c r="B55" s="1164" t="s">
        <v>1947</v>
      </c>
      <c r="C55" s="1164" t="s">
        <v>2030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>
      <c r="A56" s="875" t="s">
        <v>722</v>
      </c>
      <c r="B56" s="1164" t="s">
        <v>1996</v>
      </c>
      <c r="C56" s="1164" t="s">
        <v>2031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>
      <c r="A57" s="875"/>
      <c r="B57" s="1164" t="s">
        <v>734</v>
      </c>
      <c r="C57" s="1164" t="s">
        <v>2032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>
      <c r="A58" s="875" t="s">
        <v>727</v>
      </c>
      <c r="B58" s="1164" t="s">
        <v>727</v>
      </c>
      <c r="C58" s="1164" t="s">
        <v>2033</v>
      </c>
      <c r="D58" s="1164">
        <v>45707</v>
      </c>
      <c r="E58" s="1161">
        <f>D58+4</f>
        <v>45711</v>
      </c>
      <c r="F58" s="1165" t="s">
        <v>288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>
      <c r="A59" s="875"/>
      <c r="B59" s="1168" t="s">
        <v>312</v>
      </c>
      <c r="C59" s="1164" t="s">
        <v>2034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>
      <c r="A60" s="875" t="s">
        <v>2035</v>
      </c>
      <c r="B60" s="1164" t="s">
        <v>1892</v>
      </c>
      <c r="C60" s="1164" t="s">
        <v>2036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>
      <c r="A61" s="875"/>
      <c r="B61" s="1164" t="s">
        <v>2019</v>
      </c>
      <c r="C61" s="1164" t="s">
        <v>2037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>
      <c r="A62" s="875"/>
      <c r="B62" s="1164" t="s">
        <v>1947</v>
      </c>
      <c r="C62" s="1164" t="s">
        <v>2038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>
      <c r="A63" s="875"/>
      <c r="B63" s="1164" t="s">
        <v>1996</v>
      </c>
      <c r="C63" s="1164" t="s">
        <v>2039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>
      <c r="A64" s="875"/>
      <c r="B64" s="1164" t="s">
        <v>734</v>
      </c>
      <c r="C64" s="1164" t="s">
        <v>2040</v>
      </c>
      <c r="D64" s="1164">
        <v>45744</v>
      </c>
      <c r="E64" s="1161">
        <f t="shared" si="6"/>
        <v>45748</v>
      </c>
      <c r="F64" s="1187" t="s">
        <v>288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>
      <c r="A65" s="875" t="s">
        <v>1743</v>
      </c>
      <c r="B65" s="1164" t="s">
        <v>438</v>
      </c>
      <c r="C65" s="1164" t="s">
        <v>2041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>
      <c r="A66" s="875"/>
      <c r="B66" s="1164" t="s">
        <v>727</v>
      </c>
      <c r="C66" s="1164" t="s">
        <v>2042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>
      <c r="A67" s="875"/>
      <c r="B67" s="1164" t="s">
        <v>1892</v>
      </c>
      <c r="C67" s="1164" t="s">
        <v>2043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>
      <c r="A68" s="875"/>
      <c r="B68" s="1164" t="s">
        <v>2019</v>
      </c>
      <c r="C68" s="1164" t="s">
        <v>2044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>
      <c r="A69" s="875"/>
      <c r="B69" s="1164" t="s">
        <v>1947</v>
      </c>
      <c r="C69" s="1164" t="s">
        <v>2045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>
      <c r="A70" s="875" t="s">
        <v>1996</v>
      </c>
      <c r="B70" s="1164" t="s">
        <v>2046</v>
      </c>
      <c r="C70" s="1164" t="s">
        <v>2047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>
      <c r="A71" s="875"/>
      <c r="B71" s="1164" t="s">
        <v>734</v>
      </c>
      <c r="C71" s="1164" t="s">
        <v>2048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>
      <c r="A72" s="875"/>
      <c r="B72" s="1164" t="s">
        <v>438</v>
      </c>
      <c r="C72" s="1164" t="s">
        <v>2049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>
      <c r="A73" s="875"/>
      <c r="B73" s="1164" t="s">
        <v>727</v>
      </c>
      <c r="C73" s="1164" t="s">
        <v>2050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>
      <c r="A74" s="875"/>
      <c r="B74" s="1164" t="s">
        <v>2051</v>
      </c>
      <c r="C74" s="1164" t="s">
        <v>2052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>
      <c r="A75" s="875"/>
      <c r="B75" s="1164" t="s">
        <v>2019</v>
      </c>
      <c r="C75" s="1164" t="s">
        <v>2053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>
      <c r="A76" s="875"/>
      <c r="B76" s="1164" t="s">
        <v>1947</v>
      </c>
      <c r="C76" s="1164" t="s">
        <v>2054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>
      <c r="A77" s="875" t="s">
        <v>1996</v>
      </c>
      <c r="B77" s="1164" t="s">
        <v>2046</v>
      </c>
      <c r="C77" s="1164" t="s">
        <v>2055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>
      <c r="A78" s="875"/>
      <c r="B78" s="1164" t="s">
        <v>734</v>
      </c>
      <c r="C78" s="1164" t="s">
        <v>2056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>
      <c r="A79" s="875"/>
      <c r="B79" s="1164" t="s">
        <v>438</v>
      </c>
      <c r="C79" s="1164" t="s">
        <v>2057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>
      <c r="A80" s="875"/>
      <c r="B80" s="1164" t="s">
        <v>727</v>
      </c>
      <c r="C80" s="1164" t="s">
        <v>2058</v>
      </c>
      <c r="D80" s="1164">
        <v>45859</v>
      </c>
      <c r="E80" s="1187" t="s">
        <v>288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>
      <c r="A81" s="875"/>
      <c r="B81" s="1164" t="s">
        <v>1892</v>
      </c>
      <c r="C81" s="1164" t="s">
        <v>2059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>
      <c r="A82" s="875"/>
      <c r="B82" s="1164" t="s">
        <v>2019</v>
      </c>
      <c r="C82" s="1164" t="s">
        <v>2060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>
      <c r="A83" s="875"/>
      <c r="B83" s="1164" t="s">
        <v>1947</v>
      </c>
      <c r="C83" s="1164" t="s">
        <v>2061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>
      <c r="A84" s="875"/>
      <c r="B84" s="1164" t="s">
        <v>2046</v>
      </c>
      <c r="C84" s="1164" t="s">
        <v>2062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>
      <c r="A85" s="875"/>
      <c r="B85" s="1164" t="s">
        <v>734</v>
      </c>
      <c r="C85" s="1164" t="s">
        <v>2063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>
      <c r="A86" s="875" t="s">
        <v>2064</v>
      </c>
      <c r="B86" s="1164" t="s">
        <v>438</v>
      </c>
      <c r="C86" s="1164" t="s">
        <v>2065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>
      <c r="A87" s="875"/>
      <c r="B87" s="1164" t="s">
        <v>727</v>
      </c>
      <c r="C87" s="1164" t="s">
        <v>2066</v>
      </c>
      <c r="D87" s="1164">
        <v>45905</v>
      </c>
      <c r="E87" s="1187" t="s">
        <v>288</v>
      </c>
      <c r="F87" s="1187" t="s">
        <v>288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>
      <c r="A88" s="875"/>
      <c r="B88" s="1164" t="s">
        <v>1892</v>
      </c>
      <c r="C88" s="1164" t="s">
        <v>2067</v>
      </c>
      <c r="D88" s="1164">
        <v>45918</v>
      </c>
      <c r="E88" s="1161">
        <f t="shared" ref="E88:E90" si="19">D88+4</f>
        <v>45922</v>
      </c>
      <c r="F88" s="1187" t="s">
        <v>288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>
      <c r="A89" s="875"/>
      <c r="B89" s="1164" t="s">
        <v>2019</v>
      </c>
      <c r="C89" s="1164" t="s">
        <v>2068</v>
      </c>
      <c r="D89" s="1164">
        <v>45920</v>
      </c>
      <c r="E89" s="1187" t="s">
        <v>288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>
      <c r="A90" s="875"/>
      <c r="B90" s="1164" t="s">
        <v>1947</v>
      </c>
      <c r="C90" s="1164" t="s">
        <v>2069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>
      <c r="A91" s="875"/>
      <c r="B91" s="1164" t="s">
        <v>2046</v>
      </c>
      <c r="C91" s="1164" t="s">
        <v>2070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>
      <c r="A92" s="875"/>
      <c r="B92" s="1164" t="s">
        <v>734</v>
      </c>
      <c r="C92" s="1164" t="s">
        <v>2071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>
      <c r="A93" s="875"/>
      <c r="B93" s="1164" t="s">
        <v>438</v>
      </c>
      <c r="C93" s="1164" t="s">
        <v>2072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2073</v>
      </c>
      <c r="B94" s="1178" t="s">
        <v>2074</v>
      </c>
      <c r="C94" s="1164" t="s">
        <v>2075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4" t="s">
        <v>1892</v>
      </c>
      <c r="C95" s="1164" t="s">
        <v>2076</v>
      </c>
      <c r="D95" s="1164">
        <v>45970</v>
      </c>
      <c r="E95" s="1161">
        <f>D95+6</f>
        <v>45976</v>
      </c>
      <c r="F95" s="1187" t="s">
        <v>288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4" t="s">
        <v>2019</v>
      </c>
      <c r="C96" s="1164" t="s">
        <v>2077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4" t="s">
        <v>1947</v>
      </c>
      <c r="C97" s="1164" t="s">
        <v>2078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4" t="s">
        <v>2046</v>
      </c>
      <c r="C98" s="1164" t="s">
        <v>2079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4" t="s">
        <v>734</v>
      </c>
      <c r="C99" s="1164" t="s">
        <v>2080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31" si="26">H98+7</f>
        <v>45986</v>
      </c>
      <c r="I99" s="1161">
        <f t="shared" ref="I99:I131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438</v>
      </c>
      <c r="B100" s="1164" t="s">
        <v>2081</v>
      </c>
      <c r="C100" s="1164" t="s">
        <v>2082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2083</v>
      </c>
      <c r="B101" s="1169" t="s">
        <v>463</v>
      </c>
      <c r="C101" s="1164" t="s">
        <v>2084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1892</v>
      </c>
      <c r="B102" s="1164" t="s">
        <v>2073</v>
      </c>
      <c r="C102" s="1164" t="s">
        <v>2085</v>
      </c>
      <c r="D102" s="1164">
        <v>46023</v>
      </c>
      <c r="E102" s="1161">
        <f t="shared" si="24"/>
        <v>46029</v>
      </c>
      <c r="F102" s="1188" t="s">
        <v>288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2019</v>
      </c>
      <c r="B103" s="1169" t="s">
        <v>312</v>
      </c>
      <c r="C103" s="1164" t="s">
        <v>2086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2087</v>
      </c>
      <c r="B104" s="1164" t="s">
        <v>2019</v>
      </c>
      <c r="C104" s="1164" t="s">
        <v>2088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>
      <c r="A105" s="875" t="s">
        <v>2089</v>
      </c>
      <c r="B105" s="1164" t="s">
        <v>1892</v>
      </c>
      <c r="C105" s="1164" t="s">
        <v>2090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2091</v>
      </c>
      <c r="B106" s="1177" t="s">
        <v>2092</v>
      </c>
      <c r="C106" s="1164" t="s">
        <v>2093</v>
      </c>
      <c r="D106" s="1164">
        <v>46040</v>
      </c>
      <c r="E106" s="1161">
        <f t="shared" si="24"/>
        <v>46046</v>
      </c>
      <c r="F106" s="1188" t="s">
        <v>288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2094</v>
      </c>
      <c r="B107" s="1177" t="s">
        <v>2095</v>
      </c>
      <c r="C107" s="1164" t="s">
        <v>2096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2097</v>
      </c>
      <c r="B108" s="1164" t="s">
        <v>2081</v>
      </c>
      <c r="C108" s="1164" t="s">
        <v>2098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2081</v>
      </c>
      <c r="B109" s="1177" t="s">
        <v>2099</v>
      </c>
      <c r="C109" s="1164" t="s">
        <v>2100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4" t="s">
        <v>2073</v>
      </c>
      <c r="C110" s="1164" t="s">
        <v>2101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2102</v>
      </c>
      <c r="B111" s="1177" t="s">
        <v>316</v>
      </c>
      <c r="C111" s="1164" t="s">
        <v>2103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2104</v>
      </c>
      <c r="B112" s="1164" t="s">
        <v>2105</v>
      </c>
      <c r="C112" s="1164" t="s">
        <v>2106</v>
      </c>
      <c r="D112" s="1164">
        <v>46080</v>
      </c>
      <c r="E112" s="1188" t="s">
        <v>288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2" s="146" customFormat="1" ht="20.100000000000001" hidden="1" customHeight="1">
      <c r="A113" s="875" t="s">
        <v>2107</v>
      </c>
      <c r="B113" s="1177" t="s">
        <v>2046</v>
      </c>
      <c r="C113" s="1164" t="s">
        <v>2108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2" s="146" customFormat="1" ht="20.100000000000001" hidden="1" customHeight="1">
      <c r="A114" s="875" t="s">
        <v>2095</v>
      </c>
      <c r="B114" s="1177" t="s">
        <v>272</v>
      </c>
      <c r="C114" s="1164" t="s">
        <v>2109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2" s="146" customFormat="1" ht="20.100000000000001" hidden="1" customHeight="1">
      <c r="A115" s="875" t="s">
        <v>2081</v>
      </c>
      <c r="B115" s="1177" t="s">
        <v>2095</v>
      </c>
      <c r="C115" s="1164" t="s">
        <v>2110</v>
      </c>
      <c r="D115" s="1164">
        <v>46100</v>
      </c>
      <c r="E115" s="1188" t="s">
        <v>288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2" s="146" customFormat="1" ht="20.100000000000001" hidden="1" customHeight="1">
      <c r="A116" s="875" t="s">
        <v>2099</v>
      </c>
      <c r="B116" s="1177" t="s">
        <v>2081</v>
      </c>
      <c r="C116" s="1164" t="s">
        <v>2111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2" s="146" customFormat="1" ht="20.100000000000001" hidden="1" customHeight="1">
      <c r="A117" s="875" t="s">
        <v>2073</v>
      </c>
      <c r="B117" s="1177" t="s">
        <v>2073</v>
      </c>
      <c r="C117" s="1164" t="s">
        <v>2112</v>
      </c>
      <c r="D117" s="1164">
        <v>46112</v>
      </c>
      <c r="E117" s="1161">
        <f t="shared" ref="E117" si="50">D117+6</f>
        <v>46118</v>
      </c>
      <c r="F117" s="1161">
        <f t="shared" ref="F117" si="51">D117+8</f>
        <v>46120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2" s="146" customFormat="1" ht="20.100000000000001" hidden="1" customHeight="1">
      <c r="A118" s="875"/>
      <c r="B118" s="1177" t="s">
        <v>2113</v>
      </c>
      <c r="C118" s="1164" t="s">
        <v>2114</v>
      </c>
      <c r="D118" s="1164">
        <v>46121</v>
      </c>
      <c r="E118" s="1161">
        <f t="shared" ref="E118:E119" si="53">D118+6</f>
        <v>46127</v>
      </c>
      <c r="F118" s="1161">
        <f t="shared" ref="F118:F119" si="54">D118+8</f>
        <v>46129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2" s="146" customFormat="1" ht="20.100000000000001" hidden="1" customHeight="1">
      <c r="A119" s="875"/>
      <c r="B119" s="1177" t="s">
        <v>2105</v>
      </c>
      <c r="C119" s="1164" t="s">
        <v>2115</v>
      </c>
      <c r="D119" s="1164">
        <v>46127</v>
      </c>
      <c r="E119" s="1161">
        <f t="shared" si="53"/>
        <v>46133</v>
      </c>
      <c r="F119" s="1161">
        <f t="shared" si="54"/>
        <v>46135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2" s="146" customFormat="1" ht="20.100000000000001" customHeight="1">
      <c r="A120" s="875"/>
      <c r="B120" s="1177" t="s">
        <v>2092</v>
      </c>
      <c r="C120" s="1164" t="s">
        <v>2116</v>
      </c>
      <c r="D120" s="1164">
        <v>46136</v>
      </c>
      <c r="E120" s="1161">
        <f t="shared" ref="E120" si="56">D120+6</f>
        <v>46142</v>
      </c>
      <c r="F120" s="1161">
        <f t="shared" ref="F120" si="57">D120+8</f>
        <v>46144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2" s="146" customFormat="1" ht="20.100000000000001" customHeight="1">
      <c r="A121" s="875"/>
      <c r="B121" s="1177" t="s">
        <v>2099</v>
      </c>
      <c r="C121" s="1164" t="s">
        <v>2117</v>
      </c>
      <c r="D121" s="1164">
        <v>46145</v>
      </c>
      <c r="E121" s="1161">
        <f t="shared" ref="E121:E122" si="59">D121+6</f>
        <v>46151</v>
      </c>
      <c r="F121" s="1161">
        <f t="shared" ref="F121:F122" si="60">D121+8</f>
        <v>46153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1">WEEKNUM(I121)</f>
        <v>18</v>
      </c>
      <c r="K121" s="145"/>
      <c r="L121" s="145"/>
    </row>
    <row r="122" spans="1:12" s="146" customFormat="1" ht="20.100000000000001" customHeight="1">
      <c r="A122" s="875"/>
      <c r="B122" s="1177" t="s">
        <v>2095</v>
      </c>
      <c r="C122" s="1164" t="s">
        <v>2118</v>
      </c>
      <c r="D122" s="1164">
        <v>46149</v>
      </c>
      <c r="E122" s="1161">
        <f t="shared" si="59"/>
        <v>46155</v>
      </c>
      <c r="F122" s="1161">
        <f t="shared" si="60"/>
        <v>46157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1"/>
        <v>19</v>
      </c>
      <c r="K122" s="145"/>
      <c r="L122" s="145"/>
    </row>
    <row r="123" spans="1:12" s="146" customFormat="1" ht="20.100000000000001" customHeight="1">
      <c r="A123" s="875"/>
      <c r="B123" s="1177" t="s">
        <v>2081</v>
      </c>
      <c r="C123" s="1164" t="s">
        <v>2119</v>
      </c>
      <c r="D123" s="1164">
        <v>46155</v>
      </c>
      <c r="E123" s="1161">
        <f t="shared" ref="E123" si="62">D123+6</f>
        <v>46161</v>
      </c>
      <c r="F123" s="1161">
        <f t="shared" ref="F123" si="63">D123+8</f>
        <v>46163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4">WEEKNUM(I123)</f>
        <v>20</v>
      </c>
      <c r="K123" s="145"/>
      <c r="L123" s="145"/>
    </row>
    <row r="124" spans="1:12" s="146" customFormat="1" ht="20.100000000000001" customHeight="1">
      <c r="A124" s="875"/>
      <c r="B124" s="1177" t="s">
        <v>2073</v>
      </c>
      <c r="C124" s="1164" t="s">
        <v>2120</v>
      </c>
      <c r="D124" s="1164">
        <v>46161</v>
      </c>
      <c r="E124" s="1161">
        <f t="shared" ref="E124" si="65">D124+6</f>
        <v>46167</v>
      </c>
      <c r="F124" s="1161">
        <f t="shared" ref="F124" si="66">D124+8</f>
        <v>46169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7">WEEKNUM(I124)</f>
        <v>21</v>
      </c>
      <c r="K124" s="145"/>
      <c r="L124" s="145"/>
    </row>
    <row r="125" spans="1:12" s="146" customFormat="1" ht="20.100000000000001" customHeight="1">
      <c r="A125" s="875"/>
      <c r="B125" s="1178" t="s">
        <v>2113</v>
      </c>
      <c r="C125" s="1164" t="s">
        <v>2121</v>
      </c>
      <c r="D125" s="1164">
        <v>46168</v>
      </c>
      <c r="E125" s="1161">
        <f t="shared" ref="E125" si="68">D125+6</f>
        <v>46174</v>
      </c>
      <c r="F125" s="1161">
        <f t="shared" ref="F125" si="69">D125+8</f>
        <v>46176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70">WEEKNUM(I125)</f>
        <v>22</v>
      </c>
      <c r="K125" s="145"/>
      <c r="L125" s="145"/>
    </row>
    <row r="126" spans="1:12" s="146" customFormat="1" ht="20.100000000000001" customHeight="1">
      <c r="A126" s="875"/>
      <c r="B126" s="1177" t="s">
        <v>2105</v>
      </c>
      <c r="C126" s="1164" t="s">
        <v>2122</v>
      </c>
      <c r="D126" s="1164">
        <v>46175</v>
      </c>
      <c r="E126" s="1161">
        <f t="shared" ref="E126" si="71">D126+6</f>
        <v>46181</v>
      </c>
      <c r="F126" s="1161">
        <f t="shared" ref="F126" si="72">D126+8</f>
        <v>46183</v>
      </c>
      <c r="G126" s="1212"/>
      <c r="H126" s="1161">
        <f t="shared" si="26"/>
        <v>46175</v>
      </c>
      <c r="I126" s="1161">
        <f t="shared" si="27"/>
        <v>46176</v>
      </c>
      <c r="J126" s="1204">
        <f t="shared" ref="J126" si="73">WEEKNUM(I126)</f>
        <v>23</v>
      </c>
      <c r="K126" s="145"/>
      <c r="L126" s="145"/>
    </row>
    <row r="127" spans="1:12" s="146" customFormat="1" ht="20.100000000000001" customHeight="1">
      <c r="A127" s="875"/>
      <c r="B127" s="1177" t="s">
        <v>2092</v>
      </c>
      <c r="C127" s="1164" t="s">
        <v>2123</v>
      </c>
      <c r="D127" s="1164">
        <v>46182</v>
      </c>
      <c r="E127" s="1161">
        <f t="shared" ref="E127" si="74">D127+6</f>
        <v>46188</v>
      </c>
      <c r="F127" s="1161">
        <f t="shared" ref="F127" si="75">D127+8</f>
        <v>46190</v>
      </c>
      <c r="G127" s="1212"/>
      <c r="H127" s="1161">
        <f t="shared" si="26"/>
        <v>46182</v>
      </c>
      <c r="I127" s="1161">
        <f t="shared" si="27"/>
        <v>46183</v>
      </c>
      <c r="J127" s="1204">
        <f t="shared" ref="J127" si="76">WEEKNUM(I127)</f>
        <v>24</v>
      </c>
      <c r="K127" s="145"/>
      <c r="L127" s="145"/>
    </row>
    <row r="128" spans="1:12" s="146" customFormat="1" ht="20.100000000000001" customHeight="1">
      <c r="A128" s="875"/>
      <c r="B128" s="1177" t="s">
        <v>2099</v>
      </c>
      <c r="C128" s="1164" t="s">
        <v>2124</v>
      </c>
      <c r="D128" s="1164">
        <v>46189</v>
      </c>
      <c r="E128" s="1161">
        <f t="shared" ref="E128" si="77">D128+6</f>
        <v>46195</v>
      </c>
      <c r="F128" s="1161">
        <f t="shared" ref="F128" si="78">D128+8</f>
        <v>46197</v>
      </c>
      <c r="G128" s="1212"/>
      <c r="H128" s="1161">
        <f t="shared" si="26"/>
        <v>46189</v>
      </c>
      <c r="I128" s="1161">
        <f t="shared" si="27"/>
        <v>46190</v>
      </c>
      <c r="J128" s="1204">
        <f t="shared" ref="J128" si="79">WEEKNUM(I128)</f>
        <v>25</v>
      </c>
      <c r="K128" s="145"/>
      <c r="L128" s="145"/>
    </row>
    <row r="129" spans="1:13" s="146" customFormat="1" ht="20.100000000000001" customHeight="1">
      <c r="A129" s="875"/>
      <c r="B129" s="1177" t="s">
        <v>2095</v>
      </c>
      <c r="C129" s="1164" t="s">
        <v>2125</v>
      </c>
      <c r="D129" s="1164">
        <v>46196</v>
      </c>
      <c r="E129" s="1161">
        <f t="shared" ref="E129" si="80">D129+6</f>
        <v>46202</v>
      </c>
      <c r="F129" s="1161">
        <f t="shared" ref="F129" si="81">D129+8</f>
        <v>46204</v>
      </c>
      <c r="G129" s="1212"/>
      <c r="H129" s="1161">
        <f t="shared" si="26"/>
        <v>46196</v>
      </c>
      <c r="I129" s="1161">
        <f t="shared" si="27"/>
        <v>46197</v>
      </c>
      <c r="J129" s="1204">
        <f t="shared" ref="J129" si="82">WEEKNUM(I129)</f>
        <v>26</v>
      </c>
      <c r="K129" s="145"/>
      <c r="L129" s="145"/>
    </row>
    <row r="130" spans="1:13" s="146" customFormat="1" ht="20.100000000000001" customHeight="1">
      <c r="A130" s="875"/>
      <c r="B130" s="1177" t="s">
        <v>2081</v>
      </c>
      <c r="C130" s="1164" t="s">
        <v>2126</v>
      </c>
      <c r="D130" s="1164">
        <v>46203</v>
      </c>
      <c r="E130" s="1161">
        <f t="shared" ref="E130" si="83">D130+6</f>
        <v>46209</v>
      </c>
      <c r="F130" s="1161">
        <f t="shared" ref="F130" si="84">D130+8</f>
        <v>46211</v>
      </c>
      <c r="G130" s="1212"/>
      <c r="H130" s="1161">
        <f t="shared" si="26"/>
        <v>46203</v>
      </c>
      <c r="I130" s="1161">
        <f t="shared" si="27"/>
        <v>46204</v>
      </c>
      <c r="J130" s="1204">
        <f t="shared" ref="J130" si="85">WEEKNUM(I130)</f>
        <v>27</v>
      </c>
      <c r="K130" s="145"/>
      <c r="L130" s="145"/>
    </row>
    <row r="131" spans="1:13" s="146" customFormat="1" ht="20.100000000000001" customHeight="1">
      <c r="A131" s="875"/>
      <c r="B131" s="1177" t="s">
        <v>2073</v>
      </c>
      <c r="C131" s="1164" t="s">
        <v>2127</v>
      </c>
      <c r="D131" s="1164">
        <v>46210</v>
      </c>
      <c r="E131" s="1161">
        <f t="shared" ref="E131" si="86">D131+6</f>
        <v>46216</v>
      </c>
      <c r="F131" s="1161">
        <f t="shared" ref="F131" si="87">D131+8</f>
        <v>46218</v>
      </c>
      <c r="G131" s="1212"/>
      <c r="H131" s="1161">
        <f t="shared" si="26"/>
        <v>46210</v>
      </c>
      <c r="I131" s="1161">
        <f t="shared" si="27"/>
        <v>46211</v>
      </c>
      <c r="J131" s="1204">
        <f t="shared" ref="J131" si="88">WEEKNUM(I131)</f>
        <v>28</v>
      </c>
      <c r="K131" s="145"/>
      <c r="L131" s="145"/>
    </row>
    <row r="132" spans="1:13" ht="18" customHeight="1">
      <c r="B132" s="147" t="s">
        <v>468</v>
      </c>
    </row>
    <row r="133" spans="1:13" ht="18" customHeight="1">
      <c r="B133" s="195"/>
    </row>
    <row r="134" spans="1:13" s="149" customFormat="1" ht="20.100000000000001" customHeight="1">
      <c r="A134" s="1022"/>
      <c r="B134" s="1515" t="s">
        <v>1171</v>
      </c>
      <c r="C134" s="1515"/>
      <c r="D134" s="1515"/>
      <c r="E134" s="1515"/>
      <c r="F134" s="1515"/>
      <c r="G134" s="1515"/>
      <c r="H134" s="145"/>
      <c r="I134" s="145"/>
      <c r="J134" s="145"/>
      <c r="K134" s="145"/>
      <c r="L134" s="145"/>
      <c r="M134" s="145"/>
    </row>
    <row r="135" spans="1:13" s="193" customFormat="1" ht="21" hidden="1" customHeight="1">
      <c r="A135" s="805"/>
      <c r="C135" s="752"/>
      <c r="D135" s="752"/>
      <c r="E135" s="752"/>
      <c r="F135" s="752"/>
      <c r="G135" s="801"/>
      <c r="H135" s="801"/>
      <c r="I135" s="752"/>
      <c r="J135" s="769"/>
    </row>
    <row r="136" spans="1:13" s="193" customFormat="1" ht="33" hidden="1" customHeight="1">
      <c r="A136" s="805"/>
      <c r="B136" s="1533" t="s">
        <v>5</v>
      </c>
      <c r="C136" s="1534"/>
      <c r="D136" s="1535" t="s">
        <v>252</v>
      </c>
      <c r="E136" s="932" t="s">
        <v>717</v>
      </c>
      <c r="F136" s="941" t="s">
        <v>31</v>
      </c>
      <c r="G136" s="932" t="s">
        <v>2128</v>
      </c>
      <c r="H136" s="932" t="s">
        <v>58</v>
      </c>
      <c r="I136" s="932" t="s">
        <v>153</v>
      </c>
      <c r="J136" s="769"/>
      <c r="K136" s="874"/>
    </row>
    <row r="137" spans="1:13" s="193" customFormat="1" ht="20.100000000000001" hidden="1" customHeight="1">
      <c r="A137" s="805"/>
      <c r="B137" s="935" t="s">
        <v>254</v>
      </c>
      <c r="C137" s="935" t="s">
        <v>255</v>
      </c>
      <c r="D137" s="1536"/>
      <c r="E137" s="931" t="s">
        <v>112</v>
      </c>
      <c r="F137" s="967" t="s">
        <v>32</v>
      </c>
      <c r="G137" s="967" t="s">
        <v>73</v>
      </c>
      <c r="H137" s="967" t="s">
        <v>63</v>
      </c>
      <c r="I137" s="967" t="s">
        <v>147</v>
      </c>
      <c r="J137" s="769"/>
      <c r="K137" s="1034" t="s">
        <v>256</v>
      </c>
    </row>
    <row r="138" spans="1:13" s="193" customFormat="1" ht="20.100000000000001" hidden="1" customHeight="1">
      <c r="A138" s="805" t="s">
        <v>741</v>
      </c>
      <c r="B138" s="968" t="s">
        <v>720</v>
      </c>
      <c r="C138" s="946" t="s">
        <v>751</v>
      </c>
      <c r="D138" s="946">
        <v>45394</v>
      </c>
      <c r="E138" s="802">
        <f t="shared" ref="E138:E142" si="89">D138+2</f>
        <v>45396</v>
      </c>
      <c r="F138" s="802">
        <f t="shared" ref="F138:F142" si="90">D138+5</f>
        <v>45399</v>
      </c>
      <c r="G138" s="802">
        <f t="shared" ref="G138:G142" si="91">D138+10</f>
        <v>45404</v>
      </c>
      <c r="H138" s="802">
        <f t="shared" ref="H138:H142" si="92">D138+16</f>
        <v>45410</v>
      </c>
      <c r="I138" s="802">
        <f t="shared" ref="I138:I142" si="93">D138+21</f>
        <v>45415</v>
      </c>
      <c r="K138" s="758" t="e">
        <f>#REF!+7</f>
        <v>#REF!</v>
      </c>
    </row>
    <row r="139" spans="1:13" s="193" customFormat="1" ht="20.100000000000001" hidden="1" customHeight="1">
      <c r="A139" s="805" t="s">
        <v>731</v>
      </c>
      <c r="B139" s="1016" t="s">
        <v>288</v>
      </c>
      <c r="C139" s="946" t="s">
        <v>752</v>
      </c>
      <c r="D139" s="800">
        <v>45406</v>
      </c>
      <c r="E139" s="851">
        <f t="shared" si="89"/>
        <v>45408</v>
      </c>
      <c r="F139" s="851">
        <f t="shared" si="90"/>
        <v>45411</v>
      </c>
      <c r="G139" s="851">
        <f t="shared" si="91"/>
        <v>45416</v>
      </c>
      <c r="H139" s="851">
        <f t="shared" si="92"/>
        <v>45422</v>
      </c>
      <c r="I139" s="851">
        <f t="shared" si="93"/>
        <v>45427</v>
      </c>
      <c r="K139" s="758">
        <v>45403</v>
      </c>
    </row>
    <row r="140" spans="1:13" s="193" customFormat="1" ht="20.100000000000001" hidden="1" customHeight="1">
      <c r="A140" s="805" t="s">
        <v>734</v>
      </c>
      <c r="B140" s="968" t="s">
        <v>731</v>
      </c>
      <c r="C140" s="946" t="s">
        <v>753</v>
      </c>
      <c r="D140" s="946">
        <v>45419</v>
      </c>
      <c r="E140" s="802">
        <f t="shared" si="89"/>
        <v>45421</v>
      </c>
      <c r="F140" s="802">
        <f t="shared" si="90"/>
        <v>45424</v>
      </c>
      <c r="G140" s="802">
        <f t="shared" si="91"/>
        <v>45429</v>
      </c>
      <c r="H140" s="802">
        <f t="shared" si="92"/>
        <v>45435</v>
      </c>
      <c r="I140" s="802">
        <f t="shared" si="93"/>
        <v>45440</v>
      </c>
      <c r="K140" s="758">
        <f t="shared" ref="K140:K183" si="94">K139+7</f>
        <v>45410</v>
      </c>
    </row>
    <row r="141" spans="1:13" s="193" customFormat="1" ht="20.100000000000001" hidden="1" customHeight="1">
      <c r="A141" s="805" t="s">
        <v>754</v>
      </c>
      <c r="B141" s="946" t="s">
        <v>722</v>
      </c>
      <c r="C141" s="946" t="s">
        <v>755</v>
      </c>
      <c r="D141" s="946">
        <v>45426</v>
      </c>
      <c r="E141" s="802">
        <v>45423</v>
      </c>
      <c r="F141" s="802">
        <f t="shared" si="90"/>
        <v>45431</v>
      </c>
      <c r="G141" s="802">
        <f t="shared" si="91"/>
        <v>45436</v>
      </c>
      <c r="H141" s="802">
        <f t="shared" si="92"/>
        <v>45442</v>
      </c>
      <c r="I141" s="802">
        <f t="shared" si="93"/>
        <v>45447</v>
      </c>
      <c r="K141" s="758">
        <f t="shared" si="94"/>
        <v>45417</v>
      </c>
    </row>
    <row r="142" spans="1:13" s="193" customFormat="1" ht="20.100000000000001" hidden="1" customHeight="1">
      <c r="A142" s="805" t="s">
        <v>724</v>
      </c>
      <c r="B142" s="946" t="s">
        <v>727</v>
      </c>
      <c r="C142" s="946" t="s">
        <v>756</v>
      </c>
      <c r="D142" s="946">
        <v>45423</v>
      </c>
      <c r="E142" s="802">
        <f t="shared" si="89"/>
        <v>45425</v>
      </c>
      <c r="F142" s="802">
        <f t="shared" si="90"/>
        <v>45428</v>
      </c>
      <c r="G142" s="802">
        <f t="shared" si="91"/>
        <v>45433</v>
      </c>
      <c r="H142" s="802">
        <f t="shared" si="92"/>
        <v>45439</v>
      </c>
      <c r="I142" s="802">
        <f t="shared" si="93"/>
        <v>45444</v>
      </c>
      <c r="K142" s="758">
        <f t="shared" si="94"/>
        <v>45424</v>
      </c>
    </row>
    <row r="143" spans="1:13" s="193" customFormat="1" ht="20.100000000000001" hidden="1" customHeight="1">
      <c r="A143" s="805" t="s">
        <v>727</v>
      </c>
      <c r="B143" s="946" t="s">
        <v>724</v>
      </c>
      <c r="C143" s="946" t="s">
        <v>757</v>
      </c>
      <c r="D143" s="946">
        <f t="shared" ref="D143" si="95">D142+7</f>
        <v>45430</v>
      </c>
      <c r="E143" s="873" t="s">
        <v>288</v>
      </c>
      <c r="F143" s="873" t="s">
        <v>288</v>
      </c>
      <c r="G143" s="802">
        <f t="shared" ref="G143:G149" si="96">D143+10</f>
        <v>45440</v>
      </c>
      <c r="H143" s="802">
        <f t="shared" ref="H143:H149" si="97">D143+16</f>
        <v>45446</v>
      </c>
      <c r="I143" s="802">
        <f t="shared" ref="I143:I149" si="98">D143+21</f>
        <v>45451</v>
      </c>
      <c r="K143" s="758">
        <f t="shared" si="94"/>
        <v>45431</v>
      </c>
    </row>
    <row r="144" spans="1:13" s="193" customFormat="1" ht="20.100000000000001" hidden="1" customHeight="1">
      <c r="A144" s="805"/>
      <c r="B144" s="946" t="s">
        <v>729</v>
      </c>
      <c r="C144" s="946" t="s">
        <v>758</v>
      </c>
      <c r="D144" s="946">
        <v>45441</v>
      </c>
      <c r="E144" s="802">
        <f t="shared" ref="E144:E149" si="99">D144+2</f>
        <v>45443</v>
      </c>
      <c r="F144" s="802">
        <f t="shared" ref="F144:F148" si="100">D144+5</f>
        <v>45446</v>
      </c>
      <c r="G144" s="802">
        <f t="shared" si="96"/>
        <v>45451</v>
      </c>
      <c r="H144" s="802">
        <f t="shared" si="97"/>
        <v>45457</v>
      </c>
      <c r="I144" s="802">
        <f t="shared" si="98"/>
        <v>45462</v>
      </c>
      <c r="K144" s="758">
        <f t="shared" si="94"/>
        <v>45438</v>
      </c>
    </row>
    <row r="145" spans="1:11" s="193" customFormat="1" ht="20.100000000000001" hidden="1" customHeight="1">
      <c r="A145" s="805" t="s">
        <v>720</v>
      </c>
      <c r="B145" s="946" t="s">
        <v>759</v>
      </c>
      <c r="C145" s="946" t="s">
        <v>760</v>
      </c>
      <c r="D145" s="946">
        <v>45454</v>
      </c>
      <c r="E145" s="802">
        <f t="shared" si="99"/>
        <v>45456</v>
      </c>
      <c r="F145" s="873" t="s">
        <v>288</v>
      </c>
      <c r="G145" s="802">
        <f t="shared" si="96"/>
        <v>45464</v>
      </c>
      <c r="H145" s="802">
        <f t="shared" si="97"/>
        <v>45470</v>
      </c>
      <c r="I145" s="873" t="s">
        <v>288</v>
      </c>
      <c r="K145" s="758">
        <f t="shared" si="94"/>
        <v>45445</v>
      </c>
    </row>
    <row r="146" spans="1:11" s="193" customFormat="1" ht="20.100000000000001" hidden="1" customHeight="1">
      <c r="A146" s="805" t="s">
        <v>761</v>
      </c>
      <c r="B146" s="946" t="s">
        <v>722</v>
      </c>
      <c r="C146" s="946" t="s">
        <v>762</v>
      </c>
      <c r="D146" s="946">
        <v>45457</v>
      </c>
      <c r="E146" s="873" t="s">
        <v>288</v>
      </c>
      <c r="F146" s="873" t="s">
        <v>288</v>
      </c>
      <c r="G146" s="802">
        <f t="shared" si="96"/>
        <v>45467</v>
      </c>
      <c r="H146" s="802">
        <f t="shared" si="97"/>
        <v>45473</v>
      </c>
      <c r="I146" s="802">
        <f t="shared" si="98"/>
        <v>45478</v>
      </c>
      <c r="K146" s="758">
        <f t="shared" si="94"/>
        <v>45452</v>
      </c>
    </row>
    <row r="147" spans="1:11" s="193" customFormat="1" ht="20.100000000000001" hidden="1" customHeight="1">
      <c r="A147" s="805" t="s">
        <v>763</v>
      </c>
      <c r="B147" s="946" t="s">
        <v>734</v>
      </c>
      <c r="C147" s="946" t="s">
        <v>764</v>
      </c>
      <c r="D147" s="946">
        <v>45461</v>
      </c>
      <c r="E147" s="802">
        <f t="shared" ref="E147" si="101">D147+2</f>
        <v>45463</v>
      </c>
      <c r="F147" s="802">
        <f t="shared" ref="F147" si="102">D147+5</f>
        <v>45466</v>
      </c>
      <c r="G147" s="802">
        <f t="shared" ref="G147" si="103">D147+10</f>
        <v>45471</v>
      </c>
      <c r="H147" s="802">
        <f t="shared" ref="H147" si="104">D147+16</f>
        <v>45477</v>
      </c>
      <c r="I147" s="802">
        <f t="shared" ref="I147" si="105">D147+21</f>
        <v>45482</v>
      </c>
      <c r="K147" s="758">
        <f t="shared" si="94"/>
        <v>45459</v>
      </c>
    </row>
    <row r="148" spans="1:11" s="193" customFormat="1" ht="20.100000000000001" hidden="1" customHeight="1">
      <c r="A148" s="805" t="s">
        <v>1990</v>
      </c>
      <c r="B148" s="946" t="s">
        <v>727</v>
      </c>
      <c r="C148" s="946" t="s">
        <v>2129</v>
      </c>
      <c r="D148" s="946">
        <v>45470</v>
      </c>
      <c r="E148" s="802">
        <f t="shared" si="99"/>
        <v>45472</v>
      </c>
      <c r="F148" s="802">
        <f t="shared" si="100"/>
        <v>45475</v>
      </c>
      <c r="G148" s="802">
        <f t="shared" si="96"/>
        <v>45480</v>
      </c>
      <c r="H148" s="802">
        <f t="shared" si="97"/>
        <v>45486</v>
      </c>
      <c r="I148" s="802">
        <f t="shared" si="98"/>
        <v>45491</v>
      </c>
      <c r="K148" s="758">
        <f t="shared" si="94"/>
        <v>45466</v>
      </c>
    </row>
    <row r="149" spans="1:11" s="193" customFormat="1" ht="20.100000000000001" hidden="1" customHeight="1">
      <c r="A149" s="805" t="s">
        <v>727</v>
      </c>
      <c r="B149" s="946" t="s">
        <v>731</v>
      </c>
      <c r="C149" s="946" t="s">
        <v>2130</v>
      </c>
      <c r="D149" s="946">
        <v>45478</v>
      </c>
      <c r="E149" s="802">
        <f t="shared" si="99"/>
        <v>45480</v>
      </c>
      <c r="F149" s="873" t="s">
        <v>288</v>
      </c>
      <c r="G149" s="802">
        <f t="shared" si="96"/>
        <v>45488</v>
      </c>
      <c r="H149" s="802">
        <f t="shared" si="97"/>
        <v>45494</v>
      </c>
      <c r="I149" s="802">
        <f t="shared" si="98"/>
        <v>45499</v>
      </c>
      <c r="K149" s="758">
        <f t="shared" si="94"/>
        <v>45473</v>
      </c>
    </row>
    <row r="150" spans="1:11" s="193" customFormat="1" ht="20.100000000000001" hidden="1" customHeight="1">
      <c r="A150" s="805" t="s">
        <v>724</v>
      </c>
      <c r="B150" s="946" t="s">
        <v>1993</v>
      </c>
      <c r="C150" s="946" t="s">
        <v>2131</v>
      </c>
      <c r="D150" s="946">
        <v>45488</v>
      </c>
      <c r="E150" s="873" t="s">
        <v>288</v>
      </c>
      <c r="F150" s="873" t="s">
        <v>288</v>
      </c>
      <c r="G150" s="802">
        <f t="shared" ref="G150:G151" si="106">D150+10</f>
        <v>45498</v>
      </c>
      <c r="H150" s="802">
        <f t="shared" ref="H150:H151" si="107">D150+16</f>
        <v>45504</v>
      </c>
      <c r="I150" s="802">
        <f t="shared" ref="I150:I151" si="108">D150+21</f>
        <v>45509</v>
      </c>
      <c r="K150" s="758">
        <f t="shared" si="94"/>
        <v>45480</v>
      </c>
    </row>
    <row r="151" spans="1:11" s="193" customFormat="1" ht="20.100000000000001" hidden="1" customHeight="1">
      <c r="A151" s="805" t="s">
        <v>729</v>
      </c>
      <c r="B151" s="946" t="s">
        <v>724</v>
      </c>
      <c r="C151" s="946" t="s">
        <v>2132</v>
      </c>
      <c r="D151" s="946">
        <v>45492</v>
      </c>
      <c r="E151" s="873" t="s">
        <v>288</v>
      </c>
      <c r="F151" s="873" t="s">
        <v>288</v>
      </c>
      <c r="G151" s="802">
        <f t="shared" si="106"/>
        <v>45502</v>
      </c>
      <c r="H151" s="802">
        <f t="shared" si="107"/>
        <v>45508</v>
      </c>
      <c r="I151" s="802">
        <f t="shared" si="108"/>
        <v>45513</v>
      </c>
      <c r="K151" s="758">
        <f t="shared" si="94"/>
        <v>45487</v>
      </c>
    </row>
    <row r="152" spans="1:11" s="193" customFormat="1" ht="20.100000000000001" hidden="1" customHeight="1">
      <c r="A152" s="805"/>
      <c r="B152" s="946" t="s">
        <v>722</v>
      </c>
      <c r="C152" s="946" t="s">
        <v>2133</v>
      </c>
      <c r="D152" s="946">
        <v>45493</v>
      </c>
      <c r="E152" s="802">
        <f t="shared" ref="E152" si="109">D152+2</f>
        <v>45495</v>
      </c>
      <c r="F152" s="802">
        <f t="shared" ref="F152" si="110">D152+5</f>
        <v>45498</v>
      </c>
      <c r="G152" s="802">
        <f t="shared" ref="G152" si="111">D152+10</f>
        <v>45503</v>
      </c>
      <c r="H152" s="802">
        <f t="shared" ref="H152" si="112">D152+16</f>
        <v>45509</v>
      </c>
      <c r="I152" s="802">
        <f t="shared" ref="I152" si="113">D152+21</f>
        <v>45514</v>
      </c>
      <c r="K152" s="758">
        <f t="shared" si="94"/>
        <v>45494</v>
      </c>
    </row>
    <row r="153" spans="1:11" s="193" customFormat="1" ht="20.100000000000001" hidden="1" customHeight="1">
      <c r="A153" s="805" t="s">
        <v>722</v>
      </c>
      <c r="B153" s="946" t="s">
        <v>729</v>
      </c>
      <c r="C153" s="946" t="s">
        <v>2134</v>
      </c>
      <c r="D153" s="946">
        <v>45502</v>
      </c>
      <c r="E153" s="802">
        <f t="shared" ref="E153:E154" si="114">D153+2</f>
        <v>45504</v>
      </c>
      <c r="F153" s="873" t="s">
        <v>288</v>
      </c>
      <c r="G153" s="802">
        <f t="shared" ref="G153:G154" si="115">D153+10</f>
        <v>45512</v>
      </c>
      <c r="H153" s="802">
        <f t="shared" ref="H153:H154" si="116">D153+16</f>
        <v>45518</v>
      </c>
      <c r="I153" s="802">
        <f t="shared" ref="I153:I154" si="117">D153+21</f>
        <v>45523</v>
      </c>
      <c r="K153" s="758">
        <f t="shared" si="94"/>
        <v>45501</v>
      </c>
    </row>
    <row r="154" spans="1:11" s="193" customFormat="1" ht="20.100000000000001" hidden="1" customHeight="1">
      <c r="A154" s="805"/>
      <c r="B154" s="946" t="s">
        <v>734</v>
      </c>
      <c r="C154" s="946" t="s">
        <v>2135</v>
      </c>
      <c r="D154" s="946">
        <v>45515</v>
      </c>
      <c r="E154" s="802">
        <f t="shared" si="114"/>
        <v>45517</v>
      </c>
      <c r="F154" s="873" t="s">
        <v>288</v>
      </c>
      <c r="G154" s="802">
        <f t="shared" si="115"/>
        <v>45525</v>
      </c>
      <c r="H154" s="802">
        <f t="shared" si="116"/>
        <v>45531</v>
      </c>
      <c r="I154" s="802">
        <f t="shared" si="117"/>
        <v>45536</v>
      </c>
      <c r="K154" s="758">
        <f t="shared" si="94"/>
        <v>45508</v>
      </c>
    </row>
    <row r="155" spans="1:11" s="193" customFormat="1" ht="20.100000000000001" hidden="1" customHeight="1">
      <c r="A155" s="805"/>
      <c r="B155" s="946" t="s">
        <v>727</v>
      </c>
      <c r="C155" s="946" t="s">
        <v>2136</v>
      </c>
      <c r="D155" s="946">
        <v>45519</v>
      </c>
      <c r="E155" s="802">
        <f t="shared" ref="E155" si="118">D155+2</f>
        <v>45521</v>
      </c>
      <c r="F155" s="873" t="s">
        <v>288</v>
      </c>
      <c r="G155" s="802">
        <f t="shared" ref="G155" si="119">D155+10</f>
        <v>45529</v>
      </c>
      <c r="H155" s="802">
        <f t="shared" ref="H155" si="120">D155+16</f>
        <v>45535</v>
      </c>
      <c r="I155" s="802">
        <f t="shared" ref="I155" si="121">D155+21</f>
        <v>45540</v>
      </c>
      <c r="K155" s="758">
        <f t="shared" si="94"/>
        <v>45515</v>
      </c>
    </row>
    <row r="156" spans="1:11" s="193" customFormat="1" ht="20.100000000000001" hidden="1" customHeight="1">
      <c r="A156" s="805"/>
      <c r="B156" s="946" t="s">
        <v>731</v>
      </c>
      <c r="C156" s="946" t="s">
        <v>2137</v>
      </c>
      <c r="D156" s="946">
        <v>45533</v>
      </c>
      <c r="E156" s="802">
        <f t="shared" ref="E156:E157" si="122">D156+2</f>
        <v>45535</v>
      </c>
      <c r="F156" s="873" t="s">
        <v>288</v>
      </c>
      <c r="G156" s="802">
        <f t="shared" ref="G156:G157" si="123">D156+10</f>
        <v>45543</v>
      </c>
      <c r="H156" s="802">
        <f t="shared" ref="H156:H157" si="124">D156+16</f>
        <v>45549</v>
      </c>
      <c r="I156" s="873" t="s">
        <v>288</v>
      </c>
      <c r="K156" s="758">
        <f t="shared" si="94"/>
        <v>45522</v>
      </c>
    </row>
    <row r="157" spans="1:11" s="193" customFormat="1" ht="20.100000000000001" hidden="1" customHeight="1">
      <c r="A157" s="805"/>
      <c r="B157" s="946" t="s">
        <v>1993</v>
      </c>
      <c r="C157" s="946" t="s">
        <v>2138</v>
      </c>
      <c r="D157" s="946">
        <v>45538</v>
      </c>
      <c r="E157" s="802">
        <f t="shared" si="122"/>
        <v>45540</v>
      </c>
      <c r="F157" s="873" t="s">
        <v>288</v>
      </c>
      <c r="G157" s="802">
        <f t="shared" si="123"/>
        <v>45548</v>
      </c>
      <c r="H157" s="802">
        <f t="shared" si="124"/>
        <v>45554</v>
      </c>
      <c r="I157" s="802">
        <f t="shared" ref="I157" si="125">D157+21</f>
        <v>45559</v>
      </c>
      <c r="K157" s="758">
        <f t="shared" si="94"/>
        <v>45529</v>
      </c>
    </row>
    <row r="158" spans="1:11" s="193" customFormat="1" ht="20.100000000000001" hidden="1" customHeight="1">
      <c r="A158" s="805"/>
      <c r="B158" s="946" t="s">
        <v>724</v>
      </c>
      <c r="C158" s="946" t="s">
        <v>2139</v>
      </c>
      <c r="D158" s="946">
        <v>45539</v>
      </c>
      <c r="E158" s="802">
        <f t="shared" ref="E158" si="126">D158+2</f>
        <v>45541</v>
      </c>
      <c r="F158" s="873" t="s">
        <v>288</v>
      </c>
      <c r="G158" s="802">
        <f t="shared" ref="G158" si="127">D158+10</f>
        <v>45549</v>
      </c>
      <c r="H158" s="802">
        <f t="shared" ref="H158" si="128">D158+16</f>
        <v>45555</v>
      </c>
      <c r="I158" s="802">
        <f t="shared" ref="I158" si="129">D158+21</f>
        <v>45560</v>
      </c>
      <c r="K158" s="758">
        <f t="shared" si="94"/>
        <v>45536</v>
      </c>
    </row>
    <row r="159" spans="1:11" s="193" customFormat="1" ht="20.100000000000001" hidden="1" customHeight="1">
      <c r="A159" s="805"/>
      <c r="B159" s="946" t="s">
        <v>722</v>
      </c>
      <c r="C159" s="946" t="s">
        <v>2140</v>
      </c>
      <c r="D159" s="946">
        <v>45547</v>
      </c>
      <c r="E159" s="802">
        <f t="shared" ref="E159:E164" si="130">D159+2</f>
        <v>45549</v>
      </c>
      <c r="F159" s="873" t="s">
        <v>288</v>
      </c>
      <c r="G159" s="802">
        <f t="shared" ref="G159:G164" si="131">D159+10</f>
        <v>45557</v>
      </c>
      <c r="H159" s="802">
        <f t="shared" ref="H159:H164" si="132">D159+16</f>
        <v>45563</v>
      </c>
      <c r="I159" s="802">
        <f t="shared" ref="I159:I162" si="133">D159+21</f>
        <v>45568</v>
      </c>
      <c r="K159" s="758">
        <f t="shared" si="94"/>
        <v>45543</v>
      </c>
    </row>
    <row r="160" spans="1:11" s="193" customFormat="1" ht="20.100000000000001" hidden="1" customHeight="1">
      <c r="A160" s="805"/>
      <c r="B160" s="946" t="s">
        <v>729</v>
      </c>
      <c r="C160" s="946" t="s">
        <v>2141</v>
      </c>
      <c r="D160" s="946">
        <v>45549</v>
      </c>
      <c r="E160" s="802">
        <f t="shared" si="130"/>
        <v>45551</v>
      </c>
      <c r="F160" s="873" t="s">
        <v>288</v>
      </c>
      <c r="G160" s="802">
        <f t="shared" si="131"/>
        <v>45559</v>
      </c>
      <c r="H160" s="802">
        <f t="shared" si="132"/>
        <v>45565</v>
      </c>
      <c r="I160" s="802">
        <f t="shared" si="133"/>
        <v>45570</v>
      </c>
      <c r="K160" s="758">
        <f t="shared" si="94"/>
        <v>45550</v>
      </c>
    </row>
    <row r="161" spans="1:11" s="193" customFormat="1" ht="20.100000000000001" hidden="1" customHeight="1">
      <c r="A161" s="805"/>
      <c r="B161" s="946" t="s">
        <v>734</v>
      </c>
      <c r="C161" s="946" t="s">
        <v>2142</v>
      </c>
      <c r="D161" s="946">
        <v>45567</v>
      </c>
      <c r="E161" s="873" t="s">
        <v>288</v>
      </c>
      <c r="F161" s="873" t="s">
        <v>288</v>
      </c>
      <c r="G161" s="802">
        <f t="shared" si="131"/>
        <v>45577</v>
      </c>
      <c r="H161" s="873" t="s">
        <v>288</v>
      </c>
      <c r="I161" s="802">
        <f t="shared" si="133"/>
        <v>45588</v>
      </c>
      <c r="K161" s="758">
        <f t="shared" si="94"/>
        <v>45557</v>
      </c>
    </row>
    <row r="162" spans="1:11" s="193" customFormat="1" ht="20.100000000000001" hidden="1" customHeight="1">
      <c r="A162" s="805"/>
      <c r="B162" s="946" t="s">
        <v>727</v>
      </c>
      <c r="C162" s="946" t="s">
        <v>2143</v>
      </c>
      <c r="D162" s="946">
        <v>45570</v>
      </c>
      <c r="E162" s="802">
        <f t="shared" si="130"/>
        <v>45572</v>
      </c>
      <c r="F162" s="873" t="s">
        <v>288</v>
      </c>
      <c r="G162" s="802">
        <f t="shared" si="131"/>
        <v>45580</v>
      </c>
      <c r="H162" s="802">
        <f t="shared" si="132"/>
        <v>45586</v>
      </c>
      <c r="I162" s="802">
        <f t="shared" si="133"/>
        <v>45591</v>
      </c>
      <c r="K162" s="758">
        <f t="shared" si="94"/>
        <v>45564</v>
      </c>
    </row>
    <row r="163" spans="1:11" s="193" customFormat="1" ht="20.100000000000001" hidden="1" customHeight="1">
      <c r="A163" s="805" t="s">
        <v>2144</v>
      </c>
      <c r="B163" s="1015" t="s">
        <v>312</v>
      </c>
      <c r="C163" s="946" t="s">
        <v>2145</v>
      </c>
      <c r="D163" s="800"/>
      <c r="E163" s="851"/>
      <c r="F163" s="974"/>
      <c r="G163" s="851"/>
      <c r="H163" s="851"/>
      <c r="I163" s="851"/>
      <c r="K163" s="758">
        <f t="shared" si="94"/>
        <v>45571</v>
      </c>
    </row>
    <row r="164" spans="1:11" s="193" customFormat="1" ht="20.100000000000001" hidden="1" customHeight="1">
      <c r="A164" s="805" t="s">
        <v>2017</v>
      </c>
      <c r="B164" s="946" t="s">
        <v>1743</v>
      </c>
      <c r="C164" s="946" t="s">
        <v>2146</v>
      </c>
      <c r="D164" s="946">
        <v>45583</v>
      </c>
      <c r="E164" s="802">
        <f t="shared" si="130"/>
        <v>45585</v>
      </c>
      <c r="F164" s="873" t="s">
        <v>288</v>
      </c>
      <c r="G164" s="802">
        <f t="shared" si="131"/>
        <v>45593</v>
      </c>
      <c r="H164" s="802">
        <f t="shared" si="132"/>
        <v>45599</v>
      </c>
      <c r="I164" s="802">
        <f t="shared" ref="I164:I166" si="134">D164+21</f>
        <v>45604</v>
      </c>
      <c r="K164" s="758">
        <f t="shared" si="94"/>
        <v>45578</v>
      </c>
    </row>
    <row r="165" spans="1:11" s="193" customFormat="1" ht="20.100000000000001" hidden="1" customHeight="1">
      <c r="A165" s="805" t="s">
        <v>2147</v>
      </c>
      <c r="B165" s="946" t="s">
        <v>2019</v>
      </c>
      <c r="C165" s="946" t="s">
        <v>2148</v>
      </c>
      <c r="D165" s="873" t="s">
        <v>288</v>
      </c>
      <c r="E165" s="974"/>
      <c r="F165" s="974"/>
      <c r="G165" s="851"/>
      <c r="H165" s="851"/>
      <c r="I165" s="851"/>
      <c r="K165" s="758">
        <f t="shared" si="94"/>
        <v>45585</v>
      </c>
    </row>
    <row r="166" spans="1:11" s="193" customFormat="1" ht="20.100000000000001" hidden="1" customHeight="1">
      <c r="A166" s="805" t="s">
        <v>722</v>
      </c>
      <c r="B166" s="946" t="s">
        <v>724</v>
      </c>
      <c r="C166" s="946" t="s">
        <v>2149</v>
      </c>
      <c r="D166" s="946">
        <v>45594</v>
      </c>
      <c r="E166" s="802">
        <f t="shared" ref="E166" si="135">D166+2</f>
        <v>45596</v>
      </c>
      <c r="F166" s="873" t="s">
        <v>288</v>
      </c>
      <c r="G166" s="802">
        <f t="shared" ref="G166" si="136">D166+10</f>
        <v>45604</v>
      </c>
      <c r="H166" s="802">
        <f t="shared" ref="H166" si="137">D166+16</f>
        <v>45610</v>
      </c>
      <c r="I166" s="802">
        <f t="shared" si="134"/>
        <v>45615</v>
      </c>
      <c r="K166" s="758">
        <f t="shared" si="94"/>
        <v>45592</v>
      </c>
    </row>
    <row r="167" spans="1:11" s="193" customFormat="1" ht="20.100000000000001" hidden="1" customHeight="1">
      <c r="A167" s="805" t="s">
        <v>729</v>
      </c>
      <c r="B167" s="946" t="s">
        <v>722</v>
      </c>
      <c r="C167" s="946" t="s">
        <v>2150</v>
      </c>
      <c r="D167" s="946">
        <v>45598</v>
      </c>
      <c r="E167" s="802">
        <f t="shared" ref="E167:E171" si="138">D167+2</f>
        <v>45600</v>
      </c>
      <c r="F167" s="873" t="s">
        <v>288</v>
      </c>
      <c r="G167" s="802">
        <f t="shared" ref="G167:G170" si="139">D167+10</f>
        <v>45608</v>
      </c>
      <c r="H167" s="802">
        <f t="shared" ref="H167:H170" si="140">D167+16</f>
        <v>45614</v>
      </c>
      <c r="I167" s="802">
        <f t="shared" ref="I167:I170" si="141">D167+21</f>
        <v>45619</v>
      </c>
      <c r="K167" s="758">
        <f t="shared" si="94"/>
        <v>45599</v>
      </c>
    </row>
    <row r="168" spans="1:11" s="193" customFormat="1" ht="20.100000000000001" hidden="1" customHeight="1">
      <c r="A168" s="805"/>
      <c r="B168" s="946" t="s">
        <v>734</v>
      </c>
      <c r="C168" s="946" t="s">
        <v>2151</v>
      </c>
      <c r="D168" s="946">
        <v>45605</v>
      </c>
      <c r="E168" s="802">
        <f t="shared" si="138"/>
        <v>45607</v>
      </c>
      <c r="F168" s="873" t="s">
        <v>288</v>
      </c>
      <c r="G168" s="802">
        <f t="shared" si="139"/>
        <v>45615</v>
      </c>
      <c r="H168" s="802">
        <f t="shared" si="140"/>
        <v>45621</v>
      </c>
      <c r="I168" s="802">
        <f t="shared" si="141"/>
        <v>45626</v>
      </c>
      <c r="K168" s="758">
        <f t="shared" si="94"/>
        <v>45606</v>
      </c>
    </row>
    <row r="169" spans="1:11" s="193" customFormat="1" ht="20.100000000000001" hidden="1" customHeight="1">
      <c r="A169" s="805"/>
      <c r="B169" s="946" t="s">
        <v>727</v>
      </c>
      <c r="C169" s="946" t="s">
        <v>2152</v>
      </c>
      <c r="D169" s="946">
        <v>45616</v>
      </c>
      <c r="E169" s="802">
        <f t="shared" si="138"/>
        <v>45618</v>
      </c>
      <c r="F169" s="873" t="s">
        <v>288</v>
      </c>
      <c r="G169" s="802">
        <f t="shared" si="139"/>
        <v>45626</v>
      </c>
      <c r="H169" s="802">
        <f t="shared" si="140"/>
        <v>45632</v>
      </c>
      <c r="I169" s="802">
        <f t="shared" si="141"/>
        <v>45637</v>
      </c>
      <c r="K169" s="758">
        <f t="shared" si="94"/>
        <v>45613</v>
      </c>
    </row>
    <row r="170" spans="1:11" s="193" customFormat="1" ht="20.100000000000001" hidden="1" customHeight="1">
      <c r="A170" s="805" t="s">
        <v>1993</v>
      </c>
      <c r="B170" s="946" t="s">
        <v>2015</v>
      </c>
      <c r="C170" s="946" t="s">
        <v>2153</v>
      </c>
      <c r="D170" s="946">
        <v>45623</v>
      </c>
      <c r="E170" s="802">
        <f t="shared" si="138"/>
        <v>45625</v>
      </c>
      <c r="F170" s="873" t="s">
        <v>288</v>
      </c>
      <c r="G170" s="802">
        <f t="shared" si="139"/>
        <v>45633</v>
      </c>
      <c r="H170" s="802">
        <f t="shared" si="140"/>
        <v>45639</v>
      </c>
      <c r="I170" s="802">
        <f t="shared" si="141"/>
        <v>45644</v>
      </c>
      <c r="K170" s="758">
        <f t="shared" si="94"/>
        <v>45620</v>
      </c>
    </row>
    <row r="171" spans="1:11" s="193" customFormat="1" ht="20.100000000000001" hidden="1" customHeight="1">
      <c r="A171" s="805" t="s">
        <v>2017</v>
      </c>
      <c r="B171" s="946" t="s">
        <v>1743</v>
      </c>
      <c r="C171" s="946" t="s">
        <v>2154</v>
      </c>
      <c r="D171" s="946">
        <v>45632</v>
      </c>
      <c r="E171" s="802">
        <f t="shared" si="138"/>
        <v>45634</v>
      </c>
      <c r="F171" s="873" t="s">
        <v>288</v>
      </c>
      <c r="G171" s="802">
        <v>45639</v>
      </c>
      <c r="H171" s="802">
        <v>45645</v>
      </c>
      <c r="I171" s="873" t="s">
        <v>288</v>
      </c>
      <c r="K171" s="758">
        <f t="shared" si="94"/>
        <v>45627</v>
      </c>
    </row>
    <row r="172" spans="1:11" s="193" customFormat="1" ht="20.100000000000001" hidden="1" customHeight="1">
      <c r="A172" s="805"/>
      <c r="B172" s="946" t="s">
        <v>2019</v>
      </c>
      <c r="C172" s="946" t="s">
        <v>2155</v>
      </c>
      <c r="D172" s="946">
        <v>45639</v>
      </c>
      <c r="E172" s="802">
        <f t="shared" ref="E172:E177" si="142">D172+2</f>
        <v>45641</v>
      </c>
      <c r="F172" s="873" t="s">
        <v>288</v>
      </c>
      <c r="G172" s="802">
        <f t="shared" ref="G172:G177" si="143">D172+10</f>
        <v>45649</v>
      </c>
      <c r="H172" s="802">
        <f t="shared" ref="H172:H177" si="144">D172+16</f>
        <v>45655</v>
      </c>
      <c r="I172" s="802">
        <f t="shared" ref="I172:I177" si="145">D172+21</f>
        <v>45660</v>
      </c>
      <c r="K172" s="758">
        <f t="shared" si="94"/>
        <v>45634</v>
      </c>
    </row>
    <row r="173" spans="1:11" s="193" customFormat="1" ht="20.100000000000001" hidden="1" customHeight="1">
      <c r="A173" s="805" t="s">
        <v>2021</v>
      </c>
      <c r="B173" s="946" t="s">
        <v>1947</v>
      </c>
      <c r="C173" s="946" t="s">
        <v>2156</v>
      </c>
      <c r="D173" s="946">
        <v>45648</v>
      </c>
      <c r="E173" s="802">
        <f t="shared" si="142"/>
        <v>45650</v>
      </c>
      <c r="F173" s="873" t="s">
        <v>288</v>
      </c>
      <c r="G173" s="802">
        <f t="shared" si="143"/>
        <v>45658</v>
      </c>
      <c r="H173" s="802">
        <f t="shared" si="144"/>
        <v>45664</v>
      </c>
      <c r="I173" s="802">
        <f t="shared" si="145"/>
        <v>45669</v>
      </c>
      <c r="K173" s="758">
        <f t="shared" si="94"/>
        <v>45641</v>
      </c>
    </row>
    <row r="174" spans="1:11" s="193" customFormat="1" ht="20.100000000000001" hidden="1" customHeight="1">
      <c r="A174" s="805" t="s">
        <v>722</v>
      </c>
      <c r="B174" s="946" t="s">
        <v>1996</v>
      </c>
      <c r="C174" s="946" t="s">
        <v>2157</v>
      </c>
      <c r="D174" s="946">
        <v>45653</v>
      </c>
      <c r="E174" s="802">
        <f t="shared" si="142"/>
        <v>45655</v>
      </c>
      <c r="F174" s="873" t="s">
        <v>288</v>
      </c>
      <c r="G174" s="802">
        <f t="shared" si="143"/>
        <v>45663</v>
      </c>
      <c r="H174" s="802">
        <f t="shared" si="144"/>
        <v>45669</v>
      </c>
      <c r="I174" s="802">
        <f t="shared" si="145"/>
        <v>45674</v>
      </c>
      <c r="K174" s="758">
        <f t="shared" si="94"/>
        <v>45648</v>
      </c>
    </row>
    <row r="175" spans="1:11" s="193" customFormat="1" ht="20.100000000000001" hidden="1" customHeight="1">
      <c r="A175" s="805"/>
      <c r="B175" s="946" t="s">
        <v>734</v>
      </c>
      <c r="C175" s="946" t="s">
        <v>2158</v>
      </c>
      <c r="D175" s="946">
        <v>45654</v>
      </c>
      <c r="E175" s="802">
        <f t="shared" si="142"/>
        <v>45656</v>
      </c>
      <c r="F175" s="873" t="s">
        <v>288</v>
      </c>
      <c r="G175" s="802">
        <f t="shared" si="143"/>
        <v>45664</v>
      </c>
      <c r="H175" s="802">
        <f t="shared" si="144"/>
        <v>45670</v>
      </c>
      <c r="I175" s="802">
        <f t="shared" si="145"/>
        <v>45675</v>
      </c>
      <c r="K175" s="758">
        <f t="shared" si="94"/>
        <v>45655</v>
      </c>
    </row>
    <row r="176" spans="1:11" s="193" customFormat="1" ht="20.100000000000001" hidden="1" customHeight="1">
      <c r="A176" s="805"/>
      <c r="B176" s="946" t="s">
        <v>727</v>
      </c>
      <c r="C176" s="946" t="s">
        <v>2159</v>
      </c>
      <c r="D176" s="946">
        <v>45661</v>
      </c>
      <c r="E176" s="802">
        <f t="shared" si="142"/>
        <v>45663</v>
      </c>
      <c r="F176" s="873" t="s">
        <v>288</v>
      </c>
      <c r="G176" s="802">
        <f t="shared" si="143"/>
        <v>45671</v>
      </c>
      <c r="H176" s="802">
        <f t="shared" si="144"/>
        <v>45677</v>
      </c>
      <c r="I176" s="802">
        <f t="shared" si="145"/>
        <v>45682</v>
      </c>
      <c r="K176" s="758">
        <f t="shared" si="94"/>
        <v>45662</v>
      </c>
    </row>
    <row r="177" spans="1:12" s="193" customFormat="1" ht="20.100000000000001" hidden="1" customHeight="1">
      <c r="A177" s="805"/>
      <c r="B177" s="946" t="s">
        <v>2015</v>
      </c>
      <c r="C177" s="946" t="s">
        <v>2160</v>
      </c>
      <c r="D177" s="946">
        <v>45669</v>
      </c>
      <c r="E177" s="802">
        <f t="shared" si="142"/>
        <v>45671</v>
      </c>
      <c r="F177" s="873" t="s">
        <v>288</v>
      </c>
      <c r="G177" s="802">
        <f t="shared" si="143"/>
        <v>45679</v>
      </c>
      <c r="H177" s="802">
        <f t="shared" si="144"/>
        <v>45685</v>
      </c>
      <c r="I177" s="802">
        <f t="shared" si="145"/>
        <v>45690</v>
      </c>
      <c r="K177" s="758">
        <f t="shared" si="94"/>
        <v>45669</v>
      </c>
    </row>
    <row r="178" spans="1:12" s="193" customFormat="1" ht="20.100000000000001" hidden="1" customHeight="1">
      <c r="A178" s="805" t="s">
        <v>1743</v>
      </c>
      <c r="B178" s="946" t="s">
        <v>2027</v>
      </c>
      <c r="C178" s="946" t="s">
        <v>2161</v>
      </c>
      <c r="D178" s="873" t="s">
        <v>288</v>
      </c>
      <c r="E178" s="873" t="s">
        <v>288</v>
      </c>
      <c r="F178" s="873" t="s">
        <v>288</v>
      </c>
      <c r="G178" s="802">
        <v>45685</v>
      </c>
      <c r="H178" s="802">
        <v>45691</v>
      </c>
      <c r="I178" s="802">
        <v>45696</v>
      </c>
      <c r="K178" s="758">
        <f t="shared" si="94"/>
        <v>45676</v>
      </c>
    </row>
    <row r="179" spans="1:12" s="193" customFormat="1" ht="20.100000000000001" hidden="1" customHeight="1">
      <c r="A179" s="805"/>
      <c r="B179" s="946" t="s">
        <v>2019</v>
      </c>
      <c r="C179" s="946" t="s">
        <v>2162</v>
      </c>
      <c r="D179" s="946">
        <v>45688</v>
      </c>
      <c r="E179" s="802">
        <f t="shared" ref="E179:E180" si="146">D179+2</f>
        <v>45690</v>
      </c>
      <c r="F179" s="873" t="s">
        <v>288</v>
      </c>
      <c r="G179" s="802">
        <f t="shared" ref="G179:G182" si="147">D179+10</f>
        <v>45698</v>
      </c>
      <c r="H179" s="802">
        <f t="shared" ref="H179:H182" si="148">D179+16</f>
        <v>45704</v>
      </c>
      <c r="I179" s="802">
        <f t="shared" ref="I179:I182" si="149">D179+21</f>
        <v>45709</v>
      </c>
      <c r="K179" s="758">
        <f t="shared" si="94"/>
        <v>45683</v>
      </c>
    </row>
    <row r="180" spans="1:12" s="193" customFormat="1" ht="20.100000000000001" hidden="1" customHeight="1">
      <c r="A180" s="805"/>
      <c r="B180" s="946" t="s">
        <v>1947</v>
      </c>
      <c r="C180" s="946" t="s">
        <v>2163</v>
      </c>
      <c r="D180" s="946">
        <v>45695</v>
      </c>
      <c r="E180" s="802">
        <f t="shared" si="146"/>
        <v>45697</v>
      </c>
      <c r="F180" s="873" t="s">
        <v>288</v>
      </c>
      <c r="G180" s="802">
        <f t="shared" si="147"/>
        <v>45705</v>
      </c>
      <c r="H180" s="802">
        <f t="shared" si="148"/>
        <v>45711</v>
      </c>
      <c r="I180" s="802">
        <f t="shared" si="149"/>
        <v>45716</v>
      </c>
      <c r="K180" s="758">
        <f t="shared" si="94"/>
        <v>45690</v>
      </c>
    </row>
    <row r="181" spans="1:12" s="193" customFormat="1" ht="20.100000000000001" hidden="1" customHeight="1">
      <c r="A181" s="805"/>
      <c r="B181" s="946" t="s">
        <v>1996</v>
      </c>
      <c r="C181" s="946" t="s">
        <v>2164</v>
      </c>
      <c r="D181" s="946">
        <v>45706</v>
      </c>
      <c r="E181" s="873" t="s">
        <v>288</v>
      </c>
      <c r="F181" s="873" t="s">
        <v>288</v>
      </c>
      <c r="G181" s="802">
        <f t="shared" si="147"/>
        <v>45716</v>
      </c>
      <c r="H181" s="802">
        <f t="shared" si="148"/>
        <v>45722</v>
      </c>
      <c r="I181" s="802">
        <f t="shared" si="149"/>
        <v>45727</v>
      </c>
      <c r="K181" s="758">
        <f t="shared" si="94"/>
        <v>45697</v>
      </c>
    </row>
    <row r="182" spans="1:12" s="193" customFormat="1" ht="20.100000000000001" hidden="1" customHeight="1">
      <c r="A182" s="805"/>
      <c r="B182" s="946" t="s">
        <v>734</v>
      </c>
      <c r="C182" s="946" t="s">
        <v>2165</v>
      </c>
      <c r="D182" s="946">
        <v>45714</v>
      </c>
      <c r="E182" s="873" t="s">
        <v>288</v>
      </c>
      <c r="F182" s="873" t="s">
        <v>288</v>
      </c>
      <c r="G182" s="802">
        <f t="shared" si="147"/>
        <v>45724</v>
      </c>
      <c r="H182" s="802">
        <f t="shared" si="148"/>
        <v>45730</v>
      </c>
      <c r="I182" s="802">
        <f t="shared" si="149"/>
        <v>45735</v>
      </c>
      <c r="K182" s="758">
        <f t="shared" si="94"/>
        <v>45704</v>
      </c>
    </row>
    <row r="183" spans="1:12" s="193" customFormat="1" ht="20.100000000000001" hidden="1" customHeight="1">
      <c r="A183" s="805" t="s">
        <v>727</v>
      </c>
      <c r="B183" s="1015" t="s">
        <v>312</v>
      </c>
      <c r="C183" s="946" t="s">
        <v>2166</v>
      </c>
      <c r="D183" s="800"/>
      <c r="E183" s="851"/>
      <c r="F183" s="974"/>
      <c r="G183" s="851"/>
      <c r="H183" s="851"/>
      <c r="I183" s="851"/>
      <c r="K183" s="758">
        <f t="shared" si="94"/>
        <v>45711</v>
      </c>
    </row>
    <row r="184" spans="1:12" s="193" customFormat="1" ht="20.100000000000001" hidden="1" customHeight="1">
      <c r="A184" s="805" t="s">
        <v>2167</v>
      </c>
      <c r="B184" s="946" t="s">
        <v>727</v>
      </c>
      <c r="C184" s="946" t="s">
        <v>2168</v>
      </c>
      <c r="D184" s="946">
        <v>45720</v>
      </c>
      <c r="E184" s="873" t="s">
        <v>288</v>
      </c>
      <c r="F184" s="873" t="s">
        <v>288</v>
      </c>
      <c r="G184" s="758">
        <f>D184+10</f>
        <v>45730</v>
      </c>
      <c r="H184" s="758">
        <f>D184+16</f>
        <v>45736</v>
      </c>
      <c r="I184" s="758">
        <f>D184+21</f>
        <v>45741</v>
      </c>
      <c r="J184" s="331"/>
      <c r="K184" s="758">
        <f>K183+7</f>
        <v>45718</v>
      </c>
      <c r="L184" s="331"/>
    </row>
    <row r="185" spans="1:12" ht="18" hidden="1" customHeight="1">
      <c r="B185" s="147" t="s">
        <v>468</v>
      </c>
    </row>
    <row r="186" spans="1:12" s="193" customFormat="1" ht="20.100000000000001" customHeight="1">
      <c r="A186" s="805"/>
      <c r="B186" s="764"/>
      <c r="C186" s="764"/>
      <c r="D186" s="764"/>
      <c r="E186" s="764"/>
      <c r="F186" s="1078"/>
      <c r="G186" s="764"/>
      <c r="H186" s="764"/>
      <c r="I186" s="764"/>
      <c r="J186" s="331"/>
      <c r="K186" s="764"/>
      <c r="L186" s="331"/>
    </row>
    <row r="187" spans="1:12" s="193" customFormat="1" ht="33" customHeight="1">
      <c r="A187" s="805"/>
      <c r="B187" s="1516" t="s">
        <v>5</v>
      </c>
      <c r="C187" s="1517"/>
      <c r="D187" s="1518" t="s">
        <v>252</v>
      </c>
      <c r="E187" s="1157" t="s">
        <v>92</v>
      </c>
      <c r="F187" s="1157" t="s">
        <v>58</v>
      </c>
      <c r="G187" s="1157" t="s">
        <v>153</v>
      </c>
      <c r="H187" s="1189"/>
      <c r="I187" s="1190"/>
      <c r="J187" s="1191"/>
      <c r="K187" s="1191"/>
    </row>
    <row r="188" spans="1:12" s="193" customFormat="1" ht="20.100000000000001" customHeight="1">
      <c r="A188" s="805"/>
      <c r="B188" s="1158" t="s">
        <v>254</v>
      </c>
      <c r="C188" s="1158" t="s">
        <v>255</v>
      </c>
      <c r="D188" s="1519"/>
      <c r="E188" s="1192" t="s">
        <v>73</v>
      </c>
      <c r="F188" s="1192" t="s">
        <v>63</v>
      </c>
      <c r="G188" s="1192" t="s">
        <v>147</v>
      </c>
      <c r="H188" s="1189"/>
      <c r="I188" s="1193" t="s">
        <v>392</v>
      </c>
      <c r="J188" s="1193" t="s">
        <v>256</v>
      </c>
      <c r="K188" s="1193" t="s">
        <v>257</v>
      </c>
    </row>
    <row r="189" spans="1:12" s="193" customFormat="1" ht="20.100000000000001" hidden="1" customHeight="1">
      <c r="A189" s="805" t="s">
        <v>741</v>
      </c>
      <c r="B189" s="1201" t="s">
        <v>720</v>
      </c>
      <c r="C189" s="1164" t="s">
        <v>751</v>
      </c>
      <c r="D189" s="1164">
        <v>45394</v>
      </c>
      <c r="E189" s="1194">
        <f t="shared" ref="E189:E213" si="150">D189+10</f>
        <v>45404</v>
      </c>
      <c r="F189" s="1194">
        <f t="shared" ref="F189:F211" si="151">D189+16</f>
        <v>45410</v>
      </c>
      <c r="G189" s="1194">
        <f t="shared" ref="G189:G195" si="152">D189+21</f>
        <v>45415</v>
      </c>
      <c r="H189" s="1191"/>
      <c r="I189" s="1161" t="e">
        <f>#REF!+7</f>
        <v>#REF!</v>
      </c>
      <c r="J189" s="1161" t="e">
        <f>#REF!+7</f>
        <v>#REF!</v>
      </c>
      <c r="K189" s="1191"/>
    </row>
    <row r="190" spans="1:12" s="193" customFormat="1" ht="20.100000000000001" hidden="1" customHeight="1">
      <c r="A190" s="805" t="s">
        <v>731</v>
      </c>
      <c r="B190" s="1202" t="s">
        <v>288</v>
      </c>
      <c r="C190" s="1164" t="s">
        <v>752</v>
      </c>
      <c r="D190" s="1166">
        <v>45406</v>
      </c>
      <c r="E190" s="1203">
        <f t="shared" si="150"/>
        <v>45416</v>
      </c>
      <c r="F190" s="1203">
        <f t="shared" si="151"/>
        <v>45422</v>
      </c>
      <c r="G190" s="1203">
        <f t="shared" si="152"/>
        <v>45427</v>
      </c>
      <c r="H190" s="1191"/>
      <c r="I190" s="1161">
        <v>45403</v>
      </c>
      <c r="J190" s="1161">
        <v>45403</v>
      </c>
      <c r="K190" s="1191"/>
    </row>
    <row r="191" spans="1:12" s="193" customFormat="1" ht="20.100000000000001" hidden="1" customHeight="1">
      <c r="A191" s="805" t="s">
        <v>734</v>
      </c>
      <c r="B191" s="1201" t="s">
        <v>731</v>
      </c>
      <c r="C191" s="1164" t="s">
        <v>753</v>
      </c>
      <c r="D191" s="1164">
        <v>45419</v>
      </c>
      <c r="E191" s="1194">
        <f t="shared" si="150"/>
        <v>45429</v>
      </c>
      <c r="F191" s="1194">
        <f t="shared" si="151"/>
        <v>45435</v>
      </c>
      <c r="G191" s="1194">
        <f t="shared" si="152"/>
        <v>45440</v>
      </c>
      <c r="H191" s="1191"/>
      <c r="I191" s="1161">
        <f t="shared" ref="I191:J234" si="153">I190+7</f>
        <v>45410</v>
      </c>
      <c r="J191" s="1161">
        <f t="shared" si="153"/>
        <v>45410</v>
      </c>
      <c r="K191" s="1191"/>
    </row>
    <row r="192" spans="1:12" s="193" customFormat="1" ht="20.100000000000001" hidden="1" customHeight="1">
      <c r="A192" s="805" t="s">
        <v>754</v>
      </c>
      <c r="B192" s="1164" t="s">
        <v>722</v>
      </c>
      <c r="C192" s="1164" t="s">
        <v>755</v>
      </c>
      <c r="D192" s="1164">
        <v>45426</v>
      </c>
      <c r="E192" s="1194">
        <f t="shared" si="150"/>
        <v>45436</v>
      </c>
      <c r="F192" s="1194">
        <f t="shared" si="151"/>
        <v>45442</v>
      </c>
      <c r="G192" s="1194">
        <f t="shared" si="152"/>
        <v>45447</v>
      </c>
      <c r="H192" s="1191"/>
      <c r="I192" s="1161">
        <f t="shared" si="153"/>
        <v>45417</v>
      </c>
      <c r="J192" s="1161">
        <f t="shared" si="153"/>
        <v>45417</v>
      </c>
      <c r="K192" s="1191"/>
    </row>
    <row r="193" spans="1:11" s="193" customFormat="1" ht="20.100000000000001" hidden="1" customHeight="1">
      <c r="A193" s="805" t="s">
        <v>724</v>
      </c>
      <c r="B193" s="1164" t="s">
        <v>727</v>
      </c>
      <c r="C193" s="1164" t="s">
        <v>756</v>
      </c>
      <c r="D193" s="1164">
        <v>45423</v>
      </c>
      <c r="E193" s="1194">
        <f t="shared" si="150"/>
        <v>45433</v>
      </c>
      <c r="F193" s="1194">
        <f t="shared" si="151"/>
        <v>45439</v>
      </c>
      <c r="G193" s="1194">
        <f t="shared" si="152"/>
        <v>45444</v>
      </c>
      <c r="H193" s="1191"/>
      <c r="I193" s="1161">
        <f t="shared" si="153"/>
        <v>45424</v>
      </c>
      <c r="J193" s="1161">
        <f t="shared" si="153"/>
        <v>45424</v>
      </c>
      <c r="K193" s="1191"/>
    </row>
    <row r="194" spans="1:11" s="193" customFormat="1" ht="20.100000000000001" hidden="1" customHeight="1">
      <c r="A194" s="805" t="s">
        <v>727</v>
      </c>
      <c r="B194" s="1164" t="s">
        <v>724</v>
      </c>
      <c r="C194" s="1164" t="s">
        <v>757</v>
      </c>
      <c r="D194" s="1164">
        <f t="shared" ref="D194" si="154">D193+7</f>
        <v>45430</v>
      </c>
      <c r="E194" s="1194">
        <f t="shared" si="150"/>
        <v>45440</v>
      </c>
      <c r="F194" s="1194">
        <f t="shared" si="151"/>
        <v>45446</v>
      </c>
      <c r="G194" s="1194">
        <f t="shared" si="152"/>
        <v>45451</v>
      </c>
      <c r="H194" s="1191"/>
      <c r="I194" s="1161">
        <f t="shared" si="153"/>
        <v>45431</v>
      </c>
      <c r="J194" s="1161">
        <f t="shared" si="153"/>
        <v>45431</v>
      </c>
      <c r="K194" s="1191"/>
    </row>
    <row r="195" spans="1:11" s="193" customFormat="1" ht="20.100000000000001" hidden="1" customHeight="1">
      <c r="A195" s="805"/>
      <c r="B195" s="1164" t="s">
        <v>729</v>
      </c>
      <c r="C195" s="1164" t="s">
        <v>758</v>
      </c>
      <c r="D195" s="1164">
        <v>45441</v>
      </c>
      <c r="E195" s="1194">
        <f t="shared" si="150"/>
        <v>45451</v>
      </c>
      <c r="F195" s="1194">
        <f t="shared" si="151"/>
        <v>45457</v>
      </c>
      <c r="G195" s="1194">
        <f t="shared" si="152"/>
        <v>45462</v>
      </c>
      <c r="H195" s="1191"/>
      <c r="I195" s="1161">
        <f t="shared" si="153"/>
        <v>45438</v>
      </c>
      <c r="J195" s="1161">
        <f t="shared" si="153"/>
        <v>45438</v>
      </c>
      <c r="K195" s="1191"/>
    </row>
    <row r="196" spans="1:11" s="193" customFormat="1" ht="20.100000000000001" hidden="1" customHeight="1">
      <c r="A196" s="805" t="s">
        <v>720</v>
      </c>
      <c r="B196" s="1164" t="s">
        <v>759</v>
      </c>
      <c r="C196" s="1164" t="s">
        <v>760</v>
      </c>
      <c r="D196" s="1164">
        <v>45454</v>
      </c>
      <c r="E196" s="1194">
        <f t="shared" si="150"/>
        <v>45464</v>
      </c>
      <c r="F196" s="1194">
        <f t="shared" si="151"/>
        <v>45470</v>
      </c>
      <c r="G196" s="1165" t="s">
        <v>288</v>
      </c>
      <c r="H196" s="1191"/>
      <c r="I196" s="1161">
        <f t="shared" si="153"/>
        <v>45445</v>
      </c>
      <c r="J196" s="1161">
        <f t="shared" si="153"/>
        <v>45445</v>
      </c>
      <c r="K196" s="1191"/>
    </row>
    <row r="197" spans="1:11" s="193" customFormat="1" ht="20.100000000000001" hidden="1" customHeight="1">
      <c r="A197" s="805" t="s">
        <v>761</v>
      </c>
      <c r="B197" s="1164" t="s">
        <v>722</v>
      </c>
      <c r="C197" s="1164" t="s">
        <v>762</v>
      </c>
      <c r="D197" s="1164">
        <v>45457</v>
      </c>
      <c r="E197" s="1194">
        <f t="shared" si="150"/>
        <v>45467</v>
      </c>
      <c r="F197" s="1194">
        <f t="shared" si="151"/>
        <v>45473</v>
      </c>
      <c r="G197" s="1194">
        <f t="shared" ref="G197:G206" si="155">D197+21</f>
        <v>45478</v>
      </c>
      <c r="H197" s="1191"/>
      <c r="I197" s="1161">
        <f t="shared" si="153"/>
        <v>45452</v>
      </c>
      <c r="J197" s="1161">
        <f t="shared" si="153"/>
        <v>45452</v>
      </c>
      <c r="K197" s="1191"/>
    </row>
    <row r="198" spans="1:11" s="193" customFormat="1" ht="20.100000000000001" hidden="1" customHeight="1">
      <c r="A198" s="805" t="s">
        <v>763</v>
      </c>
      <c r="B198" s="1164" t="s">
        <v>734</v>
      </c>
      <c r="C198" s="1164" t="s">
        <v>764</v>
      </c>
      <c r="D198" s="1164">
        <v>45461</v>
      </c>
      <c r="E198" s="1194">
        <f t="shared" si="150"/>
        <v>45471</v>
      </c>
      <c r="F198" s="1194">
        <f t="shared" si="151"/>
        <v>45477</v>
      </c>
      <c r="G198" s="1194">
        <f t="shared" si="155"/>
        <v>45482</v>
      </c>
      <c r="H198" s="1191"/>
      <c r="I198" s="1161">
        <f t="shared" si="153"/>
        <v>45459</v>
      </c>
      <c r="J198" s="1161">
        <f t="shared" si="153"/>
        <v>45459</v>
      </c>
      <c r="K198" s="1191"/>
    </row>
    <row r="199" spans="1:11" s="193" customFormat="1" ht="20.100000000000001" hidden="1" customHeight="1">
      <c r="A199" s="805" t="s">
        <v>1990</v>
      </c>
      <c r="B199" s="1164" t="s">
        <v>727</v>
      </c>
      <c r="C199" s="1164" t="s">
        <v>2129</v>
      </c>
      <c r="D199" s="1164">
        <v>45470</v>
      </c>
      <c r="E199" s="1194">
        <f t="shared" si="150"/>
        <v>45480</v>
      </c>
      <c r="F199" s="1194">
        <f t="shared" si="151"/>
        <v>45486</v>
      </c>
      <c r="G199" s="1194">
        <f t="shared" si="155"/>
        <v>45491</v>
      </c>
      <c r="H199" s="1191"/>
      <c r="I199" s="1161">
        <f t="shared" si="153"/>
        <v>45466</v>
      </c>
      <c r="J199" s="1161">
        <f t="shared" si="153"/>
        <v>45466</v>
      </c>
      <c r="K199" s="1191"/>
    </row>
    <row r="200" spans="1:11" s="193" customFormat="1" ht="20.100000000000001" hidden="1" customHeight="1">
      <c r="A200" s="805" t="s">
        <v>727</v>
      </c>
      <c r="B200" s="1164" t="s">
        <v>731</v>
      </c>
      <c r="C200" s="1164" t="s">
        <v>2130</v>
      </c>
      <c r="D200" s="1164">
        <v>45478</v>
      </c>
      <c r="E200" s="1194">
        <f t="shared" si="150"/>
        <v>45488</v>
      </c>
      <c r="F200" s="1194">
        <f t="shared" si="151"/>
        <v>45494</v>
      </c>
      <c r="G200" s="1194">
        <f t="shared" si="155"/>
        <v>45499</v>
      </c>
      <c r="H200" s="1191"/>
      <c r="I200" s="1161">
        <f t="shared" si="153"/>
        <v>45473</v>
      </c>
      <c r="J200" s="1161">
        <f t="shared" si="153"/>
        <v>45473</v>
      </c>
      <c r="K200" s="1191"/>
    </row>
    <row r="201" spans="1:11" s="193" customFormat="1" ht="20.100000000000001" hidden="1" customHeight="1">
      <c r="A201" s="805" t="s">
        <v>724</v>
      </c>
      <c r="B201" s="1164" t="s">
        <v>1993</v>
      </c>
      <c r="C201" s="1164" t="s">
        <v>2131</v>
      </c>
      <c r="D201" s="1164">
        <v>45488</v>
      </c>
      <c r="E201" s="1194">
        <f t="shared" si="150"/>
        <v>45498</v>
      </c>
      <c r="F201" s="1194">
        <f t="shared" si="151"/>
        <v>45504</v>
      </c>
      <c r="G201" s="1194">
        <f t="shared" si="155"/>
        <v>45509</v>
      </c>
      <c r="H201" s="1191"/>
      <c r="I201" s="1161">
        <f t="shared" si="153"/>
        <v>45480</v>
      </c>
      <c r="J201" s="1161">
        <f t="shared" si="153"/>
        <v>45480</v>
      </c>
      <c r="K201" s="1191"/>
    </row>
    <row r="202" spans="1:11" s="193" customFormat="1" ht="20.100000000000001" hidden="1" customHeight="1">
      <c r="A202" s="805" t="s">
        <v>729</v>
      </c>
      <c r="B202" s="1164" t="s">
        <v>724</v>
      </c>
      <c r="C202" s="1164" t="s">
        <v>2132</v>
      </c>
      <c r="D202" s="1164">
        <v>45492</v>
      </c>
      <c r="E202" s="1194">
        <f t="shared" si="150"/>
        <v>45502</v>
      </c>
      <c r="F202" s="1194">
        <f t="shared" si="151"/>
        <v>45508</v>
      </c>
      <c r="G202" s="1194">
        <f t="shared" si="155"/>
        <v>45513</v>
      </c>
      <c r="H202" s="1191"/>
      <c r="I202" s="1161">
        <f t="shared" si="153"/>
        <v>45487</v>
      </c>
      <c r="J202" s="1161">
        <f t="shared" si="153"/>
        <v>45487</v>
      </c>
      <c r="K202" s="1191"/>
    </row>
    <row r="203" spans="1:11" s="193" customFormat="1" ht="20.100000000000001" hidden="1" customHeight="1">
      <c r="A203" s="805"/>
      <c r="B203" s="1164" t="s">
        <v>722</v>
      </c>
      <c r="C203" s="1164" t="s">
        <v>2133</v>
      </c>
      <c r="D203" s="1164">
        <v>45493</v>
      </c>
      <c r="E203" s="1194">
        <f t="shared" si="150"/>
        <v>45503</v>
      </c>
      <c r="F203" s="1194">
        <f t="shared" si="151"/>
        <v>45509</v>
      </c>
      <c r="G203" s="1194">
        <f t="shared" si="155"/>
        <v>45514</v>
      </c>
      <c r="H203" s="1191"/>
      <c r="I203" s="1161">
        <f t="shared" si="153"/>
        <v>45494</v>
      </c>
      <c r="J203" s="1161">
        <f t="shared" si="153"/>
        <v>45494</v>
      </c>
      <c r="K203" s="1191"/>
    </row>
    <row r="204" spans="1:11" s="193" customFormat="1" ht="20.100000000000001" hidden="1" customHeight="1">
      <c r="A204" s="805" t="s">
        <v>722</v>
      </c>
      <c r="B204" s="1164" t="s">
        <v>729</v>
      </c>
      <c r="C204" s="1164" t="s">
        <v>2134</v>
      </c>
      <c r="D204" s="1164">
        <v>45502</v>
      </c>
      <c r="E204" s="1194">
        <f t="shared" si="150"/>
        <v>45512</v>
      </c>
      <c r="F204" s="1194">
        <f t="shared" si="151"/>
        <v>45518</v>
      </c>
      <c r="G204" s="1194">
        <f t="shared" si="155"/>
        <v>45523</v>
      </c>
      <c r="H204" s="1191"/>
      <c r="I204" s="1161">
        <f t="shared" si="153"/>
        <v>45501</v>
      </c>
      <c r="J204" s="1161">
        <f t="shared" si="153"/>
        <v>45501</v>
      </c>
      <c r="K204" s="1191"/>
    </row>
    <row r="205" spans="1:11" s="193" customFormat="1" ht="20.100000000000001" hidden="1" customHeight="1">
      <c r="A205" s="805"/>
      <c r="B205" s="1164" t="s">
        <v>734</v>
      </c>
      <c r="C205" s="1164" t="s">
        <v>2135</v>
      </c>
      <c r="D205" s="1164">
        <v>45515</v>
      </c>
      <c r="E205" s="1194">
        <f t="shared" si="150"/>
        <v>45525</v>
      </c>
      <c r="F205" s="1194">
        <f t="shared" si="151"/>
        <v>45531</v>
      </c>
      <c r="G205" s="1194">
        <f t="shared" si="155"/>
        <v>45536</v>
      </c>
      <c r="H205" s="1191"/>
      <c r="I205" s="1161">
        <f t="shared" si="153"/>
        <v>45508</v>
      </c>
      <c r="J205" s="1161">
        <f t="shared" si="153"/>
        <v>45508</v>
      </c>
      <c r="K205" s="1191"/>
    </row>
    <row r="206" spans="1:11" s="193" customFormat="1" ht="20.100000000000001" hidden="1" customHeight="1">
      <c r="A206" s="805"/>
      <c r="B206" s="1164" t="s">
        <v>727</v>
      </c>
      <c r="C206" s="1164" t="s">
        <v>2136</v>
      </c>
      <c r="D206" s="1164">
        <v>45519</v>
      </c>
      <c r="E206" s="1194">
        <f t="shared" si="150"/>
        <v>45529</v>
      </c>
      <c r="F206" s="1194">
        <f t="shared" si="151"/>
        <v>45535</v>
      </c>
      <c r="G206" s="1194">
        <f t="shared" si="155"/>
        <v>45540</v>
      </c>
      <c r="H206" s="1191"/>
      <c r="I206" s="1161">
        <f t="shared" si="153"/>
        <v>45515</v>
      </c>
      <c r="J206" s="1161">
        <f t="shared" si="153"/>
        <v>45515</v>
      </c>
      <c r="K206" s="1191"/>
    </row>
    <row r="207" spans="1:11" s="193" customFormat="1" ht="20.100000000000001" hidden="1" customHeight="1">
      <c r="A207" s="805"/>
      <c r="B207" s="1164" t="s">
        <v>731</v>
      </c>
      <c r="C207" s="1164" t="s">
        <v>2137</v>
      </c>
      <c r="D207" s="1164">
        <v>45533</v>
      </c>
      <c r="E207" s="1194">
        <f t="shared" si="150"/>
        <v>45543</v>
      </c>
      <c r="F207" s="1194">
        <f t="shared" si="151"/>
        <v>45549</v>
      </c>
      <c r="G207" s="1165" t="s">
        <v>288</v>
      </c>
      <c r="H207" s="1191"/>
      <c r="I207" s="1161">
        <f t="shared" si="153"/>
        <v>45522</v>
      </c>
      <c r="J207" s="1161">
        <f t="shared" si="153"/>
        <v>45522</v>
      </c>
      <c r="K207" s="1191"/>
    </row>
    <row r="208" spans="1:11" s="193" customFormat="1" ht="20.100000000000001" hidden="1" customHeight="1">
      <c r="A208" s="805"/>
      <c r="B208" s="1164" t="s">
        <v>1993</v>
      </c>
      <c r="C208" s="1164" t="s">
        <v>2138</v>
      </c>
      <c r="D208" s="1164">
        <v>45538</v>
      </c>
      <c r="E208" s="1194">
        <f t="shared" si="150"/>
        <v>45548</v>
      </c>
      <c r="F208" s="1194">
        <f t="shared" si="151"/>
        <v>45554</v>
      </c>
      <c r="G208" s="1194">
        <f t="shared" ref="G208:G213" si="156">D208+21</f>
        <v>45559</v>
      </c>
      <c r="H208" s="1191"/>
      <c r="I208" s="1161">
        <f t="shared" si="153"/>
        <v>45529</v>
      </c>
      <c r="J208" s="1161">
        <f t="shared" si="153"/>
        <v>45529</v>
      </c>
      <c r="K208" s="1191"/>
    </row>
    <row r="209" spans="1:11" s="193" customFormat="1" ht="20.100000000000001" hidden="1" customHeight="1">
      <c r="A209" s="805"/>
      <c r="B209" s="1164" t="s">
        <v>724</v>
      </c>
      <c r="C209" s="1164" t="s">
        <v>2139</v>
      </c>
      <c r="D209" s="1164">
        <v>45539</v>
      </c>
      <c r="E209" s="1194">
        <f t="shared" si="150"/>
        <v>45549</v>
      </c>
      <c r="F209" s="1194">
        <f t="shared" si="151"/>
        <v>45555</v>
      </c>
      <c r="G209" s="1194">
        <f t="shared" si="156"/>
        <v>45560</v>
      </c>
      <c r="H209" s="1191"/>
      <c r="I209" s="1161">
        <f t="shared" si="153"/>
        <v>45536</v>
      </c>
      <c r="J209" s="1161">
        <f t="shared" si="153"/>
        <v>45536</v>
      </c>
      <c r="K209" s="1191"/>
    </row>
    <row r="210" spans="1:11" s="193" customFormat="1" ht="20.100000000000001" hidden="1" customHeight="1">
      <c r="A210" s="805"/>
      <c r="B210" s="1164" t="s">
        <v>722</v>
      </c>
      <c r="C210" s="1164" t="s">
        <v>2140</v>
      </c>
      <c r="D210" s="1164">
        <v>45547</v>
      </c>
      <c r="E210" s="1194">
        <f t="shared" si="150"/>
        <v>45557</v>
      </c>
      <c r="F210" s="1194">
        <f t="shared" si="151"/>
        <v>45563</v>
      </c>
      <c r="G210" s="1194">
        <f t="shared" si="156"/>
        <v>45568</v>
      </c>
      <c r="H210" s="1191"/>
      <c r="I210" s="1161">
        <f t="shared" si="153"/>
        <v>45543</v>
      </c>
      <c r="J210" s="1161">
        <f t="shared" si="153"/>
        <v>45543</v>
      </c>
      <c r="K210" s="1191"/>
    </row>
    <row r="211" spans="1:11" s="193" customFormat="1" ht="20.100000000000001" hidden="1" customHeight="1">
      <c r="A211" s="805"/>
      <c r="B211" s="1164" t="s">
        <v>729</v>
      </c>
      <c r="C211" s="1164" t="s">
        <v>2141</v>
      </c>
      <c r="D211" s="1164">
        <v>45549</v>
      </c>
      <c r="E211" s="1194">
        <f t="shared" si="150"/>
        <v>45559</v>
      </c>
      <c r="F211" s="1194">
        <f t="shared" si="151"/>
        <v>45565</v>
      </c>
      <c r="G211" s="1194">
        <f t="shared" si="156"/>
        <v>45570</v>
      </c>
      <c r="H211" s="1191"/>
      <c r="I211" s="1161">
        <f t="shared" si="153"/>
        <v>45550</v>
      </c>
      <c r="J211" s="1161">
        <f t="shared" si="153"/>
        <v>45550</v>
      </c>
      <c r="K211" s="1191"/>
    </row>
    <row r="212" spans="1:11" s="193" customFormat="1" ht="20.100000000000001" hidden="1" customHeight="1">
      <c r="A212" s="805"/>
      <c r="B212" s="1164" t="s">
        <v>734</v>
      </c>
      <c r="C212" s="1164" t="s">
        <v>2142</v>
      </c>
      <c r="D212" s="1164">
        <v>45567</v>
      </c>
      <c r="E212" s="1194">
        <f t="shared" si="150"/>
        <v>45577</v>
      </c>
      <c r="F212" s="1165" t="s">
        <v>288</v>
      </c>
      <c r="G212" s="1194">
        <f t="shared" si="156"/>
        <v>45588</v>
      </c>
      <c r="H212" s="1191"/>
      <c r="I212" s="1161">
        <f t="shared" si="153"/>
        <v>45557</v>
      </c>
      <c r="J212" s="1161">
        <f t="shared" si="153"/>
        <v>45557</v>
      </c>
      <c r="K212" s="1191"/>
    </row>
    <row r="213" spans="1:11" s="193" customFormat="1" ht="20.100000000000001" hidden="1" customHeight="1">
      <c r="A213" s="805"/>
      <c r="B213" s="1164" t="s">
        <v>727</v>
      </c>
      <c r="C213" s="1164" t="s">
        <v>2143</v>
      </c>
      <c r="D213" s="1164">
        <v>45570</v>
      </c>
      <c r="E213" s="1194">
        <f t="shared" si="150"/>
        <v>45580</v>
      </c>
      <c r="F213" s="1194">
        <f t="shared" ref="F213" si="157">D213+16</f>
        <v>45586</v>
      </c>
      <c r="G213" s="1194">
        <f t="shared" si="156"/>
        <v>45591</v>
      </c>
      <c r="H213" s="1191"/>
      <c r="I213" s="1161">
        <f t="shared" si="153"/>
        <v>45564</v>
      </c>
      <c r="J213" s="1161">
        <f t="shared" si="153"/>
        <v>45564</v>
      </c>
      <c r="K213" s="1191"/>
    </row>
    <row r="214" spans="1:11" s="193" customFormat="1" ht="20.100000000000001" hidden="1" customHeight="1">
      <c r="A214" s="805" t="s">
        <v>2144</v>
      </c>
      <c r="B214" s="1168" t="s">
        <v>312</v>
      </c>
      <c r="C214" s="1164" t="s">
        <v>2145</v>
      </c>
      <c r="D214" s="1166"/>
      <c r="E214" s="1203"/>
      <c r="F214" s="1203"/>
      <c r="G214" s="1203"/>
      <c r="H214" s="1191"/>
      <c r="I214" s="1161">
        <f t="shared" si="153"/>
        <v>45571</v>
      </c>
      <c r="J214" s="1161">
        <f t="shared" si="153"/>
        <v>45571</v>
      </c>
      <c r="K214" s="1191"/>
    </row>
    <row r="215" spans="1:11" s="193" customFormat="1" ht="20.100000000000001" hidden="1" customHeight="1">
      <c r="A215" s="805" t="s">
        <v>2017</v>
      </c>
      <c r="B215" s="1164" t="s">
        <v>1743</v>
      </c>
      <c r="C215" s="1164" t="s">
        <v>2146</v>
      </c>
      <c r="D215" s="1164">
        <v>45583</v>
      </c>
      <c r="E215" s="1194">
        <f t="shared" ref="E215" si="158">D215+10</f>
        <v>45593</v>
      </c>
      <c r="F215" s="1194">
        <f t="shared" ref="F215" si="159">D215+16</f>
        <v>45599</v>
      </c>
      <c r="G215" s="1194">
        <f t="shared" ref="G215" si="160">D215+21</f>
        <v>45604</v>
      </c>
      <c r="H215" s="1191"/>
      <c r="I215" s="1161">
        <f t="shared" si="153"/>
        <v>45578</v>
      </c>
      <c r="J215" s="1161">
        <f t="shared" si="153"/>
        <v>45578</v>
      </c>
      <c r="K215" s="1191"/>
    </row>
    <row r="216" spans="1:11" s="193" customFormat="1" ht="20.100000000000001" hidden="1" customHeight="1">
      <c r="A216" s="805" t="s">
        <v>2147</v>
      </c>
      <c r="B216" s="1164" t="s">
        <v>2019</v>
      </c>
      <c r="C216" s="1164" t="s">
        <v>2148</v>
      </c>
      <c r="D216" s="1165" t="s">
        <v>288</v>
      </c>
      <c r="E216" s="1203"/>
      <c r="F216" s="1203"/>
      <c r="G216" s="1203"/>
      <c r="H216" s="1191"/>
      <c r="I216" s="1161">
        <f t="shared" si="153"/>
        <v>45585</v>
      </c>
      <c r="J216" s="1161">
        <f t="shared" si="153"/>
        <v>45585</v>
      </c>
      <c r="K216" s="1191"/>
    </row>
    <row r="217" spans="1:11" s="193" customFormat="1" ht="20.100000000000001" hidden="1" customHeight="1">
      <c r="A217" s="805" t="s">
        <v>722</v>
      </c>
      <c r="B217" s="1164" t="s">
        <v>724</v>
      </c>
      <c r="C217" s="1164" t="s">
        <v>2149</v>
      </c>
      <c r="D217" s="1164">
        <v>45594</v>
      </c>
      <c r="E217" s="1194">
        <f t="shared" ref="E217:E221" si="161">D217+10</f>
        <v>45604</v>
      </c>
      <c r="F217" s="1194">
        <f t="shared" ref="F217:F221" si="162">D217+16</f>
        <v>45610</v>
      </c>
      <c r="G217" s="1194">
        <f t="shared" ref="G217:G221" si="163">D217+21</f>
        <v>45615</v>
      </c>
      <c r="H217" s="1191"/>
      <c r="I217" s="1161">
        <f t="shared" si="153"/>
        <v>45592</v>
      </c>
      <c r="J217" s="1161">
        <f t="shared" si="153"/>
        <v>45592</v>
      </c>
      <c r="K217" s="1191"/>
    </row>
    <row r="218" spans="1:11" s="193" customFormat="1" ht="20.100000000000001" hidden="1" customHeight="1">
      <c r="A218" s="805" t="s">
        <v>729</v>
      </c>
      <c r="B218" s="1164" t="s">
        <v>722</v>
      </c>
      <c r="C218" s="1164" t="s">
        <v>2150</v>
      </c>
      <c r="D218" s="1164">
        <v>45598</v>
      </c>
      <c r="E218" s="1194">
        <f t="shared" si="161"/>
        <v>45608</v>
      </c>
      <c r="F218" s="1194">
        <f t="shared" si="162"/>
        <v>45614</v>
      </c>
      <c r="G218" s="1194">
        <f t="shared" si="163"/>
        <v>45619</v>
      </c>
      <c r="H218" s="1191"/>
      <c r="I218" s="1161">
        <f t="shared" si="153"/>
        <v>45599</v>
      </c>
      <c r="J218" s="1161">
        <f t="shared" si="153"/>
        <v>45599</v>
      </c>
      <c r="K218" s="1191"/>
    </row>
    <row r="219" spans="1:11" s="193" customFormat="1" ht="20.100000000000001" hidden="1" customHeight="1">
      <c r="A219" s="805"/>
      <c r="B219" s="1164" t="s">
        <v>734</v>
      </c>
      <c r="C219" s="1164" t="s">
        <v>2151</v>
      </c>
      <c r="D219" s="1164">
        <v>45605</v>
      </c>
      <c r="E219" s="1194">
        <f t="shared" si="161"/>
        <v>45615</v>
      </c>
      <c r="F219" s="1194">
        <f t="shared" si="162"/>
        <v>45621</v>
      </c>
      <c r="G219" s="1194">
        <f t="shared" si="163"/>
        <v>45626</v>
      </c>
      <c r="H219" s="1191"/>
      <c r="I219" s="1161">
        <f t="shared" si="153"/>
        <v>45606</v>
      </c>
      <c r="J219" s="1161">
        <f t="shared" si="153"/>
        <v>45606</v>
      </c>
      <c r="K219" s="1191"/>
    </row>
    <row r="220" spans="1:11" s="193" customFormat="1" ht="20.100000000000001" hidden="1" customHeight="1">
      <c r="A220" s="805"/>
      <c r="B220" s="1164" t="s">
        <v>727</v>
      </c>
      <c r="C220" s="1164" t="s">
        <v>2152</v>
      </c>
      <c r="D220" s="1164">
        <v>45616</v>
      </c>
      <c r="E220" s="1194">
        <f t="shared" si="161"/>
        <v>45626</v>
      </c>
      <c r="F220" s="1194">
        <f t="shared" si="162"/>
        <v>45632</v>
      </c>
      <c r="G220" s="1194">
        <f t="shared" si="163"/>
        <v>45637</v>
      </c>
      <c r="H220" s="1191"/>
      <c r="I220" s="1161">
        <f t="shared" si="153"/>
        <v>45613</v>
      </c>
      <c r="J220" s="1161">
        <f t="shared" si="153"/>
        <v>45613</v>
      </c>
      <c r="K220" s="1191"/>
    </row>
    <row r="221" spans="1:11" s="193" customFormat="1" ht="20.100000000000001" hidden="1" customHeight="1">
      <c r="A221" s="805" t="s">
        <v>1993</v>
      </c>
      <c r="B221" s="1164" t="s">
        <v>2015</v>
      </c>
      <c r="C221" s="1164" t="s">
        <v>2153</v>
      </c>
      <c r="D221" s="1164">
        <v>45623</v>
      </c>
      <c r="E221" s="1194">
        <f t="shared" si="161"/>
        <v>45633</v>
      </c>
      <c r="F221" s="1194">
        <f t="shared" si="162"/>
        <v>45639</v>
      </c>
      <c r="G221" s="1194">
        <f t="shared" si="163"/>
        <v>45644</v>
      </c>
      <c r="H221" s="1191"/>
      <c r="I221" s="1161">
        <f t="shared" si="153"/>
        <v>45620</v>
      </c>
      <c r="J221" s="1161">
        <f t="shared" si="153"/>
        <v>45620</v>
      </c>
      <c r="K221" s="1191"/>
    </row>
    <row r="222" spans="1:11" s="193" customFormat="1" ht="20.100000000000001" hidden="1" customHeight="1">
      <c r="A222" s="805" t="s">
        <v>2017</v>
      </c>
      <c r="B222" s="1164" t="s">
        <v>1743</v>
      </c>
      <c r="C222" s="1164" t="s">
        <v>2154</v>
      </c>
      <c r="D222" s="1164">
        <v>45632</v>
      </c>
      <c r="E222" s="1194">
        <v>45639</v>
      </c>
      <c r="F222" s="1194">
        <v>45645</v>
      </c>
      <c r="G222" s="1165" t="s">
        <v>288</v>
      </c>
      <c r="H222" s="1191"/>
      <c r="I222" s="1161">
        <f t="shared" si="153"/>
        <v>45627</v>
      </c>
      <c r="J222" s="1161">
        <f t="shared" si="153"/>
        <v>45627</v>
      </c>
      <c r="K222" s="1191"/>
    </row>
    <row r="223" spans="1:11" s="193" customFormat="1" ht="20.100000000000001" hidden="1" customHeight="1">
      <c r="A223" s="805"/>
      <c r="B223" s="1164" t="s">
        <v>2019</v>
      </c>
      <c r="C223" s="1164" t="s">
        <v>2155</v>
      </c>
      <c r="D223" s="1164">
        <v>45639</v>
      </c>
      <c r="E223" s="1194">
        <f t="shared" ref="E223:E228" si="164">D223+10</f>
        <v>45649</v>
      </c>
      <c r="F223" s="1194">
        <f t="shared" ref="F223:F228" si="165">D223+16</f>
        <v>45655</v>
      </c>
      <c r="G223" s="1194">
        <f t="shared" ref="G223:G228" si="166">D223+21</f>
        <v>45660</v>
      </c>
      <c r="H223" s="1191"/>
      <c r="I223" s="1161">
        <f t="shared" si="153"/>
        <v>45634</v>
      </c>
      <c r="J223" s="1161">
        <f t="shared" si="153"/>
        <v>45634</v>
      </c>
      <c r="K223" s="1191"/>
    </row>
    <row r="224" spans="1:11" s="193" customFormat="1" ht="20.100000000000001" hidden="1" customHeight="1">
      <c r="A224" s="805" t="s">
        <v>2021</v>
      </c>
      <c r="B224" s="1164" t="s">
        <v>1947</v>
      </c>
      <c r="C224" s="1164" t="s">
        <v>2156</v>
      </c>
      <c r="D224" s="1164">
        <v>45648</v>
      </c>
      <c r="E224" s="1194">
        <f t="shared" si="164"/>
        <v>45658</v>
      </c>
      <c r="F224" s="1194">
        <f t="shared" si="165"/>
        <v>45664</v>
      </c>
      <c r="G224" s="1194">
        <f t="shared" si="166"/>
        <v>45669</v>
      </c>
      <c r="H224" s="1191"/>
      <c r="I224" s="1161">
        <f t="shared" si="153"/>
        <v>45641</v>
      </c>
      <c r="J224" s="1161">
        <f t="shared" si="153"/>
        <v>45641</v>
      </c>
      <c r="K224" s="1191"/>
    </row>
    <row r="225" spans="1:11" s="193" customFormat="1" ht="20.100000000000001" hidden="1" customHeight="1">
      <c r="A225" s="805" t="s">
        <v>722</v>
      </c>
      <c r="B225" s="1164" t="s">
        <v>1996</v>
      </c>
      <c r="C225" s="1164" t="s">
        <v>2157</v>
      </c>
      <c r="D225" s="1164">
        <v>45653</v>
      </c>
      <c r="E225" s="1194">
        <f t="shared" si="164"/>
        <v>45663</v>
      </c>
      <c r="F225" s="1194">
        <f t="shared" si="165"/>
        <v>45669</v>
      </c>
      <c r="G225" s="1194">
        <f t="shared" si="166"/>
        <v>45674</v>
      </c>
      <c r="H225" s="1191"/>
      <c r="I225" s="1161">
        <f t="shared" si="153"/>
        <v>45648</v>
      </c>
      <c r="J225" s="1161">
        <f t="shared" si="153"/>
        <v>45648</v>
      </c>
      <c r="K225" s="1191"/>
    </row>
    <row r="226" spans="1:11" s="193" customFormat="1" ht="20.100000000000001" hidden="1" customHeight="1">
      <c r="A226" s="805"/>
      <c r="B226" s="1164" t="s">
        <v>734</v>
      </c>
      <c r="C226" s="1164" t="s">
        <v>2158</v>
      </c>
      <c r="D226" s="1164">
        <v>45654</v>
      </c>
      <c r="E226" s="1194">
        <f t="shared" si="164"/>
        <v>45664</v>
      </c>
      <c r="F226" s="1194">
        <f t="shared" si="165"/>
        <v>45670</v>
      </c>
      <c r="G226" s="1194">
        <f t="shared" si="166"/>
        <v>45675</v>
      </c>
      <c r="H226" s="1191"/>
      <c r="I226" s="1161">
        <f t="shared" si="153"/>
        <v>45655</v>
      </c>
      <c r="J226" s="1161">
        <f t="shared" si="153"/>
        <v>45655</v>
      </c>
      <c r="K226" s="1191"/>
    </row>
    <row r="227" spans="1:11" s="193" customFormat="1" ht="20.100000000000001" hidden="1" customHeight="1">
      <c r="A227" s="805"/>
      <c r="B227" s="1164" t="s">
        <v>727</v>
      </c>
      <c r="C227" s="1164" t="s">
        <v>2159</v>
      </c>
      <c r="D227" s="1164">
        <v>45661</v>
      </c>
      <c r="E227" s="1194">
        <f t="shared" si="164"/>
        <v>45671</v>
      </c>
      <c r="F227" s="1194">
        <f t="shared" si="165"/>
        <v>45677</v>
      </c>
      <c r="G227" s="1194">
        <f t="shared" si="166"/>
        <v>45682</v>
      </c>
      <c r="H227" s="1191"/>
      <c r="I227" s="1161">
        <f t="shared" si="153"/>
        <v>45662</v>
      </c>
      <c r="J227" s="1161">
        <f t="shared" si="153"/>
        <v>45662</v>
      </c>
      <c r="K227" s="1191"/>
    </row>
    <row r="228" spans="1:11" s="193" customFormat="1" ht="20.100000000000001" hidden="1" customHeight="1">
      <c r="A228" s="805"/>
      <c r="B228" s="1164" t="s">
        <v>2015</v>
      </c>
      <c r="C228" s="1164" t="s">
        <v>2160</v>
      </c>
      <c r="D228" s="1164">
        <v>45669</v>
      </c>
      <c r="E228" s="1194">
        <f t="shared" si="164"/>
        <v>45679</v>
      </c>
      <c r="F228" s="1194">
        <f t="shared" si="165"/>
        <v>45685</v>
      </c>
      <c r="G228" s="1194">
        <f t="shared" si="166"/>
        <v>45690</v>
      </c>
      <c r="H228" s="1191"/>
      <c r="I228" s="1161">
        <f t="shared" si="153"/>
        <v>45669</v>
      </c>
      <c r="J228" s="1161">
        <f t="shared" si="153"/>
        <v>45669</v>
      </c>
      <c r="K228" s="1191"/>
    </row>
    <row r="229" spans="1:11" s="193" customFormat="1" ht="20.100000000000001" hidden="1" customHeight="1">
      <c r="A229" s="805" t="s">
        <v>1743</v>
      </c>
      <c r="B229" s="1164" t="s">
        <v>2027</v>
      </c>
      <c r="C229" s="1164" t="s">
        <v>2161</v>
      </c>
      <c r="D229" s="1165" t="s">
        <v>288</v>
      </c>
      <c r="E229" s="1194">
        <v>45685</v>
      </c>
      <c r="F229" s="1194">
        <v>45691</v>
      </c>
      <c r="G229" s="1194">
        <v>45696</v>
      </c>
      <c r="H229" s="1191"/>
      <c r="I229" s="1161">
        <f t="shared" si="153"/>
        <v>45676</v>
      </c>
      <c r="J229" s="1161">
        <f t="shared" si="153"/>
        <v>45676</v>
      </c>
      <c r="K229" s="1191"/>
    </row>
    <row r="230" spans="1:11" s="193" customFormat="1" ht="20.100000000000001" hidden="1" customHeight="1">
      <c r="A230" s="805"/>
      <c r="B230" s="1164" t="s">
        <v>2019</v>
      </c>
      <c r="C230" s="1164" t="s">
        <v>2162</v>
      </c>
      <c r="D230" s="1164">
        <v>45688</v>
      </c>
      <c r="E230" s="1194">
        <f t="shared" ref="E230:E234" si="167">D230+10</f>
        <v>45698</v>
      </c>
      <c r="F230" s="1194">
        <f t="shared" ref="F230:F234" si="168">D230+16</f>
        <v>45704</v>
      </c>
      <c r="G230" s="1194">
        <f t="shared" ref="G230:G234" si="169">D230+21</f>
        <v>45709</v>
      </c>
      <c r="H230" s="1191"/>
      <c r="I230" s="1161">
        <f t="shared" si="153"/>
        <v>45683</v>
      </c>
      <c r="J230" s="1161">
        <f t="shared" si="153"/>
        <v>45683</v>
      </c>
      <c r="K230" s="1191"/>
    </row>
    <row r="231" spans="1:11" s="193" customFormat="1" ht="20.100000000000001" hidden="1" customHeight="1">
      <c r="A231" s="805"/>
      <c r="B231" s="1164" t="s">
        <v>1947</v>
      </c>
      <c r="C231" s="1164" t="s">
        <v>2163</v>
      </c>
      <c r="D231" s="1164">
        <v>45695</v>
      </c>
      <c r="E231" s="1194">
        <f t="shared" si="167"/>
        <v>45705</v>
      </c>
      <c r="F231" s="1194">
        <f t="shared" si="168"/>
        <v>45711</v>
      </c>
      <c r="G231" s="1194">
        <f t="shared" si="169"/>
        <v>45716</v>
      </c>
      <c r="H231" s="1191"/>
      <c r="I231" s="1161">
        <f t="shared" si="153"/>
        <v>45690</v>
      </c>
      <c r="J231" s="1161">
        <f t="shared" si="153"/>
        <v>45690</v>
      </c>
      <c r="K231" s="1191"/>
    </row>
    <row r="232" spans="1:11" s="193" customFormat="1" ht="20.100000000000001" hidden="1" customHeight="1">
      <c r="A232" s="805"/>
      <c r="B232" s="1164" t="s">
        <v>1892</v>
      </c>
      <c r="C232" s="1164" t="s">
        <v>2169</v>
      </c>
      <c r="D232" s="1164">
        <v>45741</v>
      </c>
      <c r="E232" s="1187" t="s">
        <v>288</v>
      </c>
      <c r="F232" s="1187" t="s">
        <v>288</v>
      </c>
      <c r="G232" s="1187" t="s">
        <v>288</v>
      </c>
      <c r="H232" s="1191"/>
      <c r="I232" s="1161">
        <v>45725</v>
      </c>
      <c r="J232" s="1161">
        <v>45725</v>
      </c>
      <c r="K232" s="1191"/>
    </row>
    <row r="233" spans="1:11" s="193" customFormat="1" ht="20.100000000000001" hidden="1" customHeight="1">
      <c r="A233" s="805"/>
      <c r="B233" s="1164" t="s">
        <v>2019</v>
      </c>
      <c r="C233" s="1164" t="s">
        <v>2170</v>
      </c>
      <c r="D233" s="1164">
        <v>45734</v>
      </c>
      <c r="E233" s="1194">
        <f t="shared" si="167"/>
        <v>45744</v>
      </c>
      <c r="F233" s="1194">
        <f t="shared" si="168"/>
        <v>45750</v>
      </c>
      <c r="G233" s="1194">
        <f t="shared" si="169"/>
        <v>45755</v>
      </c>
      <c r="H233" s="1191"/>
      <c r="I233" s="1161">
        <f t="shared" si="153"/>
        <v>45732</v>
      </c>
      <c r="J233" s="1161">
        <f t="shared" si="153"/>
        <v>45732</v>
      </c>
      <c r="K233" s="1191"/>
    </row>
    <row r="234" spans="1:11" s="193" customFormat="1" ht="20.100000000000001" hidden="1" customHeight="1">
      <c r="A234" s="805"/>
      <c r="B234" s="1164" t="s">
        <v>1947</v>
      </c>
      <c r="C234" s="1164" t="s">
        <v>2171</v>
      </c>
      <c r="D234" s="1164">
        <v>45740</v>
      </c>
      <c r="E234" s="1194">
        <f t="shared" si="167"/>
        <v>45750</v>
      </c>
      <c r="F234" s="1194">
        <f t="shared" si="168"/>
        <v>45756</v>
      </c>
      <c r="G234" s="1194">
        <f t="shared" si="169"/>
        <v>45761</v>
      </c>
      <c r="H234" s="1191"/>
      <c r="I234" s="1161">
        <f t="shared" si="153"/>
        <v>45739</v>
      </c>
      <c r="J234" s="1161">
        <f t="shared" si="153"/>
        <v>45739</v>
      </c>
      <c r="K234" s="1191"/>
    </row>
    <row r="235" spans="1:11" s="193" customFormat="1" ht="20.100000000000001" hidden="1" customHeight="1">
      <c r="A235" s="805"/>
      <c r="B235" s="1164" t="s">
        <v>1996</v>
      </c>
      <c r="C235" s="1164" t="s">
        <v>2172</v>
      </c>
      <c r="D235" s="1164">
        <v>45752</v>
      </c>
      <c r="E235" s="1161">
        <f>D235+10</f>
        <v>45762</v>
      </c>
      <c r="F235" s="1161">
        <f>D235+16</f>
        <v>45768</v>
      </c>
      <c r="G235" s="1161">
        <f>D235+21</f>
        <v>45773</v>
      </c>
      <c r="H235" s="1184"/>
      <c r="I235" s="1161">
        <f t="shared" ref="I235:J239" si="170">I234+7</f>
        <v>45746</v>
      </c>
      <c r="J235" s="1161">
        <f t="shared" si="170"/>
        <v>45746</v>
      </c>
      <c r="K235" s="1184"/>
    </row>
    <row r="236" spans="1:11" s="193" customFormat="1" ht="20.100000000000001" hidden="1" customHeight="1">
      <c r="A236" s="805"/>
      <c r="B236" s="1164" t="s">
        <v>734</v>
      </c>
      <c r="C236" s="1164" t="s">
        <v>2173</v>
      </c>
      <c r="D236" s="1164">
        <v>45754</v>
      </c>
      <c r="E236" s="1161">
        <f>D236+10</f>
        <v>45764</v>
      </c>
      <c r="F236" s="1161">
        <f>D236+16</f>
        <v>45770</v>
      </c>
      <c r="G236" s="1161">
        <f>D236+21</f>
        <v>45775</v>
      </c>
      <c r="H236" s="1184"/>
      <c r="I236" s="1161">
        <f t="shared" si="170"/>
        <v>45753</v>
      </c>
      <c r="J236" s="1161">
        <f t="shared" si="170"/>
        <v>45753</v>
      </c>
      <c r="K236" s="1184"/>
    </row>
    <row r="237" spans="1:11" s="193" customFormat="1" ht="20.100000000000001" hidden="1" customHeight="1">
      <c r="A237" s="805" t="s">
        <v>1743</v>
      </c>
      <c r="B237" s="1164" t="s">
        <v>438</v>
      </c>
      <c r="C237" s="1164" t="s">
        <v>2174</v>
      </c>
      <c r="D237" s="1164">
        <v>45763</v>
      </c>
      <c r="E237" s="1161">
        <f>D237+10</f>
        <v>45773</v>
      </c>
      <c r="F237" s="1161">
        <f>D237+16</f>
        <v>45779</v>
      </c>
      <c r="G237" s="1161">
        <f>D237+21</f>
        <v>45784</v>
      </c>
      <c r="H237" s="1184"/>
      <c r="I237" s="1161">
        <f t="shared" si="170"/>
        <v>45760</v>
      </c>
      <c r="J237" s="1161">
        <f t="shared" si="170"/>
        <v>45760</v>
      </c>
      <c r="K237" s="1184"/>
    </row>
    <row r="238" spans="1:11" s="193" customFormat="1" ht="20.100000000000001" hidden="1" customHeight="1">
      <c r="A238" s="805"/>
      <c r="B238" s="1164" t="s">
        <v>727</v>
      </c>
      <c r="C238" s="1164" t="s">
        <v>2175</v>
      </c>
      <c r="D238" s="1164">
        <v>45767</v>
      </c>
      <c r="E238" s="1161">
        <f>D238+10</f>
        <v>45777</v>
      </c>
      <c r="F238" s="1161">
        <f>D238+16</f>
        <v>45783</v>
      </c>
      <c r="G238" s="1161">
        <f>D238+21</f>
        <v>45788</v>
      </c>
      <c r="H238" s="1184"/>
      <c r="I238" s="1161">
        <f t="shared" si="170"/>
        <v>45767</v>
      </c>
      <c r="J238" s="1161">
        <f t="shared" si="170"/>
        <v>45767</v>
      </c>
      <c r="K238" s="1184"/>
    </row>
    <row r="239" spans="1:11" s="193" customFormat="1" ht="20.100000000000001" hidden="1" customHeight="1">
      <c r="A239" s="805"/>
      <c r="B239" s="1164" t="s">
        <v>1892</v>
      </c>
      <c r="C239" s="1164" t="s">
        <v>2176</v>
      </c>
      <c r="D239" s="1164">
        <v>45779</v>
      </c>
      <c r="E239" s="1161">
        <f>D239+10</f>
        <v>45789</v>
      </c>
      <c r="F239" s="1161">
        <f>E239+6</f>
        <v>45795</v>
      </c>
      <c r="G239" s="1161">
        <f>F239+5</f>
        <v>45800</v>
      </c>
      <c r="H239" s="1184"/>
      <c r="I239" s="1161">
        <f t="shared" si="170"/>
        <v>45774</v>
      </c>
      <c r="J239" s="1161">
        <f t="shared" si="170"/>
        <v>45774</v>
      </c>
      <c r="K239" s="1184"/>
    </row>
    <row r="240" spans="1:11" s="193" customFormat="1" ht="20.100000000000001" hidden="1" customHeight="1">
      <c r="A240" s="805"/>
      <c r="B240" s="1164" t="s">
        <v>2019</v>
      </c>
      <c r="C240" s="1164" t="s">
        <v>2177</v>
      </c>
      <c r="D240" s="1164">
        <v>45783</v>
      </c>
      <c r="E240" s="1194">
        <f t="shared" ref="E240:E241" si="171">D240+10</f>
        <v>45793</v>
      </c>
      <c r="F240" s="1161">
        <f t="shared" ref="F240:F248" si="172">E240+6</f>
        <v>45799</v>
      </c>
      <c r="G240" s="1161">
        <f t="shared" ref="G240:G248" si="173">F240+5</f>
        <v>45804</v>
      </c>
      <c r="H240" s="1191"/>
      <c r="I240" s="1161">
        <f t="shared" ref="I240:J241" si="174">I239+7</f>
        <v>45781</v>
      </c>
      <c r="J240" s="1161">
        <f t="shared" si="174"/>
        <v>45781</v>
      </c>
      <c r="K240" s="1191"/>
    </row>
    <row r="241" spans="1:11" s="193" customFormat="1" ht="20.100000000000001" hidden="1" customHeight="1">
      <c r="A241" s="805"/>
      <c r="B241" s="1164" t="s">
        <v>1947</v>
      </c>
      <c r="C241" s="1164" t="s">
        <v>2178</v>
      </c>
      <c r="D241" s="1164">
        <v>45790</v>
      </c>
      <c r="E241" s="1194">
        <f t="shared" si="171"/>
        <v>45800</v>
      </c>
      <c r="F241" s="1161">
        <f t="shared" si="172"/>
        <v>45806</v>
      </c>
      <c r="G241" s="1161">
        <f t="shared" si="173"/>
        <v>45811</v>
      </c>
      <c r="H241" s="1191"/>
      <c r="I241" s="1161">
        <f t="shared" si="174"/>
        <v>45788</v>
      </c>
      <c r="J241" s="1161">
        <f t="shared" si="174"/>
        <v>45788</v>
      </c>
      <c r="K241" s="1191"/>
    </row>
    <row r="242" spans="1:11" s="193" customFormat="1" ht="20.100000000000001" hidden="1" customHeight="1">
      <c r="A242" s="805"/>
      <c r="B242" s="1164" t="s">
        <v>2046</v>
      </c>
      <c r="C242" s="1164" t="s">
        <v>2179</v>
      </c>
      <c r="D242" s="1164">
        <v>45797</v>
      </c>
      <c r="E242" s="1161">
        <f>D242+10</f>
        <v>45807</v>
      </c>
      <c r="F242" s="1161">
        <f t="shared" si="172"/>
        <v>45813</v>
      </c>
      <c r="G242" s="1161">
        <f t="shared" si="173"/>
        <v>45818</v>
      </c>
      <c r="H242" s="1184"/>
      <c r="I242" s="1161">
        <f t="shared" ref="I242:J246" si="175">I241+7</f>
        <v>45795</v>
      </c>
      <c r="J242" s="1161">
        <f t="shared" si="175"/>
        <v>45795</v>
      </c>
      <c r="K242" s="1184"/>
    </row>
    <row r="243" spans="1:11" s="193" customFormat="1" ht="20.100000000000001" hidden="1" customHeight="1">
      <c r="A243" s="805"/>
      <c r="B243" s="1164" t="s">
        <v>734</v>
      </c>
      <c r="C243" s="1164" t="s">
        <v>2180</v>
      </c>
      <c r="D243" s="1164">
        <v>45809</v>
      </c>
      <c r="E243" s="1161">
        <f>D243+10</f>
        <v>45819</v>
      </c>
      <c r="F243" s="1161">
        <f t="shared" si="172"/>
        <v>45825</v>
      </c>
      <c r="G243" s="1161">
        <f t="shared" si="173"/>
        <v>45830</v>
      </c>
      <c r="H243" s="1184"/>
      <c r="I243" s="1161">
        <f t="shared" si="175"/>
        <v>45802</v>
      </c>
      <c r="J243" s="1161">
        <f t="shared" si="175"/>
        <v>45802</v>
      </c>
      <c r="K243" s="1184"/>
    </row>
    <row r="244" spans="1:11" s="193" customFormat="1" ht="20.100000000000001" hidden="1" customHeight="1">
      <c r="A244" s="805"/>
      <c r="B244" s="1164" t="s">
        <v>438</v>
      </c>
      <c r="C244" s="1164" t="s">
        <v>2181</v>
      </c>
      <c r="D244" s="1164">
        <v>45814</v>
      </c>
      <c r="E244" s="1161">
        <f>D244+10</f>
        <v>45824</v>
      </c>
      <c r="F244" s="1161">
        <f t="shared" si="172"/>
        <v>45830</v>
      </c>
      <c r="G244" s="1161">
        <f t="shared" si="173"/>
        <v>45835</v>
      </c>
      <c r="H244" s="1184"/>
      <c r="I244" s="1161">
        <f t="shared" si="175"/>
        <v>45809</v>
      </c>
      <c r="J244" s="1161">
        <f t="shared" si="175"/>
        <v>45809</v>
      </c>
      <c r="K244" s="1184"/>
    </row>
    <row r="245" spans="1:11" s="193" customFormat="1" ht="20.100000000000001" hidden="1" customHeight="1">
      <c r="A245" s="805"/>
      <c r="B245" s="1164" t="s">
        <v>727</v>
      </c>
      <c r="C245" s="1164" t="s">
        <v>2182</v>
      </c>
      <c r="D245" s="1164">
        <v>45816</v>
      </c>
      <c r="E245" s="1161">
        <f>D245+10</f>
        <v>45826</v>
      </c>
      <c r="F245" s="1161">
        <f t="shared" si="172"/>
        <v>45832</v>
      </c>
      <c r="G245" s="1161">
        <f t="shared" si="173"/>
        <v>45837</v>
      </c>
      <c r="H245" s="1184"/>
      <c r="I245" s="1161">
        <f t="shared" si="175"/>
        <v>45816</v>
      </c>
      <c r="J245" s="1161">
        <f t="shared" si="175"/>
        <v>45816</v>
      </c>
      <c r="K245" s="1184"/>
    </row>
    <row r="246" spans="1:11" s="193" customFormat="1" ht="20.100000000000001" hidden="1" customHeight="1">
      <c r="A246" s="805"/>
      <c r="B246" s="1164" t="s">
        <v>1892</v>
      </c>
      <c r="C246" s="1164" t="s">
        <v>2183</v>
      </c>
      <c r="D246" s="1164">
        <v>45819</v>
      </c>
      <c r="E246" s="1161">
        <f>D246+10</f>
        <v>45829</v>
      </c>
      <c r="F246" s="1161">
        <f t="shared" si="172"/>
        <v>45835</v>
      </c>
      <c r="G246" s="1161">
        <f t="shared" si="173"/>
        <v>45840</v>
      </c>
      <c r="H246" s="1184"/>
      <c r="I246" s="1161">
        <f t="shared" si="175"/>
        <v>45823</v>
      </c>
      <c r="J246" s="1161">
        <f t="shared" si="175"/>
        <v>45823</v>
      </c>
      <c r="K246" s="1184"/>
    </row>
    <row r="247" spans="1:11" s="193" customFormat="1" ht="20.100000000000001" hidden="1" customHeight="1">
      <c r="A247" s="805"/>
      <c r="B247" s="1164" t="s">
        <v>2019</v>
      </c>
      <c r="C247" s="1164" t="s">
        <v>2184</v>
      </c>
      <c r="D247" s="1164">
        <v>45831</v>
      </c>
      <c r="E247" s="1194">
        <f t="shared" ref="E247:E248" si="176">D247+10</f>
        <v>45841</v>
      </c>
      <c r="F247" s="1161">
        <f t="shared" si="172"/>
        <v>45847</v>
      </c>
      <c r="G247" s="1161">
        <f t="shared" si="173"/>
        <v>45852</v>
      </c>
      <c r="H247" s="1191"/>
      <c r="I247" s="1161">
        <f t="shared" ref="I247:J249" si="177">I246+7</f>
        <v>45830</v>
      </c>
      <c r="J247" s="1161">
        <f t="shared" si="177"/>
        <v>45830</v>
      </c>
      <c r="K247" s="1191"/>
    </row>
    <row r="248" spans="1:11" s="193" customFormat="1" ht="20.100000000000001" hidden="1" customHeight="1">
      <c r="A248" s="805"/>
      <c r="B248" s="1164" t="s">
        <v>1947</v>
      </c>
      <c r="C248" s="1164" t="s">
        <v>2185</v>
      </c>
      <c r="D248" s="1164">
        <v>45839</v>
      </c>
      <c r="E248" s="1194">
        <f t="shared" si="176"/>
        <v>45849</v>
      </c>
      <c r="F248" s="1161">
        <f t="shared" si="172"/>
        <v>45855</v>
      </c>
      <c r="G248" s="1161">
        <f t="shared" si="173"/>
        <v>45860</v>
      </c>
      <c r="H248" s="1191"/>
      <c r="I248" s="1161">
        <f t="shared" si="177"/>
        <v>45837</v>
      </c>
      <c r="J248" s="1161">
        <f t="shared" si="177"/>
        <v>45837</v>
      </c>
      <c r="K248" s="1191"/>
    </row>
    <row r="249" spans="1:11" s="193" customFormat="1" ht="20.100000000000001" hidden="1" customHeight="1">
      <c r="A249" s="805"/>
      <c r="B249" s="1164" t="s">
        <v>2046</v>
      </c>
      <c r="C249" s="1164" t="s">
        <v>2186</v>
      </c>
      <c r="D249" s="1164">
        <v>45847</v>
      </c>
      <c r="E249" s="1194">
        <f t="shared" ref="E249" si="178">D249+10</f>
        <v>45857</v>
      </c>
      <c r="F249" s="1161">
        <f t="shared" ref="F249:F252" si="179">E249+6</f>
        <v>45863</v>
      </c>
      <c r="G249" s="1161">
        <f t="shared" ref="G249:G252" si="180">F249+5</f>
        <v>45868</v>
      </c>
      <c r="H249" s="1191"/>
      <c r="I249" s="1161">
        <f t="shared" si="177"/>
        <v>45844</v>
      </c>
      <c r="J249" s="1161">
        <f t="shared" si="177"/>
        <v>45844</v>
      </c>
      <c r="K249" s="1191"/>
    </row>
    <row r="250" spans="1:11" s="193" customFormat="1" ht="20.100000000000001" hidden="1" customHeight="1">
      <c r="A250" s="805"/>
      <c r="B250" s="1164" t="s">
        <v>734</v>
      </c>
      <c r="C250" s="1164" t="s">
        <v>2187</v>
      </c>
      <c r="D250" s="1164">
        <v>45851</v>
      </c>
      <c r="E250" s="1161">
        <f>D250+10</f>
        <v>45861</v>
      </c>
      <c r="F250" s="1161">
        <f t="shared" si="179"/>
        <v>45867</v>
      </c>
      <c r="G250" s="1161">
        <f t="shared" si="180"/>
        <v>45872</v>
      </c>
      <c r="H250" s="1184"/>
      <c r="I250" s="1161">
        <f t="shared" ref="I250:J253" si="181">I249+7</f>
        <v>45851</v>
      </c>
      <c r="J250" s="1161">
        <f t="shared" si="181"/>
        <v>45851</v>
      </c>
      <c r="K250" s="1184"/>
    </row>
    <row r="251" spans="1:11" s="193" customFormat="1" ht="20.100000000000001" hidden="1" customHeight="1">
      <c r="A251" s="805"/>
      <c r="B251" s="1164" t="s">
        <v>438</v>
      </c>
      <c r="C251" s="1164" t="s">
        <v>2188</v>
      </c>
      <c r="D251" s="1164">
        <v>45859</v>
      </c>
      <c r="E251" s="1161">
        <f>D251+10</f>
        <v>45869</v>
      </c>
      <c r="F251" s="1187" t="s">
        <v>288</v>
      </c>
      <c r="G251" s="1187" t="s">
        <v>288</v>
      </c>
      <c r="H251" s="1184"/>
      <c r="I251" s="1161">
        <f t="shared" si="181"/>
        <v>45858</v>
      </c>
      <c r="J251" s="1161">
        <f t="shared" si="181"/>
        <v>45858</v>
      </c>
      <c r="K251" s="1184"/>
    </row>
    <row r="252" spans="1:11" s="193" customFormat="1" ht="20.100000000000001" hidden="1" customHeight="1">
      <c r="A252" s="805"/>
      <c r="B252" s="1164" t="s">
        <v>727</v>
      </c>
      <c r="C252" s="1164" t="s">
        <v>2189</v>
      </c>
      <c r="D252" s="1164">
        <v>45873</v>
      </c>
      <c r="E252" s="1161">
        <f>D252+10</f>
        <v>45883</v>
      </c>
      <c r="F252" s="1161">
        <f t="shared" si="179"/>
        <v>45889</v>
      </c>
      <c r="G252" s="1161">
        <f t="shared" si="180"/>
        <v>45894</v>
      </c>
      <c r="H252" s="1184"/>
      <c r="I252" s="1161">
        <f t="shared" si="181"/>
        <v>45865</v>
      </c>
      <c r="J252" s="1161">
        <f t="shared" si="181"/>
        <v>45865</v>
      </c>
      <c r="K252" s="1184"/>
    </row>
    <row r="253" spans="1:11" s="193" customFormat="1" ht="20.100000000000001" hidden="1" customHeight="1">
      <c r="A253" s="805"/>
      <c r="B253" s="1164" t="s">
        <v>1892</v>
      </c>
      <c r="C253" s="1164" t="s">
        <v>2190</v>
      </c>
      <c r="D253" s="1164">
        <v>45878</v>
      </c>
      <c r="E253" s="1161">
        <f>D253+10</f>
        <v>45888</v>
      </c>
      <c r="F253" s="1161">
        <f t="shared" ref="F253:F257" si="182">E253+6</f>
        <v>45894</v>
      </c>
      <c r="G253" s="1161">
        <f t="shared" ref="G253:G257" si="183">F253+5</f>
        <v>45899</v>
      </c>
      <c r="H253" s="1184"/>
      <c r="I253" s="1161">
        <f t="shared" si="181"/>
        <v>45872</v>
      </c>
      <c r="J253" s="1161">
        <f t="shared" si="181"/>
        <v>45872</v>
      </c>
      <c r="K253" s="1184"/>
    </row>
    <row r="254" spans="1:11" s="193" customFormat="1" ht="20.100000000000001" hidden="1" customHeight="1">
      <c r="A254" s="805"/>
      <c r="B254" s="1164" t="s">
        <v>2019</v>
      </c>
      <c r="C254" s="1164" t="s">
        <v>2191</v>
      </c>
      <c r="D254" s="1164">
        <v>45880</v>
      </c>
      <c r="E254" s="1194">
        <f t="shared" ref="E254:E256" si="184">D254+10</f>
        <v>45890</v>
      </c>
      <c r="F254" s="1161">
        <f t="shared" si="182"/>
        <v>45896</v>
      </c>
      <c r="G254" s="1161">
        <f t="shared" si="183"/>
        <v>45901</v>
      </c>
      <c r="H254" s="1191"/>
      <c r="I254" s="1161">
        <f t="shared" ref="I254:J256" si="185">I253+7</f>
        <v>45879</v>
      </c>
      <c r="J254" s="1161">
        <f t="shared" si="185"/>
        <v>45879</v>
      </c>
      <c r="K254" s="1191"/>
    </row>
    <row r="255" spans="1:11" s="193" customFormat="1" ht="20.100000000000001" hidden="1" customHeight="1">
      <c r="A255" s="805"/>
      <c r="B255" s="1164" t="s">
        <v>1947</v>
      </c>
      <c r="C255" s="1164" t="s">
        <v>2192</v>
      </c>
      <c r="D255" s="1164">
        <v>45887</v>
      </c>
      <c r="E255" s="1194">
        <f t="shared" si="184"/>
        <v>45897</v>
      </c>
      <c r="F255" s="1161">
        <f t="shared" si="182"/>
        <v>45903</v>
      </c>
      <c r="G255" s="1161">
        <f t="shared" si="183"/>
        <v>45908</v>
      </c>
      <c r="H255" s="1191"/>
      <c r="I255" s="1161">
        <f t="shared" si="185"/>
        <v>45886</v>
      </c>
      <c r="J255" s="1161">
        <f t="shared" si="185"/>
        <v>45886</v>
      </c>
      <c r="K255" s="1191"/>
    </row>
    <row r="256" spans="1:11" s="193" customFormat="1" ht="20.100000000000001" hidden="1" customHeight="1">
      <c r="A256" s="805"/>
      <c r="B256" s="1164" t="s">
        <v>2046</v>
      </c>
      <c r="C256" s="1164" t="s">
        <v>2193</v>
      </c>
      <c r="D256" s="1164">
        <v>45892</v>
      </c>
      <c r="E256" s="1194">
        <f t="shared" si="184"/>
        <v>45902</v>
      </c>
      <c r="F256" s="1161">
        <f t="shared" si="182"/>
        <v>45908</v>
      </c>
      <c r="G256" s="1161">
        <f t="shared" si="183"/>
        <v>45913</v>
      </c>
      <c r="H256" s="1191"/>
      <c r="I256" s="1161">
        <f t="shared" si="185"/>
        <v>45893</v>
      </c>
      <c r="J256" s="1161">
        <f t="shared" si="185"/>
        <v>45893</v>
      </c>
      <c r="K256" s="1191"/>
    </row>
    <row r="257" spans="1:11" s="193" customFormat="1" ht="20.100000000000001" hidden="1" customHeight="1">
      <c r="A257" s="805"/>
      <c r="B257" s="1164" t="s">
        <v>734</v>
      </c>
      <c r="C257" s="1164" t="s">
        <v>2194</v>
      </c>
      <c r="D257" s="1164">
        <v>45900</v>
      </c>
      <c r="E257" s="1161">
        <f>D257+10</f>
        <v>45910</v>
      </c>
      <c r="F257" s="1161">
        <f t="shared" si="182"/>
        <v>45916</v>
      </c>
      <c r="G257" s="1161">
        <f t="shared" si="183"/>
        <v>45921</v>
      </c>
      <c r="H257" s="1184"/>
      <c r="I257" s="1161">
        <f t="shared" ref="I257:J260" si="186">I256+7</f>
        <v>45900</v>
      </c>
      <c r="J257" s="1161">
        <f t="shared" si="186"/>
        <v>45900</v>
      </c>
      <c r="K257" s="1184"/>
    </row>
    <row r="258" spans="1:11" s="193" customFormat="1" ht="20.100000000000001" hidden="1" customHeight="1">
      <c r="A258" s="805"/>
      <c r="B258" s="1164" t="s">
        <v>438</v>
      </c>
      <c r="C258" s="1164" t="s">
        <v>2195</v>
      </c>
      <c r="D258" s="1164">
        <v>45910</v>
      </c>
      <c r="E258" s="1187" t="s">
        <v>288</v>
      </c>
      <c r="F258" s="1187" t="s">
        <v>288</v>
      </c>
      <c r="G258" s="1161">
        <v>45927</v>
      </c>
      <c r="H258" s="1184"/>
      <c r="I258" s="1161">
        <f t="shared" si="186"/>
        <v>45907</v>
      </c>
      <c r="J258" s="1161">
        <f t="shared" si="186"/>
        <v>45907</v>
      </c>
      <c r="K258" s="1184"/>
    </row>
    <row r="259" spans="1:11" s="193" customFormat="1" ht="20.100000000000001" hidden="1" customHeight="1">
      <c r="A259" s="805"/>
      <c r="B259" s="1164" t="s">
        <v>438</v>
      </c>
      <c r="C259" s="1164" t="s">
        <v>2196</v>
      </c>
      <c r="D259" s="1164">
        <v>45919</v>
      </c>
      <c r="E259" s="1187" t="s">
        <v>288</v>
      </c>
      <c r="F259" s="1187" t="s">
        <v>288</v>
      </c>
      <c r="G259" s="1161">
        <v>45927</v>
      </c>
      <c r="H259" s="1184"/>
      <c r="I259" s="1161">
        <f t="shared" si="186"/>
        <v>45914</v>
      </c>
      <c r="J259" s="1161">
        <f t="shared" si="186"/>
        <v>45914</v>
      </c>
      <c r="K259" s="1184"/>
    </row>
    <row r="260" spans="1:11" s="193" customFormat="1" ht="20.100000000000001" hidden="1" customHeight="1">
      <c r="A260" s="805"/>
      <c r="B260" s="1164" t="s">
        <v>1892</v>
      </c>
      <c r="C260" s="1164" t="s">
        <v>2197</v>
      </c>
      <c r="D260" s="1164">
        <v>45927</v>
      </c>
      <c r="E260" s="1161">
        <f>D260+10</f>
        <v>45937</v>
      </c>
      <c r="F260" s="1161">
        <f t="shared" ref="F260:F264" si="187">E260+6</f>
        <v>45943</v>
      </c>
      <c r="G260" s="1161">
        <f t="shared" ref="G260:G264" si="188">F260+5</f>
        <v>45948</v>
      </c>
      <c r="H260" s="1184"/>
      <c r="I260" s="1161">
        <f t="shared" si="186"/>
        <v>45921</v>
      </c>
      <c r="J260" s="1161">
        <f t="shared" si="186"/>
        <v>45921</v>
      </c>
      <c r="K260" s="1184"/>
    </row>
    <row r="261" spans="1:11" s="193" customFormat="1" ht="20.100000000000001" hidden="1" customHeight="1">
      <c r="A261" s="805"/>
      <c r="B261" s="1164" t="s">
        <v>2019</v>
      </c>
      <c r="C261" s="1164" t="s">
        <v>2198</v>
      </c>
      <c r="D261" s="1164">
        <v>45929</v>
      </c>
      <c r="E261" s="1194">
        <f t="shared" ref="E261:E263" si="189">D261+10</f>
        <v>45939</v>
      </c>
      <c r="F261" s="1161">
        <f t="shared" si="187"/>
        <v>45945</v>
      </c>
      <c r="G261" s="1161">
        <f t="shared" si="188"/>
        <v>45950</v>
      </c>
      <c r="H261" s="1191"/>
      <c r="I261" s="1161">
        <f t="shared" ref="I261:J263" si="190">I260+7</f>
        <v>45928</v>
      </c>
      <c r="J261" s="1161">
        <f t="shared" si="190"/>
        <v>45928</v>
      </c>
      <c r="K261" s="1191"/>
    </row>
    <row r="262" spans="1:11" s="193" customFormat="1" ht="20.100000000000001" hidden="1" customHeight="1">
      <c r="A262" s="805"/>
      <c r="B262" s="1164" t="s">
        <v>1947</v>
      </c>
      <c r="C262" s="1164" t="s">
        <v>2199</v>
      </c>
      <c r="D262" s="1164">
        <v>45935</v>
      </c>
      <c r="E262" s="1194">
        <f t="shared" si="189"/>
        <v>45945</v>
      </c>
      <c r="F262" s="1161">
        <f t="shared" si="187"/>
        <v>45951</v>
      </c>
      <c r="G262" s="1161">
        <f t="shared" si="188"/>
        <v>45956</v>
      </c>
      <c r="H262" s="1191"/>
      <c r="I262" s="1161">
        <f t="shared" si="190"/>
        <v>45935</v>
      </c>
      <c r="J262" s="1161">
        <f t="shared" si="190"/>
        <v>45935</v>
      </c>
      <c r="K262" s="1191"/>
    </row>
    <row r="263" spans="1:11" s="193" customFormat="1" ht="20.100000000000001" hidden="1" customHeight="1">
      <c r="A263" s="805"/>
      <c r="B263" s="1164" t="s">
        <v>2046</v>
      </c>
      <c r="C263" s="1164" t="s">
        <v>2200</v>
      </c>
      <c r="D263" s="1164">
        <v>45946</v>
      </c>
      <c r="E263" s="1194">
        <f t="shared" si="189"/>
        <v>45956</v>
      </c>
      <c r="F263" s="1161">
        <f t="shared" si="187"/>
        <v>45962</v>
      </c>
      <c r="G263" s="1161">
        <f t="shared" si="188"/>
        <v>45967</v>
      </c>
      <c r="H263" s="1191"/>
      <c r="I263" s="1161">
        <v>45941</v>
      </c>
      <c r="J263" s="1161">
        <f t="shared" si="190"/>
        <v>45942</v>
      </c>
      <c r="K263" s="1204">
        <f t="shared" ref="K263:K273" si="191">WEEKNUM(J263)</f>
        <v>42</v>
      </c>
    </row>
    <row r="264" spans="1:11" s="193" customFormat="1" ht="20.100000000000001" hidden="1" customHeight="1">
      <c r="A264" s="805"/>
      <c r="B264" s="1164" t="s">
        <v>734</v>
      </c>
      <c r="C264" s="1164" t="s">
        <v>2201</v>
      </c>
      <c r="D264" s="1164">
        <v>45949</v>
      </c>
      <c r="E264" s="1161">
        <f>D264+10</f>
        <v>45959</v>
      </c>
      <c r="F264" s="1161">
        <f t="shared" si="187"/>
        <v>45965</v>
      </c>
      <c r="G264" s="1161">
        <f t="shared" si="188"/>
        <v>45970</v>
      </c>
      <c r="H264" s="1184"/>
      <c r="I264" s="1161">
        <f t="shared" ref="I264:J267" si="192">I263+7</f>
        <v>45948</v>
      </c>
      <c r="J264" s="1161">
        <f t="shared" si="192"/>
        <v>45949</v>
      </c>
      <c r="K264" s="1204">
        <f t="shared" si="191"/>
        <v>43</v>
      </c>
    </row>
    <row r="265" spans="1:11" s="193" customFormat="1" ht="20.100000000000001" hidden="1" customHeight="1">
      <c r="A265" s="805"/>
      <c r="B265" s="1164" t="s">
        <v>438</v>
      </c>
      <c r="C265" s="1164" t="s">
        <v>2202</v>
      </c>
      <c r="D265" s="1164">
        <v>45955</v>
      </c>
      <c r="E265" s="1161">
        <f>D265+10</f>
        <v>45965</v>
      </c>
      <c r="F265" s="1187" t="s">
        <v>288</v>
      </c>
      <c r="G265" s="1187" t="s">
        <v>288</v>
      </c>
      <c r="H265" s="1184"/>
      <c r="I265" s="1161">
        <f t="shared" si="192"/>
        <v>45955</v>
      </c>
      <c r="J265" s="1161">
        <f t="shared" si="192"/>
        <v>45956</v>
      </c>
      <c r="K265" s="1204">
        <f t="shared" si="191"/>
        <v>44</v>
      </c>
    </row>
    <row r="266" spans="1:11" s="193" customFormat="1" ht="20.100000000000001" hidden="1" customHeight="1">
      <c r="A266" s="805" t="s">
        <v>2203</v>
      </c>
      <c r="B266" s="1178" t="s">
        <v>2074</v>
      </c>
      <c r="C266" s="1164" t="s">
        <v>2204</v>
      </c>
      <c r="D266" s="1164">
        <v>45965</v>
      </c>
      <c r="E266" s="1161">
        <f>D266+10</f>
        <v>45975</v>
      </c>
      <c r="F266" s="1161">
        <f t="shared" ref="F266" si="193">E266+6</f>
        <v>45981</v>
      </c>
      <c r="G266" s="1161">
        <f t="shared" ref="G266" si="194">F266+5</f>
        <v>45986</v>
      </c>
      <c r="H266" s="1184"/>
      <c r="I266" s="1161">
        <f t="shared" si="192"/>
        <v>45962</v>
      </c>
      <c r="J266" s="1161">
        <f t="shared" si="192"/>
        <v>45963</v>
      </c>
      <c r="K266" s="1204">
        <f t="shared" si="191"/>
        <v>45</v>
      </c>
    </row>
    <row r="267" spans="1:11" s="193" customFormat="1" ht="20.100000000000001" hidden="1" customHeight="1">
      <c r="A267" s="805"/>
      <c r="B267" s="1177" t="s">
        <v>1892</v>
      </c>
      <c r="C267" s="1164" t="s">
        <v>2205</v>
      </c>
      <c r="D267" s="1187" t="s">
        <v>288</v>
      </c>
      <c r="E267" s="1187" t="s">
        <v>288</v>
      </c>
      <c r="F267" s="1187" t="s">
        <v>288</v>
      </c>
      <c r="G267" s="1187" t="s">
        <v>288</v>
      </c>
      <c r="H267" s="1184"/>
      <c r="I267" s="1161">
        <f t="shared" si="192"/>
        <v>45969</v>
      </c>
      <c r="J267" s="1161">
        <f t="shared" si="192"/>
        <v>45970</v>
      </c>
      <c r="K267" s="1204">
        <f t="shared" si="191"/>
        <v>46</v>
      </c>
    </row>
    <row r="268" spans="1:11" s="193" customFormat="1" ht="20.100000000000001" hidden="1" customHeight="1">
      <c r="A268" s="805"/>
      <c r="B268" s="1164" t="s">
        <v>2019</v>
      </c>
      <c r="C268" s="1164" t="s">
        <v>2206</v>
      </c>
      <c r="D268" s="1164">
        <v>45987</v>
      </c>
      <c r="E268" s="1194">
        <f t="shared" ref="E268:E270" si="195">D268+10</f>
        <v>45997</v>
      </c>
      <c r="F268" s="1161">
        <f t="shared" ref="F268:F270" si="196">E268+6</f>
        <v>46003</v>
      </c>
      <c r="G268" s="1161">
        <f t="shared" ref="G268:G270" si="197">F268+5</f>
        <v>46008</v>
      </c>
      <c r="H268" s="1191"/>
      <c r="I268" s="1161">
        <f t="shared" ref="I268:J303" si="198">I267+7</f>
        <v>45976</v>
      </c>
      <c r="J268" s="1161">
        <f t="shared" si="198"/>
        <v>45977</v>
      </c>
      <c r="K268" s="1204">
        <f t="shared" si="191"/>
        <v>47</v>
      </c>
    </row>
    <row r="269" spans="1:11" s="193" customFormat="1" ht="20.100000000000001" hidden="1" customHeight="1">
      <c r="A269" s="805"/>
      <c r="B269" s="1164" t="s">
        <v>1947</v>
      </c>
      <c r="C269" s="1164" t="s">
        <v>2207</v>
      </c>
      <c r="D269" s="1164">
        <v>45988</v>
      </c>
      <c r="E269" s="1194">
        <f t="shared" si="195"/>
        <v>45998</v>
      </c>
      <c r="F269" s="1161">
        <f t="shared" si="196"/>
        <v>46004</v>
      </c>
      <c r="G269" s="1161">
        <f t="shared" si="197"/>
        <v>46009</v>
      </c>
      <c r="H269" s="1191"/>
      <c r="I269" s="1161">
        <f t="shared" si="198"/>
        <v>45983</v>
      </c>
      <c r="J269" s="1161">
        <f t="shared" si="198"/>
        <v>45984</v>
      </c>
      <c r="K269" s="1204">
        <f t="shared" si="191"/>
        <v>48</v>
      </c>
    </row>
    <row r="270" spans="1:11" s="193" customFormat="1" ht="20.100000000000001" hidden="1" customHeight="1">
      <c r="A270" s="805" t="s">
        <v>2046</v>
      </c>
      <c r="B270" s="1164" t="s">
        <v>1892</v>
      </c>
      <c r="C270" s="1164" t="s">
        <v>2208</v>
      </c>
      <c r="D270" s="1164">
        <v>45992</v>
      </c>
      <c r="E270" s="1194">
        <f t="shared" si="195"/>
        <v>46002</v>
      </c>
      <c r="F270" s="1161">
        <f t="shared" si="196"/>
        <v>46008</v>
      </c>
      <c r="G270" s="1161">
        <f t="shared" si="197"/>
        <v>46013</v>
      </c>
      <c r="H270" s="1191"/>
      <c r="I270" s="1161">
        <f t="shared" si="198"/>
        <v>45990</v>
      </c>
      <c r="J270" s="1161">
        <f t="shared" si="198"/>
        <v>45991</v>
      </c>
      <c r="K270" s="1204">
        <f t="shared" si="191"/>
        <v>49</v>
      </c>
    </row>
    <row r="271" spans="1:11" s="193" customFormat="1" ht="20.100000000000001" hidden="1" customHeight="1">
      <c r="A271" s="805" t="s">
        <v>734</v>
      </c>
      <c r="B271" s="1164" t="s">
        <v>2046</v>
      </c>
      <c r="C271" s="1164" t="s">
        <v>2209</v>
      </c>
      <c r="D271" s="1164">
        <v>45998</v>
      </c>
      <c r="E271" s="1194">
        <f t="shared" ref="E271:E274" si="199">D271+10</f>
        <v>46008</v>
      </c>
      <c r="F271" s="1161">
        <f t="shared" ref="F271:F274" si="200">E271+6</f>
        <v>46014</v>
      </c>
      <c r="G271" s="1161">
        <f t="shared" ref="G271:G274" si="201">F271+5</f>
        <v>46019</v>
      </c>
      <c r="H271" s="1191"/>
      <c r="I271" s="1161">
        <f t="shared" si="198"/>
        <v>45997</v>
      </c>
      <c r="J271" s="1161">
        <f t="shared" si="198"/>
        <v>45998</v>
      </c>
      <c r="K271" s="1204">
        <f t="shared" si="191"/>
        <v>50</v>
      </c>
    </row>
    <row r="272" spans="1:11" s="193" customFormat="1" ht="20.100000000000001" hidden="1" customHeight="1">
      <c r="A272" s="1151" t="s">
        <v>2210</v>
      </c>
      <c r="B272" s="1164" t="s">
        <v>2211</v>
      </c>
      <c r="C272" s="1164" t="s">
        <v>2212</v>
      </c>
      <c r="D272" s="1164">
        <v>46009</v>
      </c>
      <c r="E272" s="1194">
        <f t="shared" si="199"/>
        <v>46019</v>
      </c>
      <c r="F272" s="1161">
        <f t="shared" si="200"/>
        <v>46025</v>
      </c>
      <c r="G272" s="1161">
        <f t="shared" si="201"/>
        <v>46030</v>
      </c>
      <c r="H272" s="1191"/>
      <c r="I272" s="1161">
        <f t="shared" si="198"/>
        <v>46004</v>
      </c>
      <c r="J272" s="1161">
        <f t="shared" si="198"/>
        <v>46005</v>
      </c>
      <c r="K272" s="1204">
        <f t="shared" si="191"/>
        <v>51</v>
      </c>
    </row>
    <row r="273" spans="1:11" s="193" customFormat="1" ht="20.100000000000001" hidden="1" customHeight="1">
      <c r="A273" s="1151" t="s">
        <v>2213</v>
      </c>
      <c r="B273" s="1177" t="s">
        <v>2064</v>
      </c>
      <c r="C273" s="1164" t="s">
        <v>2214</v>
      </c>
      <c r="D273" s="1164">
        <v>46012</v>
      </c>
      <c r="E273" s="1194">
        <f t="shared" si="199"/>
        <v>46022</v>
      </c>
      <c r="F273" s="1161">
        <f t="shared" si="200"/>
        <v>46028</v>
      </c>
      <c r="G273" s="1161">
        <f t="shared" si="201"/>
        <v>46033</v>
      </c>
      <c r="H273" s="1191"/>
      <c r="I273" s="1161">
        <f t="shared" si="198"/>
        <v>46011</v>
      </c>
      <c r="J273" s="1161">
        <f t="shared" si="198"/>
        <v>46012</v>
      </c>
      <c r="K273" s="1204">
        <f t="shared" si="191"/>
        <v>52</v>
      </c>
    </row>
    <row r="274" spans="1:11" s="193" customFormat="1" ht="20.100000000000001" hidden="1" customHeight="1">
      <c r="A274" s="1151" t="s">
        <v>2215</v>
      </c>
      <c r="B274" s="1164" t="s">
        <v>2216</v>
      </c>
      <c r="C274" s="1164" t="s">
        <v>2217</v>
      </c>
      <c r="D274" s="1164">
        <v>46031</v>
      </c>
      <c r="E274" s="1194">
        <f t="shared" si="199"/>
        <v>46041</v>
      </c>
      <c r="F274" s="1161">
        <f t="shared" si="200"/>
        <v>46047</v>
      </c>
      <c r="G274" s="1161">
        <f t="shared" si="201"/>
        <v>46052</v>
      </c>
      <c r="H274" s="1191"/>
      <c r="I274" s="1161">
        <f t="shared" si="198"/>
        <v>46018</v>
      </c>
      <c r="J274" s="1161">
        <f t="shared" si="198"/>
        <v>46019</v>
      </c>
      <c r="K274" s="1204">
        <v>1</v>
      </c>
    </row>
    <row r="275" spans="1:11" s="193" customFormat="1" ht="20.100000000000001" hidden="1" customHeight="1">
      <c r="A275" s="1151" t="s">
        <v>2105</v>
      </c>
      <c r="B275" s="1169" t="s">
        <v>312</v>
      </c>
      <c r="C275" s="1164" t="s">
        <v>2218</v>
      </c>
      <c r="D275" s="1170">
        <v>46025</v>
      </c>
      <c r="E275" s="1197">
        <f t="shared" ref="E275:E279" si="202">D275+10</f>
        <v>46035</v>
      </c>
      <c r="F275" s="1170">
        <f t="shared" ref="F275:F279" si="203">E275+6</f>
        <v>46041</v>
      </c>
      <c r="G275" s="1170">
        <f t="shared" ref="G275:G279" si="204">F275+5</f>
        <v>46046</v>
      </c>
      <c r="H275" s="1191"/>
      <c r="I275" s="1161">
        <v>46025</v>
      </c>
      <c r="J275" s="1161">
        <v>46026</v>
      </c>
      <c r="K275" s="1204">
        <f t="shared" ref="K275:K279" si="205">WEEKNUM(J275)</f>
        <v>2</v>
      </c>
    </row>
    <row r="276" spans="1:11" s="193" customFormat="1" ht="20.100000000000001" hidden="1" customHeight="1">
      <c r="A276" s="1151" t="s">
        <v>2087</v>
      </c>
      <c r="B276" s="1164" t="s">
        <v>2105</v>
      </c>
      <c r="C276" s="1164" t="s">
        <v>2219</v>
      </c>
      <c r="D276" s="1164">
        <v>46044</v>
      </c>
      <c r="E276" s="1194">
        <f t="shared" si="202"/>
        <v>46054</v>
      </c>
      <c r="F276" s="1161">
        <f t="shared" si="203"/>
        <v>46060</v>
      </c>
      <c r="G276" s="1161">
        <v>45691</v>
      </c>
      <c r="H276" s="1191"/>
      <c r="I276" s="1161">
        <f t="shared" si="198"/>
        <v>46032</v>
      </c>
      <c r="J276" s="1161">
        <f t="shared" si="198"/>
        <v>46033</v>
      </c>
      <c r="K276" s="1204">
        <f t="shared" si="205"/>
        <v>3</v>
      </c>
    </row>
    <row r="277" spans="1:11" s="193" customFormat="1" ht="20.100000000000001" hidden="1" customHeight="1">
      <c r="A277" s="1151" t="s">
        <v>2220</v>
      </c>
      <c r="B277" s="1169" t="s">
        <v>312</v>
      </c>
      <c r="C277" s="1164" t="s">
        <v>2221</v>
      </c>
      <c r="D277" s="1170">
        <v>46048</v>
      </c>
      <c r="E277" s="1197">
        <f t="shared" si="202"/>
        <v>46058</v>
      </c>
      <c r="F277" s="1170">
        <f t="shared" si="203"/>
        <v>46064</v>
      </c>
      <c r="G277" s="1170">
        <f t="shared" si="204"/>
        <v>46069</v>
      </c>
      <c r="H277" s="1191"/>
      <c r="I277" s="1161">
        <f t="shared" si="198"/>
        <v>46039</v>
      </c>
      <c r="J277" s="1161">
        <f t="shared" si="198"/>
        <v>46040</v>
      </c>
      <c r="K277" s="1204">
        <f t="shared" si="205"/>
        <v>4</v>
      </c>
    </row>
    <row r="278" spans="1:11" s="193" customFormat="1" ht="20.100000000000001" hidden="1" customHeight="1">
      <c r="A278" s="1151" t="s">
        <v>2222</v>
      </c>
      <c r="B278" s="1177" t="s">
        <v>2046</v>
      </c>
      <c r="C278" s="1164" t="s">
        <v>2223</v>
      </c>
      <c r="D278" s="1164">
        <v>46052</v>
      </c>
      <c r="E278" s="1194">
        <f t="shared" si="202"/>
        <v>46062</v>
      </c>
      <c r="F278" s="1161">
        <f t="shared" si="203"/>
        <v>46068</v>
      </c>
      <c r="G278" s="1188" t="s">
        <v>288</v>
      </c>
      <c r="H278" s="1191"/>
      <c r="I278" s="1161">
        <f t="shared" si="198"/>
        <v>46046</v>
      </c>
      <c r="J278" s="1161">
        <f t="shared" si="198"/>
        <v>46047</v>
      </c>
      <c r="K278" s="1204">
        <f t="shared" si="205"/>
        <v>5</v>
      </c>
    </row>
    <row r="279" spans="1:11" s="193" customFormat="1" ht="20.100000000000001" hidden="1" customHeight="1">
      <c r="A279" s="1151" t="s">
        <v>2224</v>
      </c>
      <c r="B279" s="1177" t="s">
        <v>2095</v>
      </c>
      <c r="C279" s="1164" t="s">
        <v>2225</v>
      </c>
      <c r="D279" s="1164">
        <v>46064</v>
      </c>
      <c r="E279" s="1194">
        <f t="shared" si="202"/>
        <v>46074</v>
      </c>
      <c r="F279" s="1161">
        <f t="shared" si="203"/>
        <v>46080</v>
      </c>
      <c r="G279" s="1161">
        <f t="shared" si="204"/>
        <v>46085</v>
      </c>
      <c r="H279" s="1191"/>
      <c r="I279" s="1161">
        <f t="shared" si="198"/>
        <v>46053</v>
      </c>
      <c r="J279" s="1161">
        <f t="shared" si="198"/>
        <v>46054</v>
      </c>
      <c r="K279" s="1204">
        <f t="shared" si="205"/>
        <v>6</v>
      </c>
    </row>
    <row r="280" spans="1:11" s="193" customFormat="1" ht="20.100000000000001" hidden="1" customHeight="1">
      <c r="A280" s="1151" t="s">
        <v>2097</v>
      </c>
      <c r="B280" s="1164" t="s">
        <v>2081</v>
      </c>
      <c r="C280" s="1164" t="s">
        <v>2226</v>
      </c>
      <c r="D280" s="1164">
        <v>46068</v>
      </c>
      <c r="E280" s="1194">
        <f t="shared" ref="E280" si="206">D280+10</f>
        <v>46078</v>
      </c>
      <c r="F280" s="1161">
        <f t="shared" ref="F280" si="207">E280+6</f>
        <v>46084</v>
      </c>
      <c r="G280" s="1161">
        <f t="shared" ref="G280" si="208">F280+5</f>
        <v>46089</v>
      </c>
      <c r="H280" s="1191"/>
      <c r="I280" s="1161">
        <f t="shared" si="198"/>
        <v>46060</v>
      </c>
      <c r="J280" s="1161">
        <f t="shared" si="198"/>
        <v>46061</v>
      </c>
      <c r="K280" s="1204">
        <f t="shared" ref="K280:K281" si="209">WEEKNUM(J280)</f>
        <v>7</v>
      </c>
    </row>
    <row r="281" spans="1:11" s="193" customFormat="1" ht="20.100000000000001" hidden="1" customHeight="1">
      <c r="A281" s="1151" t="s">
        <v>2081</v>
      </c>
      <c r="B281" s="1177" t="s">
        <v>2099</v>
      </c>
      <c r="C281" s="1164" t="s">
        <v>2227</v>
      </c>
      <c r="D281" s="1164">
        <v>46068</v>
      </c>
      <c r="E281" s="1188" t="s">
        <v>288</v>
      </c>
      <c r="F281" s="1188" t="s">
        <v>288</v>
      </c>
      <c r="G281" s="1188" t="s">
        <v>288</v>
      </c>
      <c r="H281" s="1191"/>
      <c r="I281" s="1161">
        <f t="shared" si="198"/>
        <v>46067</v>
      </c>
      <c r="J281" s="1161">
        <f t="shared" si="198"/>
        <v>46068</v>
      </c>
      <c r="K281" s="1204">
        <f t="shared" si="209"/>
        <v>8</v>
      </c>
    </row>
    <row r="282" spans="1:11" s="193" customFormat="1" ht="20.100000000000001" hidden="1" customHeight="1">
      <c r="A282" s="1151"/>
      <c r="B282" s="1164" t="s">
        <v>2073</v>
      </c>
      <c r="C282" s="1164" t="s">
        <v>2228</v>
      </c>
      <c r="D282" s="1164">
        <v>46081</v>
      </c>
      <c r="E282" s="1194">
        <f t="shared" ref="E282" si="210">D282+10</f>
        <v>46091</v>
      </c>
      <c r="F282" s="1161">
        <f t="shared" ref="F282" si="211">E282+6</f>
        <v>46097</v>
      </c>
      <c r="G282" s="1161">
        <f t="shared" ref="G282" si="212">F282+5</f>
        <v>46102</v>
      </c>
      <c r="H282" s="1191"/>
      <c r="I282" s="1161">
        <f t="shared" si="198"/>
        <v>46074</v>
      </c>
      <c r="J282" s="1161">
        <f t="shared" si="198"/>
        <v>46075</v>
      </c>
      <c r="K282" s="1204">
        <f t="shared" ref="K282" si="213">WEEKNUM(J282)</f>
        <v>9</v>
      </c>
    </row>
    <row r="283" spans="1:11" s="193" customFormat="1" ht="20.100000000000001" hidden="1" customHeight="1">
      <c r="A283" s="1151" t="s">
        <v>2102</v>
      </c>
      <c r="B283" s="1177" t="s">
        <v>316</v>
      </c>
      <c r="C283" s="1164" t="s">
        <v>2229</v>
      </c>
      <c r="D283" s="1164">
        <v>46093</v>
      </c>
      <c r="E283" s="1188" t="s">
        <v>288</v>
      </c>
      <c r="F283" s="1188" t="s">
        <v>288</v>
      </c>
      <c r="G283" s="1161">
        <f>D283+21</f>
        <v>46114</v>
      </c>
      <c r="H283" s="1191"/>
      <c r="I283" s="1161">
        <f t="shared" si="198"/>
        <v>46081</v>
      </c>
      <c r="J283" s="1161">
        <f t="shared" si="198"/>
        <v>46082</v>
      </c>
      <c r="K283" s="1204">
        <f t="shared" ref="K283" si="214">WEEKNUM(J283)</f>
        <v>10</v>
      </c>
    </row>
    <row r="284" spans="1:11" s="193" customFormat="1" ht="20.100000000000001" hidden="1" customHeight="1">
      <c r="A284" s="1151" t="s">
        <v>2230</v>
      </c>
      <c r="B284" s="1164" t="s">
        <v>2105</v>
      </c>
      <c r="C284" s="1164" t="s">
        <v>2231</v>
      </c>
      <c r="D284" s="1164">
        <v>46090</v>
      </c>
      <c r="E284" s="1194">
        <f t="shared" ref="E284:E285" si="215">D284+10</f>
        <v>46100</v>
      </c>
      <c r="F284" s="1161">
        <f t="shared" ref="F284:F285" si="216">E284+6</f>
        <v>46106</v>
      </c>
      <c r="G284" s="1161">
        <f t="shared" ref="G284:G285" si="217">F284+5</f>
        <v>46111</v>
      </c>
      <c r="H284" s="1191"/>
      <c r="I284" s="1161">
        <f t="shared" si="198"/>
        <v>46088</v>
      </c>
      <c r="J284" s="1161">
        <f t="shared" si="198"/>
        <v>46089</v>
      </c>
      <c r="K284" s="1204">
        <f t="shared" ref="K284:K285" si="218">WEEKNUM(J284)</f>
        <v>11</v>
      </c>
    </row>
    <row r="285" spans="1:11" s="193" customFormat="1" ht="20.100000000000001" hidden="1" customHeight="1">
      <c r="A285" s="1151" t="s">
        <v>2232</v>
      </c>
      <c r="B285" s="1177" t="s">
        <v>2046</v>
      </c>
      <c r="C285" s="1164" t="s">
        <v>2233</v>
      </c>
      <c r="D285" s="1164">
        <v>46099</v>
      </c>
      <c r="E285" s="1194">
        <f t="shared" si="215"/>
        <v>46109</v>
      </c>
      <c r="F285" s="1161">
        <f t="shared" si="216"/>
        <v>46115</v>
      </c>
      <c r="G285" s="1161">
        <f t="shared" si="217"/>
        <v>46120</v>
      </c>
      <c r="H285" s="1191"/>
      <c r="I285" s="1161">
        <f t="shared" si="198"/>
        <v>46095</v>
      </c>
      <c r="J285" s="1161">
        <f t="shared" si="198"/>
        <v>46096</v>
      </c>
      <c r="K285" s="1204">
        <f t="shared" si="218"/>
        <v>12</v>
      </c>
    </row>
    <row r="286" spans="1:11" s="193" customFormat="1" ht="20.100000000000001" hidden="1" customHeight="1">
      <c r="A286" s="1151" t="s">
        <v>2095</v>
      </c>
      <c r="B286" s="1177" t="s">
        <v>2099</v>
      </c>
      <c r="C286" s="1164" t="s">
        <v>2234</v>
      </c>
      <c r="D286" s="1164">
        <v>46107</v>
      </c>
      <c r="E286" s="1188" t="s">
        <v>288</v>
      </c>
      <c r="F286" s="1161">
        <f>D286+16</f>
        <v>46123</v>
      </c>
      <c r="G286" s="1161">
        <f t="shared" ref="G286" si="219">F286+5</f>
        <v>46128</v>
      </c>
      <c r="H286" s="1191"/>
      <c r="I286" s="1161">
        <f t="shared" si="198"/>
        <v>46102</v>
      </c>
      <c r="J286" s="1161">
        <f t="shared" si="198"/>
        <v>46103</v>
      </c>
      <c r="K286" s="1204">
        <f t="shared" ref="K286" si="220">WEEKNUM(J286)</f>
        <v>13</v>
      </c>
    </row>
    <row r="287" spans="1:11" s="193" customFormat="1" ht="20.100000000000001" hidden="1" customHeight="1">
      <c r="A287" s="1151" t="s">
        <v>2081</v>
      </c>
      <c r="B287" s="1177" t="s">
        <v>2095</v>
      </c>
      <c r="C287" s="1164" t="s">
        <v>2235</v>
      </c>
      <c r="D287" s="1164">
        <v>46107</v>
      </c>
      <c r="E287" s="1194">
        <f t="shared" ref="E287" si="221">D287+10</f>
        <v>46117</v>
      </c>
      <c r="F287" s="1161">
        <f t="shared" ref="F287" si="222">E287+6</f>
        <v>46123</v>
      </c>
      <c r="G287" s="1161">
        <f t="shared" ref="G287" si="223">F287+5</f>
        <v>46128</v>
      </c>
      <c r="H287" s="1191"/>
      <c r="I287" s="1161">
        <f t="shared" si="198"/>
        <v>46109</v>
      </c>
      <c r="J287" s="1161">
        <f t="shared" si="198"/>
        <v>46110</v>
      </c>
      <c r="K287" s="1204">
        <f t="shared" ref="K287" si="224">WEEKNUM(J287)</f>
        <v>14</v>
      </c>
    </row>
    <row r="288" spans="1:11" s="193" customFormat="1" ht="20.100000000000001" hidden="1" customHeight="1">
      <c r="A288" s="1151" t="s">
        <v>2099</v>
      </c>
      <c r="B288" s="1177" t="s">
        <v>2081</v>
      </c>
      <c r="C288" s="1164" t="s">
        <v>2236</v>
      </c>
      <c r="D288" s="1164">
        <v>46119</v>
      </c>
      <c r="E288" s="1194">
        <f t="shared" ref="E288" si="225">D288+10</f>
        <v>46129</v>
      </c>
      <c r="F288" s="1161">
        <f t="shared" ref="F288" si="226">E288+6</f>
        <v>46135</v>
      </c>
      <c r="G288" s="1161">
        <f t="shared" ref="G288" si="227">F288+5</f>
        <v>46140</v>
      </c>
      <c r="H288" s="1191"/>
      <c r="I288" s="1161">
        <f t="shared" si="198"/>
        <v>46116</v>
      </c>
      <c r="J288" s="1161">
        <f t="shared" si="198"/>
        <v>46117</v>
      </c>
      <c r="K288" s="1204">
        <f t="shared" ref="K288" si="228">WEEKNUM(J288)</f>
        <v>15</v>
      </c>
    </row>
    <row r="289" spans="1:11" s="193" customFormat="1" ht="20.100000000000001" hidden="1" customHeight="1">
      <c r="A289" s="1151" t="s">
        <v>2073</v>
      </c>
      <c r="B289" s="1177" t="s">
        <v>2073</v>
      </c>
      <c r="C289" s="1164" t="s">
        <v>2237</v>
      </c>
      <c r="D289" s="1164">
        <v>46123</v>
      </c>
      <c r="E289" s="1188" t="s">
        <v>288</v>
      </c>
      <c r="F289" s="1188" t="s">
        <v>288</v>
      </c>
      <c r="G289" s="1188" t="s">
        <v>288</v>
      </c>
      <c r="H289" s="1191"/>
      <c r="I289" s="1161">
        <f t="shared" si="198"/>
        <v>46123</v>
      </c>
      <c r="J289" s="1161">
        <f t="shared" si="198"/>
        <v>46124</v>
      </c>
      <c r="K289" s="1204">
        <f t="shared" ref="K289" si="229">WEEKNUM(J289)</f>
        <v>16</v>
      </c>
    </row>
    <row r="290" spans="1:11" s="193" customFormat="1" ht="20.100000000000001" customHeight="1">
      <c r="A290" s="1151"/>
      <c r="B290" s="1177" t="s">
        <v>2113</v>
      </c>
      <c r="C290" s="1164" t="s">
        <v>2238</v>
      </c>
      <c r="D290" s="1164">
        <v>46131</v>
      </c>
      <c r="E290" s="1194">
        <f t="shared" ref="E290:E291" si="230">D290+10</f>
        <v>46141</v>
      </c>
      <c r="F290" s="1188" t="s">
        <v>288</v>
      </c>
      <c r="G290" s="1188" t="s">
        <v>288</v>
      </c>
      <c r="H290" s="1191"/>
      <c r="I290" s="1161">
        <f t="shared" si="198"/>
        <v>46130</v>
      </c>
      <c r="J290" s="1161">
        <f t="shared" si="198"/>
        <v>46131</v>
      </c>
      <c r="K290" s="1204">
        <f t="shared" ref="K290:K291" si="231">WEEKNUM(J290)</f>
        <v>17</v>
      </c>
    </row>
    <row r="291" spans="1:11" s="193" customFormat="1" ht="20.100000000000001" customHeight="1">
      <c r="A291" s="1151"/>
      <c r="B291" s="1177" t="s">
        <v>2105</v>
      </c>
      <c r="C291" s="1164" t="s">
        <v>2239</v>
      </c>
      <c r="D291" s="1164">
        <v>46141</v>
      </c>
      <c r="E291" s="1194">
        <f t="shared" si="230"/>
        <v>46151</v>
      </c>
      <c r="F291" s="1161">
        <f t="shared" ref="F290:F291" si="232">E291+6</f>
        <v>46157</v>
      </c>
      <c r="G291" s="1161">
        <f t="shared" ref="G290:G291" si="233">F291+5</f>
        <v>46162</v>
      </c>
      <c r="H291" s="1191"/>
      <c r="I291" s="1161">
        <f t="shared" si="198"/>
        <v>46137</v>
      </c>
      <c r="J291" s="1161">
        <f t="shared" si="198"/>
        <v>46138</v>
      </c>
      <c r="K291" s="1204">
        <f t="shared" si="231"/>
        <v>18</v>
      </c>
    </row>
    <row r="292" spans="1:11" s="193" customFormat="1" ht="20.100000000000001" customHeight="1">
      <c r="A292" s="1151"/>
      <c r="B292" s="1177" t="s">
        <v>2092</v>
      </c>
      <c r="C292" s="1164" t="s">
        <v>2240</v>
      </c>
      <c r="D292" s="1164">
        <v>46146</v>
      </c>
      <c r="E292" s="1194">
        <f t="shared" ref="E292" si="234">D292+10</f>
        <v>46156</v>
      </c>
      <c r="F292" s="1161">
        <f t="shared" ref="F292" si="235">E292+6</f>
        <v>46162</v>
      </c>
      <c r="G292" s="1161">
        <f t="shared" ref="G292" si="236">F292+5</f>
        <v>46167</v>
      </c>
      <c r="H292" s="1191"/>
      <c r="I292" s="1161">
        <f t="shared" si="198"/>
        <v>46144</v>
      </c>
      <c r="J292" s="1161">
        <f t="shared" si="198"/>
        <v>46145</v>
      </c>
      <c r="K292" s="1204">
        <f t="shared" ref="K292" si="237">WEEKNUM(J292)</f>
        <v>19</v>
      </c>
    </row>
    <row r="293" spans="1:11" s="193" customFormat="1" ht="20.100000000000001" customHeight="1">
      <c r="A293" s="1151"/>
      <c r="B293" s="1177" t="s">
        <v>2099</v>
      </c>
      <c r="C293" s="1164" t="s">
        <v>2241</v>
      </c>
      <c r="D293" s="1164">
        <v>46156</v>
      </c>
      <c r="E293" s="1194">
        <f t="shared" ref="E293:E294" si="238">D293+10</f>
        <v>46166</v>
      </c>
      <c r="F293" s="1161">
        <f t="shared" ref="F293:F294" si="239">E293+6</f>
        <v>46172</v>
      </c>
      <c r="G293" s="1161">
        <f t="shared" ref="G293:G294" si="240">F293+5</f>
        <v>46177</v>
      </c>
      <c r="H293" s="1191"/>
      <c r="I293" s="1161">
        <f t="shared" si="198"/>
        <v>46151</v>
      </c>
      <c r="J293" s="1161">
        <f t="shared" si="198"/>
        <v>46152</v>
      </c>
      <c r="K293" s="1204">
        <f t="shared" ref="K293:K294" si="241">WEEKNUM(J293)</f>
        <v>20</v>
      </c>
    </row>
    <row r="294" spans="1:11" s="193" customFormat="1" ht="20.100000000000001" customHeight="1">
      <c r="A294" s="1151"/>
      <c r="B294" s="1177" t="s">
        <v>2095</v>
      </c>
      <c r="C294" s="1164" t="s">
        <v>2242</v>
      </c>
      <c r="D294" s="1164">
        <v>46158</v>
      </c>
      <c r="E294" s="1194">
        <f t="shared" si="238"/>
        <v>46168</v>
      </c>
      <c r="F294" s="1161">
        <f t="shared" si="239"/>
        <v>46174</v>
      </c>
      <c r="G294" s="1161">
        <f t="shared" si="240"/>
        <v>46179</v>
      </c>
      <c r="H294" s="1191"/>
      <c r="I294" s="1161">
        <f t="shared" si="198"/>
        <v>46158</v>
      </c>
      <c r="J294" s="1161">
        <f t="shared" si="198"/>
        <v>46159</v>
      </c>
      <c r="K294" s="1204">
        <f t="shared" si="241"/>
        <v>21</v>
      </c>
    </row>
    <row r="295" spans="1:11" s="193" customFormat="1" ht="20.100000000000001" customHeight="1">
      <c r="A295" s="1151"/>
      <c r="B295" s="1177" t="s">
        <v>2081</v>
      </c>
      <c r="C295" s="1164" t="s">
        <v>2243</v>
      </c>
      <c r="D295" s="1164">
        <v>46165</v>
      </c>
      <c r="E295" s="1194">
        <f t="shared" ref="E295" si="242">D295+10</f>
        <v>46175</v>
      </c>
      <c r="F295" s="1161">
        <f t="shared" ref="F295" si="243">E295+6</f>
        <v>46181</v>
      </c>
      <c r="G295" s="1161">
        <f t="shared" ref="G295" si="244">F295+5</f>
        <v>46186</v>
      </c>
      <c r="H295" s="1191"/>
      <c r="I295" s="1161">
        <f t="shared" si="198"/>
        <v>46165</v>
      </c>
      <c r="J295" s="1161">
        <f t="shared" si="198"/>
        <v>46166</v>
      </c>
      <c r="K295" s="1204">
        <f t="shared" ref="K295" si="245">WEEKNUM(J295)</f>
        <v>22</v>
      </c>
    </row>
    <row r="296" spans="1:11" s="193" customFormat="1" ht="20.100000000000001" customHeight="1">
      <c r="A296" s="1151"/>
      <c r="B296" s="1177" t="s">
        <v>2073</v>
      </c>
      <c r="C296" s="1164" t="s">
        <v>2244</v>
      </c>
      <c r="D296" s="1164">
        <v>46172</v>
      </c>
      <c r="E296" s="1194">
        <f t="shared" ref="E296" si="246">D296+10</f>
        <v>46182</v>
      </c>
      <c r="F296" s="1161">
        <f t="shared" ref="F296" si="247">E296+6</f>
        <v>46188</v>
      </c>
      <c r="G296" s="1161">
        <f t="shared" ref="G296" si="248">F296+5</f>
        <v>46193</v>
      </c>
      <c r="H296" s="1191"/>
      <c r="I296" s="1161">
        <f t="shared" si="198"/>
        <v>46172</v>
      </c>
      <c r="J296" s="1161">
        <f t="shared" si="198"/>
        <v>46173</v>
      </c>
      <c r="K296" s="1204">
        <f t="shared" ref="K296" si="249">WEEKNUM(J296)</f>
        <v>23</v>
      </c>
    </row>
    <row r="297" spans="1:11" s="193" customFormat="1" ht="20.100000000000001" customHeight="1">
      <c r="A297" s="1151"/>
      <c r="B297" s="1178" t="s">
        <v>2113</v>
      </c>
      <c r="C297" s="1164" t="s">
        <v>2245</v>
      </c>
      <c r="D297" s="1164">
        <v>46179</v>
      </c>
      <c r="E297" s="1194">
        <f t="shared" ref="E297" si="250">D297+10</f>
        <v>46189</v>
      </c>
      <c r="F297" s="1161">
        <f t="shared" ref="F297" si="251">E297+6</f>
        <v>46195</v>
      </c>
      <c r="G297" s="1161">
        <f t="shared" ref="G297" si="252">F297+5</f>
        <v>46200</v>
      </c>
      <c r="H297" s="1191"/>
      <c r="I297" s="1161">
        <f t="shared" si="198"/>
        <v>46179</v>
      </c>
      <c r="J297" s="1161">
        <f t="shared" si="198"/>
        <v>46180</v>
      </c>
      <c r="K297" s="1204">
        <f t="shared" ref="K297" si="253">WEEKNUM(J297)</f>
        <v>24</v>
      </c>
    </row>
    <row r="298" spans="1:11" s="193" customFormat="1" ht="20.100000000000001" customHeight="1">
      <c r="A298" s="1151"/>
      <c r="B298" s="1177" t="s">
        <v>2105</v>
      </c>
      <c r="C298" s="1164" t="s">
        <v>2246</v>
      </c>
      <c r="D298" s="1164">
        <v>46186</v>
      </c>
      <c r="E298" s="1194">
        <f t="shared" ref="E298" si="254">D298+10</f>
        <v>46196</v>
      </c>
      <c r="F298" s="1161">
        <f t="shared" ref="F298" si="255">E298+6</f>
        <v>46202</v>
      </c>
      <c r="G298" s="1161">
        <f t="shared" ref="G298" si="256">F298+5</f>
        <v>46207</v>
      </c>
      <c r="H298" s="1191"/>
      <c r="I298" s="1161">
        <f t="shared" si="198"/>
        <v>46186</v>
      </c>
      <c r="J298" s="1161">
        <f t="shared" si="198"/>
        <v>46187</v>
      </c>
      <c r="K298" s="1204">
        <f t="shared" ref="K298" si="257">WEEKNUM(J298)</f>
        <v>25</v>
      </c>
    </row>
    <row r="299" spans="1:11" s="193" customFormat="1" ht="20.100000000000001" customHeight="1">
      <c r="A299" s="1151"/>
      <c r="B299" s="1177" t="s">
        <v>2092</v>
      </c>
      <c r="C299" s="1164" t="s">
        <v>2247</v>
      </c>
      <c r="D299" s="1164">
        <v>46193</v>
      </c>
      <c r="E299" s="1194">
        <f t="shared" ref="E299" si="258">D299+10</f>
        <v>46203</v>
      </c>
      <c r="F299" s="1161">
        <f t="shared" ref="F299" si="259">E299+6</f>
        <v>46209</v>
      </c>
      <c r="G299" s="1161">
        <f t="shared" ref="G299" si="260">F299+5</f>
        <v>46214</v>
      </c>
      <c r="H299" s="1191"/>
      <c r="I299" s="1161">
        <f t="shared" si="198"/>
        <v>46193</v>
      </c>
      <c r="J299" s="1161">
        <f t="shared" si="198"/>
        <v>46194</v>
      </c>
      <c r="K299" s="1204">
        <f t="shared" ref="K299" si="261">WEEKNUM(J299)</f>
        <v>26</v>
      </c>
    </row>
    <row r="300" spans="1:11" s="193" customFormat="1" ht="20.100000000000001" customHeight="1">
      <c r="A300" s="1151"/>
      <c r="B300" s="1177" t="s">
        <v>2099</v>
      </c>
      <c r="C300" s="1164" t="s">
        <v>2248</v>
      </c>
      <c r="D300" s="1164">
        <v>46200</v>
      </c>
      <c r="E300" s="1194">
        <f t="shared" ref="E300" si="262">D300+10</f>
        <v>46210</v>
      </c>
      <c r="F300" s="1161">
        <f t="shared" ref="F300" si="263">E300+6</f>
        <v>46216</v>
      </c>
      <c r="G300" s="1161">
        <f t="shared" ref="G300" si="264">F300+5</f>
        <v>46221</v>
      </c>
      <c r="H300" s="1191"/>
      <c r="I300" s="1161">
        <f t="shared" si="198"/>
        <v>46200</v>
      </c>
      <c r="J300" s="1161">
        <f t="shared" si="198"/>
        <v>46201</v>
      </c>
      <c r="K300" s="1204">
        <f t="shared" ref="K300" si="265">WEEKNUM(J300)</f>
        <v>27</v>
      </c>
    </row>
    <row r="301" spans="1:11" s="193" customFormat="1" ht="20.100000000000001" customHeight="1">
      <c r="A301" s="1151"/>
      <c r="B301" s="1177" t="s">
        <v>2095</v>
      </c>
      <c r="C301" s="1164" t="s">
        <v>2249</v>
      </c>
      <c r="D301" s="1164">
        <v>46207</v>
      </c>
      <c r="E301" s="1194">
        <f t="shared" ref="E301" si="266">D301+10</f>
        <v>46217</v>
      </c>
      <c r="F301" s="1161">
        <f t="shared" ref="F301" si="267">E301+6</f>
        <v>46223</v>
      </c>
      <c r="G301" s="1161">
        <f t="shared" ref="G301" si="268">F301+5</f>
        <v>46228</v>
      </c>
      <c r="H301" s="1191"/>
      <c r="I301" s="1161">
        <f t="shared" si="198"/>
        <v>46207</v>
      </c>
      <c r="J301" s="1161">
        <f t="shared" si="198"/>
        <v>46208</v>
      </c>
      <c r="K301" s="1204">
        <f t="shared" ref="K301" si="269">WEEKNUM(J301)</f>
        <v>28</v>
      </c>
    </row>
    <row r="302" spans="1:11" s="193" customFormat="1" ht="20.100000000000001" customHeight="1">
      <c r="A302" s="1151"/>
      <c r="B302" s="1177" t="s">
        <v>2081</v>
      </c>
      <c r="C302" s="1164" t="s">
        <v>2250</v>
      </c>
      <c r="D302" s="1164">
        <v>46214</v>
      </c>
      <c r="E302" s="1194">
        <f t="shared" ref="E302" si="270">D302+10</f>
        <v>46224</v>
      </c>
      <c r="F302" s="1161">
        <f t="shared" ref="F302" si="271">E302+6</f>
        <v>46230</v>
      </c>
      <c r="G302" s="1161">
        <f t="shared" ref="G302" si="272">F302+5</f>
        <v>46235</v>
      </c>
      <c r="H302" s="1191"/>
      <c r="I302" s="1161">
        <f t="shared" si="198"/>
        <v>46214</v>
      </c>
      <c r="J302" s="1161">
        <f t="shared" si="198"/>
        <v>46215</v>
      </c>
      <c r="K302" s="1204">
        <f t="shared" ref="K302" si="273">WEEKNUM(J302)</f>
        <v>29</v>
      </c>
    </row>
    <row r="303" spans="1:11" s="193" customFormat="1" ht="20.100000000000001" customHeight="1">
      <c r="A303" s="1151"/>
      <c r="B303" s="1177" t="s">
        <v>2073</v>
      </c>
      <c r="C303" s="1164" t="s">
        <v>2251</v>
      </c>
      <c r="D303" s="1164">
        <v>46221</v>
      </c>
      <c r="E303" s="1194">
        <f t="shared" ref="E303" si="274">D303+10</f>
        <v>46231</v>
      </c>
      <c r="F303" s="1161">
        <f t="shared" ref="F303" si="275">E303+6</f>
        <v>46237</v>
      </c>
      <c r="G303" s="1161">
        <f t="shared" ref="G303" si="276">F303+5</f>
        <v>46242</v>
      </c>
      <c r="H303" s="1191"/>
      <c r="I303" s="1161">
        <f t="shared" si="198"/>
        <v>46221</v>
      </c>
      <c r="J303" s="1161">
        <f t="shared" si="198"/>
        <v>46222</v>
      </c>
      <c r="K303" s="1204">
        <f t="shared" ref="K303" si="277">WEEKNUM(J303)</f>
        <v>30</v>
      </c>
    </row>
    <row r="304" spans="1:11" s="193" customFormat="1" ht="18" customHeight="1">
      <c r="A304" s="805"/>
      <c r="B304" s="147" t="s">
        <v>468</v>
      </c>
      <c r="C304" s="801"/>
      <c r="D304" s="752"/>
      <c r="E304" s="801"/>
      <c r="F304" s="801"/>
      <c r="G304" s="801"/>
      <c r="H304" s="801"/>
      <c r="J304" s="769"/>
    </row>
    <row r="305" spans="1:15" s="149" customFormat="1" ht="18" customHeight="1">
      <c r="A305" s="805"/>
      <c r="B305" s="422"/>
      <c r="C305" s="155"/>
      <c r="D305" s="162"/>
      <c r="E305" s="155"/>
      <c r="F305" s="155"/>
      <c r="G305" s="155"/>
      <c r="H305" s="155"/>
      <c r="J305" s="490"/>
    </row>
    <row r="306" spans="1:15" s="149" customFormat="1" ht="18" customHeight="1">
      <c r="A306" s="805"/>
      <c r="B306" s="422"/>
      <c r="C306" s="155"/>
      <c r="D306" s="162"/>
      <c r="E306" s="155"/>
      <c r="F306" s="155"/>
      <c r="G306" s="155"/>
      <c r="H306" s="155"/>
      <c r="J306" s="490"/>
    </row>
    <row r="307" spans="1:15" ht="18" customHeight="1" thickBot="1">
      <c r="B307" s="3"/>
      <c r="C307" s="9"/>
      <c r="D307" s="9"/>
      <c r="E307" s="9"/>
    </row>
    <row r="308" spans="1:15" s="147" customFormat="1" ht="18.75" customHeight="1">
      <c r="B308" s="771"/>
      <c r="C308" s="772"/>
      <c r="D308" s="773"/>
      <c r="E308" s="774"/>
      <c r="F308" s="775"/>
      <c r="G308" s="776"/>
      <c r="H308" s="777"/>
    </row>
    <row r="309" spans="1:15" s="147" customFormat="1" ht="18.75" customHeight="1">
      <c r="B309" s="778" t="s">
        <v>469</v>
      </c>
      <c r="C309" s="145"/>
      <c r="D309" s="147" t="s">
        <v>470</v>
      </c>
      <c r="G309" s="147" t="s">
        <v>471</v>
      </c>
      <c r="H309" s="779"/>
    </row>
    <row r="310" spans="1:15" s="147" customFormat="1" ht="18.75" customHeight="1">
      <c r="B310" s="780" t="s">
        <v>472</v>
      </c>
      <c r="C310" s="1085" t="s">
        <v>473</v>
      </c>
      <c r="D310" s="133" t="s">
        <v>474</v>
      </c>
      <c r="F310" s="1085" t="s">
        <v>475</v>
      </c>
      <c r="G310" s="145" t="s">
        <v>476</v>
      </c>
      <c r="H310" s="1086" t="s">
        <v>477</v>
      </c>
    </row>
    <row r="311" spans="1:15" s="147" customFormat="1" ht="18.75" customHeight="1">
      <c r="B311" s="780" t="s">
        <v>478</v>
      </c>
      <c r="C311" s="1085" t="s">
        <v>479</v>
      </c>
      <c r="D311" s="133" t="s">
        <v>480</v>
      </c>
      <c r="E311" s="148" t="s">
        <v>481</v>
      </c>
      <c r="F311" s="1087" t="s">
        <v>482</v>
      </c>
      <c r="G311" s="145" t="s">
        <v>483</v>
      </c>
      <c r="H311" s="1086" t="s">
        <v>484</v>
      </c>
    </row>
    <row r="312" spans="1:15" s="147" customFormat="1" ht="18.75" customHeight="1">
      <c r="B312" s="783" t="s">
        <v>485</v>
      </c>
      <c r="C312" s="1088" t="s">
        <v>486</v>
      </c>
      <c r="D312" s="133" t="s">
        <v>487</v>
      </c>
      <c r="E312" s="148" t="s">
        <v>488</v>
      </c>
      <c r="F312" s="1087" t="s">
        <v>489</v>
      </c>
      <c r="G312" s="588" t="s">
        <v>490</v>
      </c>
      <c r="H312" s="1089" t="s">
        <v>491</v>
      </c>
    </row>
    <row r="313" spans="1:15" s="147" customFormat="1" ht="18.75" customHeight="1">
      <c r="B313" s="783" t="s">
        <v>492</v>
      </c>
      <c r="C313" s="1088" t="s">
        <v>493</v>
      </c>
      <c r="D313" s="133" t="s">
        <v>494</v>
      </c>
      <c r="E313" s="148" t="s">
        <v>495</v>
      </c>
      <c r="F313" s="1087" t="s">
        <v>496</v>
      </c>
      <c r="G313" s="588" t="s">
        <v>497</v>
      </c>
      <c r="H313" s="1089" t="s">
        <v>498</v>
      </c>
      <c r="N313" s="149"/>
      <c r="O313" s="149"/>
    </row>
    <row r="314" spans="1:15" s="147" customFormat="1" ht="18.75" customHeight="1">
      <c r="B314" s="783" t="s">
        <v>899</v>
      </c>
      <c r="C314" s="1088" t="s">
        <v>500</v>
      </c>
      <c r="D314" s="133" t="s">
        <v>501</v>
      </c>
      <c r="E314" s="148" t="s">
        <v>502</v>
      </c>
      <c r="F314" s="1087" t="s">
        <v>503</v>
      </c>
      <c r="G314" s="588" t="s">
        <v>504</v>
      </c>
      <c r="H314" s="1089" t="s">
        <v>505</v>
      </c>
      <c r="N314" s="149"/>
      <c r="O314" s="149"/>
    </row>
    <row r="315" spans="1:15" s="147" customFormat="1" ht="18.75" customHeight="1">
      <c r="B315" s="783" t="s">
        <v>506</v>
      </c>
      <c r="C315" s="1088" t="s">
        <v>507</v>
      </c>
      <c r="D315" s="133" t="s">
        <v>508</v>
      </c>
      <c r="E315" s="148" t="s">
        <v>509</v>
      </c>
      <c r="F315" s="1087" t="s">
        <v>510</v>
      </c>
      <c r="G315" s="588" t="s">
        <v>511</v>
      </c>
      <c r="H315" s="1089" t="s">
        <v>512</v>
      </c>
      <c r="N315" s="149"/>
      <c r="O315" s="149"/>
    </row>
    <row r="316" spans="1:15" s="147" customFormat="1" ht="18.75" customHeight="1">
      <c r="B316" s="783" t="s">
        <v>513</v>
      </c>
      <c r="C316" s="1088" t="s">
        <v>514</v>
      </c>
      <c r="D316" s="133" t="s">
        <v>515</v>
      </c>
      <c r="E316" s="148" t="s">
        <v>516</v>
      </c>
      <c r="F316" s="1085" t="s">
        <v>517</v>
      </c>
      <c r="G316" s="588" t="s">
        <v>518</v>
      </c>
      <c r="H316" s="787" t="s">
        <v>519</v>
      </c>
      <c r="N316" s="149"/>
      <c r="O316" s="149"/>
    </row>
    <row r="317" spans="1:15" s="149" customFormat="1" ht="18.75" customHeight="1">
      <c r="A317" s="1022"/>
      <c r="B317" s="783" t="s">
        <v>520</v>
      </c>
      <c r="C317" s="1088" t="s">
        <v>521</v>
      </c>
      <c r="D317" s="133" t="s">
        <v>522</v>
      </c>
      <c r="E317" s="148" t="s">
        <v>523</v>
      </c>
      <c r="F317" s="739" t="s">
        <v>524</v>
      </c>
      <c r="G317" s="147"/>
      <c r="H317" s="788"/>
      <c r="I317" s="145"/>
      <c r="J317" s="145"/>
      <c r="K317" s="145"/>
    </row>
    <row r="318" spans="1:15" s="149" customFormat="1" ht="18.75" customHeight="1" thickBot="1">
      <c r="A318" s="1022"/>
      <c r="B318" s="789"/>
      <c r="C318" s="790"/>
      <c r="D318" s="790"/>
      <c r="E318" s="791"/>
      <c r="F318" s="791"/>
      <c r="G318" s="791"/>
      <c r="H318" s="792"/>
      <c r="I318" s="145"/>
      <c r="J318" s="145"/>
      <c r="K318" s="145"/>
    </row>
    <row r="319" spans="1:15" s="331" customFormat="1" ht="18.75" customHeight="1">
      <c r="A319" s="855"/>
      <c r="B319" s="11"/>
      <c r="C319" s="11"/>
      <c r="D319" s="11"/>
      <c r="E319" s="11"/>
      <c r="F319" s="11"/>
      <c r="G319" s="11"/>
      <c r="H319" s="11"/>
      <c r="I319" s="11"/>
      <c r="J319" s="11"/>
    </row>
  </sheetData>
  <mergeCells count="12">
    <mergeCell ref="B187:C187"/>
    <mergeCell ref="D187:D188"/>
    <mergeCell ref="D136:D137"/>
    <mergeCell ref="B4:F4"/>
    <mergeCell ref="B2:F2"/>
    <mergeCell ref="E15:F15"/>
    <mergeCell ref="D8:D9"/>
    <mergeCell ref="B136:C136"/>
    <mergeCell ref="B8:C8"/>
    <mergeCell ref="E40:F40"/>
    <mergeCell ref="B134:G134"/>
    <mergeCell ref="B6:F6"/>
  </mergeCells>
  <phoneticPr fontId="81" type="noConversion"/>
  <hyperlinks>
    <hyperlink ref="H2" location="HOME!Print_Area" display="HOME" xr:uid="{FF8ECA58-D7DD-4971-A407-55A1ECF132D5}"/>
    <hyperlink ref="H310" r:id="rId1" xr:uid="{E8F458CD-6AFE-49E7-A7ED-41CB02C4EEAA}"/>
    <hyperlink ref="C310" r:id="rId2" xr:uid="{A158CA61-AD8F-4172-AAA9-477A48F4AF61}"/>
    <hyperlink ref="H315" r:id="rId3" xr:uid="{692369D6-5B5A-420E-BF50-6382E8E8F9ED}"/>
    <hyperlink ref="H314" r:id="rId4" xr:uid="{67C218D9-33F9-446C-AF03-41FD2EB85111}"/>
    <hyperlink ref="C313" r:id="rId5" xr:uid="{9D053B7F-1265-4086-B4C1-9EF719BB1D07}"/>
    <hyperlink ref="C311" r:id="rId6" xr:uid="{50CE4654-87D7-4234-9A04-0BA9B1DC07BD}"/>
    <hyperlink ref="C317" r:id="rId7" xr:uid="{C5404A4C-2455-473D-9F65-C48AACF83BE2}"/>
    <hyperlink ref="H313" r:id="rId8" xr:uid="{268B3BE2-9813-4DC0-9256-2E504655F845}"/>
    <hyperlink ref="H316" r:id="rId9" xr:uid="{5B79DD80-7263-4740-A166-945601926E14}"/>
    <hyperlink ref="F310" r:id="rId10" xr:uid="{BC46F011-3795-456E-8FA6-C051DBCD17E9}"/>
    <hyperlink ref="F315" r:id="rId11" xr:uid="{B05016FC-6F5A-43C9-AD95-30F926FBA2B8}"/>
    <hyperlink ref="F311" r:id="rId12" xr:uid="{B767A102-68B5-4EE1-8CCD-729D9E604781}"/>
    <hyperlink ref="F312" r:id="rId13" xr:uid="{FEC11313-0433-40C8-A31C-555AC6C38A24}"/>
    <hyperlink ref="F313" r:id="rId14" xr:uid="{A8BBEC84-FF4F-49F5-B02C-CE00DEE1E791}"/>
    <hyperlink ref="F314" r:id="rId15" xr:uid="{2653B2F2-F1EB-4B71-AA5B-11498930D532}"/>
    <hyperlink ref="H311" r:id="rId16" xr:uid="{A90C3CB2-F972-4480-833D-0CAE08E9A841}"/>
    <hyperlink ref="H312" r:id="rId17" xr:uid="{FFB74343-2C6B-4EE2-93CB-D30A7AC8A2FA}"/>
    <hyperlink ref="F316" r:id="rId18" xr:uid="{42EE037D-027C-4F0F-8A5F-C6005D90763A}"/>
    <hyperlink ref="C312" r:id="rId19" xr:uid="{147D6221-E870-42B9-8A5B-65A56B135078}"/>
    <hyperlink ref="C314" r:id="rId20" xr:uid="{FBB02197-0C07-440B-9628-5FC21934FAAE}"/>
    <hyperlink ref="C315" r:id="rId21" xr:uid="{CED64735-0BF7-488B-BB68-A4442B82F2E1}"/>
    <hyperlink ref="C316" r:id="rId22" xr:uid="{F03A6730-B11E-4863-BB91-77F9AE925578}"/>
    <hyperlink ref="F317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38" t="s">
        <v>0</v>
      </c>
      <c r="C2" s="1538"/>
      <c r="D2" s="1538"/>
      <c r="E2" s="1538"/>
      <c r="F2" s="1538"/>
      <c r="H2" s="970" t="s">
        <v>247</v>
      </c>
    </row>
    <row r="3" spans="1:9" ht="15.75" customHeight="1" thickBot="1"/>
    <row r="4" spans="1:9" ht="30" customHeight="1" thickBot="1">
      <c r="B4" s="1521" t="s">
        <v>2252</v>
      </c>
      <c r="C4" s="1522"/>
      <c r="D4" s="1522"/>
      <c r="E4" s="1522"/>
      <c r="F4" s="1523"/>
    </row>
    <row r="5" spans="1:9" ht="20.100000000000001" customHeight="1">
      <c r="B5" s="1539"/>
      <c r="C5" s="1539"/>
      <c r="D5" s="1539"/>
      <c r="E5" s="1539"/>
      <c r="F5" s="1539"/>
    </row>
    <row r="6" spans="1:9" ht="20.100000000000001" customHeight="1">
      <c r="B6" s="1515" t="s">
        <v>250</v>
      </c>
      <c r="C6" s="1515"/>
      <c r="D6" s="1515"/>
      <c r="E6" s="1515"/>
      <c r="F6" s="1515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33" t="s">
        <v>2253</v>
      </c>
      <c r="C8" s="1534"/>
      <c r="D8" s="1535" t="s">
        <v>252</v>
      </c>
      <c r="E8" s="932" t="s">
        <v>717</v>
      </c>
      <c r="F8" s="935" t="s">
        <v>253</v>
      </c>
      <c r="G8" s="331"/>
      <c r="H8" s="876" t="s">
        <v>2254</v>
      </c>
      <c r="I8" s="1"/>
    </row>
    <row r="9" spans="1:9" ht="20.100000000000001" customHeight="1">
      <c r="A9" s="817"/>
      <c r="B9" s="935" t="s">
        <v>254</v>
      </c>
      <c r="C9" s="935" t="s">
        <v>255</v>
      </c>
      <c r="D9" s="1536"/>
      <c r="E9" s="931" t="s">
        <v>112</v>
      </c>
      <c r="F9" s="931" t="s">
        <v>215</v>
      </c>
      <c r="G9" s="331"/>
      <c r="H9" s="934" t="s">
        <v>256</v>
      </c>
      <c r="I9" s="934" t="s">
        <v>257</v>
      </c>
    </row>
    <row r="10" spans="1:9" ht="15.75" hidden="1" customHeight="1">
      <c r="A10" s="817"/>
      <c r="B10" s="810" t="s">
        <v>258</v>
      </c>
      <c r="C10" s="815" t="s">
        <v>259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260</v>
      </c>
      <c r="C11" s="815" t="s">
        <v>261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262</v>
      </c>
      <c r="C12" s="815" t="s">
        <v>263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264</v>
      </c>
      <c r="C13" s="815" t="s">
        <v>265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266</v>
      </c>
      <c r="C14" s="815" t="s">
        <v>267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268</v>
      </c>
      <c r="B15" s="810" t="s">
        <v>269</v>
      </c>
      <c r="C15" s="815" t="s">
        <v>270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271</v>
      </c>
      <c r="B16" s="810" t="s">
        <v>272</v>
      </c>
      <c r="C16" s="815" t="s">
        <v>273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260</v>
      </c>
      <c r="C17" s="815" t="s">
        <v>274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262</v>
      </c>
      <c r="C18" s="815" t="s">
        <v>275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264</v>
      </c>
      <c r="C19" s="896" t="s">
        <v>276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266</v>
      </c>
      <c r="C20" s="896" t="s">
        <v>277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278</v>
      </c>
      <c r="C21" s="896" t="s">
        <v>279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3" t="s">
        <v>272</v>
      </c>
      <c r="C22" s="946" t="s">
        <v>280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3" t="s">
        <v>260</v>
      </c>
      <c r="C23" s="946" t="s">
        <v>281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3" t="s">
        <v>262</v>
      </c>
      <c r="C24" s="946" t="s">
        <v>282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3" t="s">
        <v>264</v>
      </c>
      <c r="C25" s="946" t="s">
        <v>283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284</v>
      </c>
      <c r="B26" s="953" t="s">
        <v>278</v>
      </c>
      <c r="C26" s="946" t="s">
        <v>285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3" t="s">
        <v>266</v>
      </c>
      <c r="C27" s="946" t="s">
        <v>286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5" t="s">
        <v>272</v>
      </c>
      <c r="C28" s="946" t="s">
        <v>287</v>
      </c>
      <c r="D28" s="946">
        <v>45436</v>
      </c>
      <c r="E28" s="758">
        <f t="shared" si="12"/>
        <v>45438</v>
      </c>
      <c r="F28" s="873" t="s">
        <v>288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289</v>
      </c>
      <c r="B29" s="946" t="s">
        <v>278</v>
      </c>
      <c r="C29" s="946" t="s">
        <v>290</v>
      </c>
      <c r="D29" s="946">
        <v>45446</v>
      </c>
      <c r="E29" s="758">
        <f t="shared" si="12"/>
        <v>45448</v>
      </c>
      <c r="F29" s="873" t="s">
        <v>288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291</v>
      </c>
      <c r="B30" s="946" t="s">
        <v>260</v>
      </c>
      <c r="C30" s="946" t="s">
        <v>292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264</v>
      </c>
      <c r="B31" s="946" t="s">
        <v>293</v>
      </c>
      <c r="C31" s="946" t="s">
        <v>294</v>
      </c>
      <c r="D31" s="946">
        <v>45460</v>
      </c>
      <c r="E31" s="758">
        <f t="shared" si="12"/>
        <v>45462</v>
      </c>
      <c r="F31" s="873" t="s">
        <v>288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295</v>
      </c>
      <c r="B32" s="1048" t="s">
        <v>264</v>
      </c>
      <c r="C32" s="946" t="s">
        <v>296</v>
      </c>
      <c r="D32" s="946">
        <v>45464</v>
      </c>
      <c r="E32" s="758">
        <f>D32+2</f>
        <v>45466</v>
      </c>
      <c r="F32" s="873" t="s">
        <v>288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266</v>
      </c>
      <c r="B33" s="1048" t="s">
        <v>272</v>
      </c>
      <c r="C33" s="946" t="s">
        <v>297</v>
      </c>
      <c r="D33" s="946">
        <v>45473</v>
      </c>
      <c r="E33" s="758">
        <f t="shared" ref="E33:E37" si="14">D33+2</f>
        <v>45475</v>
      </c>
      <c r="F33" s="873" t="s">
        <v>288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>
      <c r="A34" s="817" t="s">
        <v>272</v>
      </c>
      <c r="B34" s="946" t="s">
        <v>266</v>
      </c>
      <c r="C34" s="946" t="s">
        <v>298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>
      <c r="A35" s="817"/>
      <c r="B35" s="946" t="s">
        <v>278</v>
      </c>
      <c r="C35" s="946" t="s">
        <v>299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>
      <c r="A36" s="817"/>
      <c r="B36" s="946" t="s">
        <v>300</v>
      </c>
      <c r="C36" s="946" t="s">
        <v>301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>
      <c r="A37" s="817"/>
      <c r="B37" s="946" t="s">
        <v>293</v>
      </c>
      <c r="C37" s="946" t="s">
        <v>302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>
      <c r="A38" s="817"/>
      <c r="B38" s="946" t="s">
        <v>264</v>
      </c>
      <c r="C38" s="946" t="s">
        <v>303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>
      <c r="A39" s="817"/>
      <c r="B39" s="946" t="s">
        <v>304</v>
      </c>
      <c r="C39" s="946" t="s">
        <v>305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>
      <c r="A40" s="817"/>
      <c r="B40" s="946" t="s">
        <v>278</v>
      </c>
      <c r="C40" s="946" t="s">
        <v>306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>
      <c r="A41" s="817" t="s">
        <v>266</v>
      </c>
      <c r="B41" s="946" t="s">
        <v>266</v>
      </c>
      <c r="C41" s="946" t="s">
        <v>307</v>
      </c>
      <c r="D41" s="946">
        <v>45531</v>
      </c>
      <c r="E41" s="758">
        <f>D41+2</f>
        <v>45533</v>
      </c>
      <c r="F41" s="873" t="s">
        <v>288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>
      <c r="A42" s="817" t="s">
        <v>300</v>
      </c>
      <c r="B42" s="946" t="s">
        <v>293</v>
      </c>
      <c r="C42" s="946" t="s">
        <v>308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>
      <c r="A43" s="817" t="s">
        <v>293</v>
      </c>
      <c r="B43" s="946" t="s">
        <v>300</v>
      </c>
      <c r="C43" s="946" t="s">
        <v>309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>
      <c r="A44" s="817"/>
      <c r="B44" s="946" t="s">
        <v>264</v>
      </c>
      <c r="C44" s="946" t="s">
        <v>310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>
      <c r="A45" s="817"/>
      <c r="B45" s="946" t="s">
        <v>304</v>
      </c>
      <c r="C45" s="946" t="s">
        <v>311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>
      <c r="A46" s="817" t="s">
        <v>278</v>
      </c>
      <c r="B46" s="1015" t="s">
        <v>312</v>
      </c>
      <c r="C46" s="946" t="s">
        <v>313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>
      <c r="A47" s="817"/>
      <c r="B47" s="946" t="s">
        <v>266</v>
      </c>
      <c r="C47" s="946" t="s">
        <v>314</v>
      </c>
      <c r="D47" s="946">
        <v>45572</v>
      </c>
      <c r="E47" s="758">
        <f>D47+2</f>
        <v>45574</v>
      </c>
      <c r="F47" s="873" t="s">
        <v>288</v>
      </c>
      <c r="G47" s="331"/>
      <c r="H47" s="758">
        <v>45564</v>
      </c>
      <c r="I47" s="994">
        <f t="shared" si="20"/>
        <v>40</v>
      </c>
    </row>
    <row r="48" spans="1:9" ht="17.25" hidden="1" customHeight="1">
      <c r="A48" s="817"/>
      <c r="B48" s="1015" t="s">
        <v>312</v>
      </c>
      <c r="C48" s="946" t="s">
        <v>315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>
      <c r="A49" s="817" t="s">
        <v>316</v>
      </c>
      <c r="B49" s="946" t="s">
        <v>264</v>
      </c>
      <c r="C49" s="946" t="s">
        <v>317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>
      <c r="A50" s="817" t="s">
        <v>264</v>
      </c>
      <c r="B50" s="946" t="s">
        <v>316</v>
      </c>
      <c r="C50" s="946" t="s">
        <v>318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>
      <c r="A51" s="817" t="s">
        <v>319</v>
      </c>
      <c r="B51" s="946" t="s">
        <v>266</v>
      </c>
      <c r="C51" s="946" t="s">
        <v>320</v>
      </c>
      <c r="D51" s="946">
        <v>45594</v>
      </c>
      <c r="E51" s="873" t="s">
        <v>288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>
      <c r="A52" s="817" t="s">
        <v>321</v>
      </c>
      <c r="B52" s="946" t="s">
        <v>304</v>
      </c>
      <c r="C52" s="946" t="s">
        <v>322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>
      <c r="A53" s="817" t="s">
        <v>293</v>
      </c>
      <c r="B53" s="946" t="s">
        <v>260</v>
      </c>
      <c r="C53" s="946" t="s">
        <v>323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>
      <c r="A54" s="817" t="s">
        <v>324</v>
      </c>
      <c r="B54" s="946" t="s">
        <v>325</v>
      </c>
      <c r="C54" s="946" t="s">
        <v>326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>
      <c r="A55" s="817" t="s">
        <v>316</v>
      </c>
      <c r="B55" s="946" t="s">
        <v>264</v>
      </c>
      <c r="C55" s="946" t="s">
        <v>327</v>
      </c>
      <c r="D55" s="873" t="s">
        <v>288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>
      <c r="A56" s="817" t="s">
        <v>264</v>
      </c>
      <c r="B56" s="946" t="s">
        <v>316</v>
      </c>
      <c r="C56" s="946" t="s">
        <v>328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>
      <c r="A57" s="817" t="s">
        <v>266</v>
      </c>
      <c r="B57" s="946" t="s">
        <v>304</v>
      </c>
      <c r="C57" s="946" t="s">
        <v>329</v>
      </c>
      <c r="D57" s="873" t="s">
        <v>288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>
      <c r="A58" s="817" t="s">
        <v>304</v>
      </c>
      <c r="B58" s="946" t="s">
        <v>266</v>
      </c>
      <c r="C58" s="946" t="s">
        <v>330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>
      <c r="A59" s="817"/>
      <c r="B59" s="946" t="s">
        <v>260</v>
      </c>
      <c r="C59" s="946" t="s">
        <v>2255</v>
      </c>
      <c r="D59" s="873" t="s">
        <v>288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>
      <c r="A60" s="817" t="s">
        <v>325</v>
      </c>
      <c r="B60" s="946" t="s">
        <v>264</v>
      </c>
      <c r="C60" s="946" t="s">
        <v>2256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>
      <c r="A61" s="817"/>
      <c r="B61" s="946" t="s">
        <v>325</v>
      </c>
      <c r="C61" s="946" t="s">
        <v>2257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>
      <c r="A62" s="817"/>
      <c r="B62" s="946" t="s">
        <v>316</v>
      </c>
      <c r="C62" s="946" t="s">
        <v>2258</v>
      </c>
      <c r="D62" s="873" t="s">
        <v>288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15" t="s">
        <v>336</v>
      </c>
      <c r="C65" s="1515"/>
      <c r="D65" s="1515"/>
      <c r="E65" s="1515"/>
      <c r="F65" s="1515"/>
      <c r="G65" s="217"/>
      <c r="H65" s="217"/>
      <c r="I65" s="217"/>
    </row>
    <row r="66" spans="1:17" ht="15.75" customHeight="1">
      <c r="B66" s="164"/>
      <c r="C66" s="155"/>
      <c r="D66" s="1565"/>
      <c r="E66" s="1565"/>
      <c r="F66" s="1565"/>
      <c r="G66" s="1565"/>
      <c r="H66" s="1565"/>
      <c r="I66" s="1565"/>
      <c r="J66" s="1565"/>
      <c r="K66" s="1565"/>
      <c r="L66" s="1565"/>
      <c r="M66" s="1565"/>
      <c r="N66" s="745"/>
    </row>
    <row r="67" spans="1:17" ht="30" customHeight="1">
      <c r="A67" s="817"/>
      <c r="B67" s="1533" t="s">
        <v>2252</v>
      </c>
      <c r="C67" s="1534"/>
      <c r="D67" s="1535" t="s">
        <v>252</v>
      </c>
      <c r="E67" s="941" t="s">
        <v>110</v>
      </c>
      <c r="F67" s="935" t="s">
        <v>238</v>
      </c>
      <c r="G67" s="935" t="s">
        <v>338</v>
      </c>
      <c r="H67" s="932" t="s">
        <v>81</v>
      </c>
      <c r="I67" s="935" t="s">
        <v>173</v>
      </c>
      <c r="J67" s="935" t="s">
        <v>205</v>
      </c>
      <c r="K67" s="935" t="s">
        <v>96</v>
      </c>
      <c r="L67" s="935" t="s">
        <v>139</v>
      </c>
      <c r="M67" s="935" t="s">
        <v>2259</v>
      </c>
      <c r="N67" s="935" t="s">
        <v>2260</v>
      </c>
      <c r="O67" s="331"/>
      <c r="P67" s="876" t="s">
        <v>2261</v>
      </c>
    </row>
    <row r="68" spans="1:17" ht="20.100000000000001" customHeight="1">
      <c r="A68" s="817"/>
      <c r="B68" s="935" t="s">
        <v>254</v>
      </c>
      <c r="C68" s="935" t="s">
        <v>255</v>
      </c>
      <c r="D68" s="1536"/>
      <c r="E68" s="931" t="s">
        <v>215</v>
      </c>
      <c r="F68" s="931" t="s">
        <v>217</v>
      </c>
      <c r="G68" s="931" t="s">
        <v>339</v>
      </c>
      <c r="H68" s="931" t="s">
        <v>83</v>
      </c>
      <c r="I68" s="931" t="s">
        <v>188</v>
      </c>
      <c r="J68" s="931" t="s">
        <v>147</v>
      </c>
      <c r="K68" s="931" t="s">
        <v>136</v>
      </c>
      <c r="L68" s="931" t="s">
        <v>156</v>
      </c>
      <c r="M68" s="931" t="s">
        <v>167</v>
      </c>
      <c r="N68" s="931" t="s">
        <v>107</v>
      </c>
      <c r="O68" s="331"/>
      <c r="P68" s="934" t="s">
        <v>256</v>
      </c>
      <c r="Q68" s="934" t="s">
        <v>340</v>
      </c>
    </row>
    <row r="69" spans="1:17" ht="17.25" hidden="1" customHeight="1">
      <c r="A69" s="817"/>
      <c r="B69" s="953" t="s">
        <v>278</v>
      </c>
      <c r="C69" s="946" t="s">
        <v>341</v>
      </c>
      <c r="D69" s="946">
        <v>45393</v>
      </c>
      <c r="E69" s="1531" t="s">
        <v>288</v>
      </c>
      <c r="F69" s="1532"/>
      <c r="G69" s="1532"/>
      <c r="H69" s="1532"/>
      <c r="I69" s="1532"/>
      <c r="J69" s="1532"/>
      <c r="K69" s="1532"/>
      <c r="L69" s="1537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3" t="s">
        <v>272</v>
      </c>
      <c r="C70" s="946" t="s">
        <v>342</v>
      </c>
      <c r="D70" s="946">
        <v>45400</v>
      </c>
      <c r="E70" s="758">
        <f t="shared" ref="E70:E72" si="34">D70+3</f>
        <v>45403</v>
      </c>
      <c r="F70" s="1531" t="s">
        <v>288</v>
      </c>
      <c r="G70" s="1532"/>
      <c r="H70" s="1532"/>
      <c r="I70" s="1532"/>
      <c r="J70" s="1532"/>
      <c r="K70" s="1537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3" t="s">
        <v>260</v>
      </c>
      <c r="C71" s="946" t="s">
        <v>343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262</v>
      </c>
      <c r="B72" s="953" t="s">
        <v>293</v>
      </c>
      <c r="C72" s="946" t="s">
        <v>344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3" t="s">
        <v>264</v>
      </c>
      <c r="C73" s="946" t="s">
        <v>345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346</v>
      </c>
      <c r="B74" s="953" t="s">
        <v>278</v>
      </c>
      <c r="C74" s="946" t="s">
        <v>347</v>
      </c>
      <c r="D74" s="946">
        <v>45425</v>
      </c>
      <c r="E74" s="873" t="s">
        <v>288</v>
      </c>
      <c r="F74" s="873" t="s">
        <v>288</v>
      </c>
      <c r="G74" s="873" t="s">
        <v>288</v>
      </c>
      <c r="H74" s="873" t="s">
        <v>288</v>
      </c>
      <c r="I74" s="873" t="s">
        <v>288</v>
      </c>
      <c r="J74" s="873" t="s">
        <v>288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278</v>
      </c>
      <c r="B75" s="946" t="s">
        <v>266</v>
      </c>
      <c r="C75" s="946" t="s">
        <v>348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6" t="s">
        <v>272</v>
      </c>
      <c r="C76" s="946" t="s">
        <v>349</v>
      </c>
      <c r="D76" s="946">
        <v>45447</v>
      </c>
      <c r="E76" s="758">
        <f t="shared" ref="E76:E81" si="53">D76+3</f>
        <v>45450</v>
      </c>
      <c r="F76" s="873" t="s">
        <v>288</v>
      </c>
      <c r="G76" s="873" t="s">
        <v>288</v>
      </c>
      <c r="H76" s="873" t="s">
        <v>288</v>
      </c>
      <c r="I76" s="873" t="s">
        <v>288</v>
      </c>
      <c r="J76" s="873" t="s">
        <v>288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350</v>
      </c>
      <c r="B77" s="873" t="s">
        <v>288</v>
      </c>
      <c r="C77" s="946" t="s">
        <v>351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291</v>
      </c>
      <c r="B78" s="946" t="s">
        <v>260</v>
      </c>
      <c r="C78" s="946" t="s">
        <v>352</v>
      </c>
      <c r="D78" s="946">
        <v>45459</v>
      </c>
      <c r="E78" s="758">
        <f t="shared" si="53"/>
        <v>45462</v>
      </c>
      <c r="F78" s="873" t="s">
        <v>288</v>
      </c>
      <c r="G78" s="873" t="s">
        <v>288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353</v>
      </c>
      <c r="B79" s="946" t="s">
        <v>293</v>
      </c>
      <c r="C79" s="946" t="s">
        <v>354</v>
      </c>
      <c r="D79" s="873" t="s">
        <v>288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>
      <c r="A80" s="817" t="s">
        <v>355</v>
      </c>
      <c r="B80" s="946" t="s">
        <v>264</v>
      </c>
      <c r="C80" s="946" t="s">
        <v>356</v>
      </c>
      <c r="D80" s="873" t="s">
        <v>288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>
      <c r="A81" s="817" t="s">
        <v>357</v>
      </c>
      <c r="B81" s="1048" t="s">
        <v>272</v>
      </c>
      <c r="C81" s="946" t="s">
        <v>358</v>
      </c>
      <c r="D81" s="873" t="s">
        <v>288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>
      <c r="A82" s="817"/>
      <c r="B82" s="946" t="s">
        <v>266</v>
      </c>
      <c r="C82" s="946" t="s">
        <v>359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>
      <c r="A83" s="817"/>
      <c r="B83" s="992" t="s">
        <v>278</v>
      </c>
      <c r="C83" s="946" t="s">
        <v>360</v>
      </c>
      <c r="D83" s="946">
        <v>45490</v>
      </c>
      <c r="E83" s="758">
        <f t="shared" si="63"/>
        <v>45493</v>
      </c>
      <c r="F83" s="873" t="s">
        <v>288</v>
      </c>
      <c r="G83" s="873" t="s">
        <v>288</v>
      </c>
      <c r="H83" s="873" t="s">
        <v>288</v>
      </c>
      <c r="I83" s="873" t="s">
        <v>288</v>
      </c>
      <c r="J83" s="873" t="s">
        <v>288</v>
      </c>
      <c r="K83" s="873" t="s">
        <v>288</v>
      </c>
      <c r="L83" s="873" t="s">
        <v>288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>
      <c r="A84" s="817" t="s">
        <v>260</v>
      </c>
      <c r="B84" s="946" t="s">
        <v>300</v>
      </c>
      <c r="C84" s="946" t="s">
        <v>361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>
      <c r="A85" s="817"/>
      <c r="B85" s="946" t="s">
        <v>293</v>
      </c>
      <c r="C85" s="946" t="s">
        <v>362</v>
      </c>
      <c r="D85" s="946">
        <v>45511</v>
      </c>
      <c r="E85" s="873" t="s">
        <v>288</v>
      </c>
      <c r="F85" s="873" t="s">
        <v>288</v>
      </c>
      <c r="G85" s="873" t="s">
        <v>288</v>
      </c>
      <c r="H85" s="873" t="s">
        <v>288</v>
      </c>
      <c r="I85" s="873" t="s">
        <v>288</v>
      </c>
      <c r="J85" s="873" t="s">
        <v>288</v>
      </c>
      <c r="K85" s="873" t="s">
        <v>288</v>
      </c>
      <c r="L85" s="873" t="s">
        <v>288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>
      <c r="A86" s="817" t="s">
        <v>260</v>
      </c>
      <c r="B86" s="946" t="s">
        <v>264</v>
      </c>
      <c r="C86" s="946" t="s">
        <v>363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>
      <c r="A87" s="817"/>
      <c r="B87" s="946" t="s">
        <v>304</v>
      </c>
      <c r="C87" s="946" t="s">
        <v>364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>
      <c r="A88" s="817" t="s">
        <v>266</v>
      </c>
      <c r="B88" s="946" t="s">
        <v>278</v>
      </c>
      <c r="C88" s="946" t="s">
        <v>365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>
      <c r="A89" s="817" t="s">
        <v>278</v>
      </c>
      <c r="B89" s="992" t="s">
        <v>266</v>
      </c>
      <c r="C89" s="946" t="s">
        <v>366</v>
      </c>
      <c r="D89" s="873" t="s">
        <v>288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>
      <c r="A90" s="817" t="s">
        <v>293</v>
      </c>
      <c r="B90" s="946" t="s">
        <v>293</v>
      </c>
      <c r="C90" s="946" t="s">
        <v>367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>
      <c r="A91" s="817" t="s">
        <v>300</v>
      </c>
      <c r="B91" s="946" t="s">
        <v>300</v>
      </c>
      <c r="C91" s="946" t="s">
        <v>368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>
      <c r="A92" s="817"/>
      <c r="B92" s="946" t="s">
        <v>264</v>
      </c>
      <c r="C92" s="946" t="s">
        <v>369</v>
      </c>
      <c r="D92" s="946">
        <v>45561</v>
      </c>
      <c r="E92" s="1531" t="s">
        <v>288</v>
      </c>
      <c r="F92" s="1532"/>
      <c r="G92" s="1532"/>
      <c r="H92" s="1532"/>
      <c r="I92" s="1532"/>
      <c r="J92" s="1532"/>
      <c r="K92" s="1532"/>
      <c r="L92" s="1537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>
      <c r="A93" s="817"/>
      <c r="B93" s="946" t="s">
        <v>304</v>
      </c>
      <c r="C93" s="946" t="s">
        <v>370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>
      <c r="A94" s="817"/>
      <c r="B94" s="946" t="s">
        <v>278</v>
      </c>
      <c r="C94" s="946" t="s">
        <v>371</v>
      </c>
      <c r="D94" s="873" t="s">
        <v>288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>
      <c r="A95" s="817"/>
      <c r="B95" s="946" t="s">
        <v>293</v>
      </c>
      <c r="C95" s="946" t="s">
        <v>372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>
      <c r="A96" s="817" t="s">
        <v>260</v>
      </c>
      <c r="B96" s="1015" t="s">
        <v>312</v>
      </c>
      <c r="C96" s="946" t="s">
        <v>373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>
      <c r="A97" s="817" t="s">
        <v>264</v>
      </c>
      <c r="B97" s="946" t="s">
        <v>264</v>
      </c>
      <c r="C97" s="946" t="s">
        <v>374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288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>
      <c r="A98" s="817"/>
      <c r="B98" s="946" t="s">
        <v>316</v>
      </c>
      <c r="C98" s="946" t="s">
        <v>375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>
      <c r="A99" s="817" t="s">
        <v>304</v>
      </c>
      <c r="B99" s="946" t="s">
        <v>266</v>
      </c>
      <c r="C99" s="946" t="s">
        <v>376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>
      <c r="A100" s="817" t="s">
        <v>266</v>
      </c>
      <c r="B100" s="946" t="s">
        <v>304</v>
      </c>
      <c r="C100" s="946" t="s">
        <v>377</v>
      </c>
      <c r="D100" s="946">
        <v>45610</v>
      </c>
      <c r="E100" s="873" t="s">
        <v>288</v>
      </c>
      <c r="F100" s="873" t="s">
        <v>288</v>
      </c>
      <c r="G100" s="873" t="s">
        <v>288</v>
      </c>
      <c r="H100" s="873" t="s">
        <v>288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63" t="s">
        <v>288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>
      <c r="A101" s="817" t="s">
        <v>293</v>
      </c>
      <c r="B101" s="946" t="s">
        <v>260</v>
      </c>
      <c r="C101" s="946" t="s">
        <v>378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64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>
      <c r="A102" s="817" t="s">
        <v>324</v>
      </c>
      <c r="B102" s="946" t="s">
        <v>325</v>
      </c>
      <c r="C102" s="946" t="s">
        <v>379</v>
      </c>
      <c r="D102" s="946">
        <v>45625</v>
      </c>
      <c r="E102" s="873" t="s">
        <v>288</v>
      </c>
      <c r="F102" s="873" t="s">
        <v>288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>
      <c r="A103" s="817" t="s">
        <v>316</v>
      </c>
      <c r="B103" s="946" t="s">
        <v>264</v>
      </c>
      <c r="C103" s="946" t="s">
        <v>380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62" t="s">
        <v>288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>
      <c r="A104" s="817"/>
      <c r="B104" s="946" t="s">
        <v>316</v>
      </c>
      <c r="C104" s="946" t="s">
        <v>381</v>
      </c>
      <c r="D104" s="946">
        <v>45637</v>
      </c>
      <c r="E104" s="873" t="s">
        <v>288</v>
      </c>
      <c r="F104" s="873" t="s">
        <v>288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63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>
      <c r="A105" s="817" t="s">
        <v>266</v>
      </c>
      <c r="B105" s="946" t="s">
        <v>304</v>
      </c>
      <c r="C105" s="946" t="s">
        <v>382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63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>
      <c r="A106" s="817" t="s">
        <v>304</v>
      </c>
      <c r="B106" s="946" t="s">
        <v>266</v>
      </c>
      <c r="C106" s="946" t="s">
        <v>383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63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>
      <c r="A107" s="817"/>
      <c r="B107" s="946" t="s">
        <v>260</v>
      </c>
      <c r="C107" s="946" t="s">
        <v>2262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63"/>
      <c r="M107" s="1562" t="s">
        <v>288</v>
      </c>
      <c r="N107" s="1562" t="s">
        <v>288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>
      <c r="A108" s="817" t="s">
        <v>325</v>
      </c>
      <c r="B108" s="946" t="s">
        <v>264</v>
      </c>
      <c r="C108" s="946" t="s">
        <v>2263</v>
      </c>
      <c r="D108" s="946">
        <v>45666</v>
      </c>
      <c r="E108" s="873" t="s">
        <v>288</v>
      </c>
      <c r="F108" s="873" t="s">
        <v>288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63"/>
      <c r="M108" s="1563"/>
      <c r="N108" s="1563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>
      <c r="A109" s="817"/>
      <c r="B109" s="946" t="s">
        <v>325</v>
      </c>
      <c r="C109" s="946" t="s">
        <v>2264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63"/>
      <c r="M109" s="1563"/>
      <c r="N109" s="1563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>
      <c r="A110" s="817"/>
      <c r="B110" s="946" t="s">
        <v>316</v>
      </c>
      <c r="C110" s="946" t="s">
        <v>2265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64"/>
      <c r="M110" s="1564"/>
      <c r="N110" s="1564"/>
      <c r="O110" s="331"/>
      <c r="P110" s="758">
        <f t="shared" si="37"/>
        <v>45674</v>
      </c>
      <c r="Q110" s="1053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469</v>
      </c>
      <c r="C116" s="145"/>
      <c r="D116" s="147" t="s">
        <v>470</v>
      </c>
      <c r="G116" s="147" t="s">
        <v>471</v>
      </c>
      <c r="H116" s="779"/>
    </row>
    <row r="117" spans="2:14" s="147" customFormat="1" ht="18.75" customHeight="1">
      <c r="B117" s="780" t="s">
        <v>472</v>
      </c>
      <c r="C117" s="781" t="s">
        <v>473</v>
      </c>
      <c r="D117" s="133" t="s">
        <v>474</v>
      </c>
      <c r="F117" s="781" t="s">
        <v>475</v>
      </c>
      <c r="G117" s="145" t="s">
        <v>476</v>
      </c>
      <c r="H117" s="782" t="s">
        <v>477</v>
      </c>
    </row>
    <row r="118" spans="2:14" s="147" customFormat="1" ht="18.75" customHeight="1">
      <c r="B118" s="780" t="s">
        <v>478</v>
      </c>
      <c r="C118" s="781" t="s">
        <v>479</v>
      </c>
      <c r="D118" s="133" t="s">
        <v>480</v>
      </c>
      <c r="E118" s="148" t="s">
        <v>481</v>
      </c>
      <c r="F118" s="785" t="s">
        <v>482</v>
      </c>
      <c r="G118" s="145" t="s">
        <v>483</v>
      </c>
      <c r="H118" s="782" t="s">
        <v>484</v>
      </c>
    </row>
    <row r="119" spans="2:14" s="147" customFormat="1" ht="18.75" customHeight="1">
      <c r="B119" s="783" t="s">
        <v>492</v>
      </c>
      <c r="C119" s="784" t="s">
        <v>493</v>
      </c>
      <c r="D119" s="133" t="s">
        <v>487</v>
      </c>
      <c r="E119" s="148" t="s">
        <v>488</v>
      </c>
      <c r="F119" s="785" t="s">
        <v>489</v>
      </c>
      <c r="G119" s="588" t="s">
        <v>490</v>
      </c>
      <c r="H119" s="786" t="s">
        <v>491</v>
      </c>
    </row>
    <row r="120" spans="2:14" s="147" customFormat="1" ht="18.75" customHeight="1">
      <c r="B120" s="783" t="s">
        <v>1953</v>
      </c>
      <c r="C120" s="784" t="s">
        <v>1954</v>
      </c>
      <c r="D120" s="133" t="s">
        <v>494</v>
      </c>
      <c r="E120" s="148" t="s">
        <v>495</v>
      </c>
      <c r="F120" s="785" t="s">
        <v>496</v>
      </c>
      <c r="G120" s="588" t="s">
        <v>497</v>
      </c>
      <c r="H120" s="786" t="s">
        <v>498</v>
      </c>
      <c r="M120" s="149"/>
      <c r="N120" s="149"/>
    </row>
    <row r="121" spans="2:14" s="147" customFormat="1" ht="18.75" customHeight="1">
      <c r="B121" s="783" t="s">
        <v>485</v>
      </c>
      <c r="C121" s="784" t="s">
        <v>486</v>
      </c>
      <c r="D121" s="133" t="s">
        <v>501</v>
      </c>
      <c r="E121" s="148" t="s">
        <v>502</v>
      </c>
      <c r="F121" s="785" t="s">
        <v>503</v>
      </c>
      <c r="G121" s="588" t="s">
        <v>504</v>
      </c>
      <c r="H121" s="786" t="s">
        <v>505</v>
      </c>
      <c r="M121" s="149"/>
      <c r="N121" s="149"/>
    </row>
    <row r="122" spans="2:14" s="147" customFormat="1" ht="18.75" customHeight="1">
      <c r="B122" s="783" t="s">
        <v>899</v>
      </c>
      <c r="C122" s="784" t="s">
        <v>500</v>
      </c>
      <c r="D122" s="133" t="s">
        <v>508</v>
      </c>
      <c r="E122" s="148" t="s">
        <v>509</v>
      </c>
      <c r="F122" s="785" t="s">
        <v>510</v>
      </c>
      <c r="G122" s="588" t="s">
        <v>511</v>
      </c>
      <c r="H122" s="786" t="s">
        <v>512</v>
      </c>
      <c r="M122" s="149"/>
      <c r="N122" s="149"/>
    </row>
    <row r="123" spans="2:14" s="147" customFormat="1" ht="18.75" customHeight="1">
      <c r="B123" s="783" t="s">
        <v>1955</v>
      </c>
      <c r="C123" s="784" t="s">
        <v>1956</v>
      </c>
      <c r="D123" s="133" t="s">
        <v>515</v>
      </c>
      <c r="E123" s="148" t="s">
        <v>516</v>
      </c>
      <c r="F123" s="739" t="s">
        <v>517</v>
      </c>
      <c r="G123" s="588" t="s">
        <v>518</v>
      </c>
      <c r="H123" s="787" t="s">
        <v>519</v>
      </c>
      <c r="M123" s="149"/>
      <c r="N123" s="149"/>
    </row>
    <row r="124" spans="2:14">
      <c r="B124" s="783" t="s">
        <v>506</v>
      </c>
      <c r="C124" s="784" t="s">
        <v>507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92"/>
  <sheetViews>
    <sheetView showGridLines="0" zoomScaleNormal="100" zoomScaleSheetLayoutView="75" workbookViewId="0">
      <selection activeCell="D372" sqref="D372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38" t="s">
        <v>0</v>
      </c>
      <c r="C2" s="1538"/>
      <c r="D2" s="1538"/>
      <c r="E2" s="1538"/>
      <c r="F2" s="1538"/>
      <c r="G2" s="1538"/>
      <c r="I2" s="947" t="s">
        <v>247</v>
      </c>
      <c r="K2" s="149"/>
    </row>
    <row r="3" spans="1:11" ht="18" customHeight="1">
      <c r="B3" s="165"/>
      <c r="K3" s="149"/>
    </row>
    <row r="4" spans="1:11" s="146" customFormat="1" ht="24.6" customHeight="1">
      <c r="A4" s="1018"/>
      <c r="B4" s="1572" t="s">
        <v>6</v>
      </c>
      <c r="C4" s="1573"/>
      <c r="D4" s="1573"/>
      <c r="E4" s="1573"/>
      <c r="F4" s="1573"/>
      <c r="G4" s="1574"/>
    </row>
    <row r="5" spans="1:11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>
      <c r="A6" s="1022"/>
      <c r="B6" s="1515" t="s">
        <v>250</v>
      </c>
      <c r="C6" s="1515"/>
      <c r="D6" s="1515"/>
      <c r="E6" s="1515"/>
      <c r="F6" s="1515"/>
      <c r="G6" s="1026"/>
    </row>
    <row r="7" spans="1:11" s="146" customFormat="1" ht="18" hidden="1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8"/>
      <c r="B8" s="1533" t="s">
        <v>6</v>
      </c>
      <c r="C8" s="1534"/>
      <c r="D8" s="1575" t="s">
        <v>252</v>
      </c>
      <c r="E8" s="932" t="s">
        <v>77</v>
      </c>
      <c r="F8" s="932" t="s">
        <v>86</v>
      </c>
      <c r="G8" s="801"/>
      <c r="H8" s="876"/>
      <c r="I8" s="801"/>
      <c r="J8" s="801"/>
      <c r="K8" s="818"/>
    </row>
    <row r="9" spans="1:11" s="146" customFormat="1" ht="18" hidden="1" customHeight="1">
      <c r="A9" s="1018"/>
      <c r="B9" s="935" t="s">
        <v>254</v>
      </c>
      <c r="C9" s="935" t="s">
        <v>255</v>
      </c>
      <c r="D9" s="1576"/>
      <c r="E9" s="956" t="s">
        <v>32</v>
      </c>
      <c r="F9" s="956" t="s">
        <v>101</v>
      </c>
      <c r="G9" s="801"/>
      <c r="H9" s="1037" t="s">
        <v>392</v>
      </c>
      <c r="I9" s="1037" t="s">
        <v>256</v>
      </c>
      <c r="J9" s="1034" t="s">
        <v>257</v>
      </c>
      <c r="K9" s="818"/>
    </row>
    <row r="10" spans="1:11" s="146" customFormat="1" ht="20.25" hidden="1" customHeight="1">
      <c r="A10" s="1018"/>
      <c r="B10" s="819" t="s">
        <v>1689</v>
      </c>
      <c r="C10" s="843" t="s">
        <v>2266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8"/>
      <c r="B11" s="819" t="s">
        <v>1993</v>
      </c>
      <c r="C11" s="843" t="s">
        <v>2267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8"/>
      <c r="B12" s="844" t="s">
        <v>325</v>
      </c>
      <c r="C12" s="802" t="s">
        <v>2268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8"/>
      <c r="B13" s="819" t="s">
        <v>2269</v>
      </c>
      <c r="C13" s="802" t="s">
        <v>2270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8" t="s">
        <v>2271</v>
      </c>
      <c r="B14" s="819" t="s">
        <v>1689</v>
      </c>
      <c r="C14" s="802" t="s">
        <v>2272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8" t="s">
        <v>1695</v>
      </c>
      <c r="B15" s="819" t="s">
        <v>2019</v>
      </c>
      <c r="C15" s="802" t="s">
        <v>2273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8" t="s">
        <v>2274</v>
      </c>
      <c r="B16" s="819" t="s">
        <v>2275</v>
      </c>
      <c r="C16" s="802" t="s">
        <v>2276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8"/>
      <c r="B17" s="842" t="s">
        <v>1993</v>
      </c>
      <c r="C17" s="802" t="s">
        <v>2277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8"/>
      <c r="B18" s="842" t="s">
        <v>2269</v>
      </c>
      <c r="C18" s="802" t="s">
        <v>2278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8" t="s">
        <v>2271</v>
      </c>
      <c r="B19" s="842" t="s">
        <v>1689</v>
      </c>
      <c r="C19" s="802" t="s">
        <v>2279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8" t="s">
        <v>2280</v>
      </c>
      <c r="B20" s="819" t="s">
        <v>266</v>
      </c>
      <c r="C20" s="802" t="s">
        <v>2281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8" t="s">
        <v>2274</v>
      </c>
      <c r="B21" s="842" t="s">
        <v>724</v>
      </c>
      <c r="C21" s="802" t="s">
        <v>2282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8"/>
      <c r="B22" s="842" t="s">
        <v>1993</v>
      </c>
      <c r="C22" s="802" t="s">
        <v>2283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8"/>
      <c r="B23" s="842" t="s">
        <v>2269</v>
      </c>
      <c r="C23" s="802" t="s">
        <v>2284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8"/>
      <c r="B24" s="842" t="s">
        <v>1689</v>
      </c>
      <c r="C24" s="802" t="s">
        <v>2285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8" t="s">
        <v>2286</v>
      </c>
      <c r="B25" s="842" t="s">
        <v>2287</v>
      </c>
      <c r="C25" s="802" t="s">
        <v>2288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8"/>
      <c r="B26" s="842" t="s">
        <v>2289</v>
      </c>
      <c r="C26" s="802" t="s">
        <v>2290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8"/>
      <c r="B27" s="842" t="s">
        <v>1993</v>
      </c>
      <c r="C27" s="802" t="s">
        <v>2291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8"/>
      <c r="B28" s="842" t="s">
        <v>2269</v>
      </c>
      <c r="C28" s="802" t="s">
        <v>2292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8" t="s">
        <v>2293</v>
      </c>
      <c r="B29" s="842" t="s">
        <v>2287</v>
      </c>
      <c r="C29" s="802" t="s">
        <v>2294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8" t="s">
        <v>2295</v>
      </c>
      <c r="B30" s="819" t="s">
        <v>2296</v>
      </c>
      <c r="C30" s="802" t="s">
        <v>2297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8"/>
      <c r="B31" s="842" t="s">
        <v>2289</v>
      </c>
      <c r="C31" s="802" t="s">
        <v>2298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8"/>
      <c r="B32" s="842" t="s">
        <v>1993</v>
      </c>
      <c r="C32" s="802" t="s">
        <v>2299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8"/>
      <c r="B33" s="842" t="s">
        <v>2269</v>
      </c>
      <c r="C33" s="802" t="s">
        <v>2300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8"/>
      <c r="B34" s="842" t="s">
        <v>2287</v>
      </c>
      <c r="C34" s="802" t="s">
        <v>2301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2302</v>
      </c>
    </row>
    <row r="35" spans="1:10" s="146" customFormat="1" ht="20.25" hidden="1" customHeight="1">
      <c r="A35" s="1018"/>
      <c r="B35" s="842" t="s">
        <v>2296</v>
      </c>
      <c r="C35" s="802" t="s">
        <v>2303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8"/>
      <c r="B36" s="842" t="s">
        <v>2289</v>
      </c>
      <c r="C36" s="802" t="s">
        <v>2304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8"/>
      <c r="B37" s="842" t="s">
        <v>1993</v>
      </c>
      <c r="C37" s="802" t="s">
        <v>2305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8"/>
      <c r="B38" s="842" t="s">
        <v>2269</v>
      </c>
      <c r="C38" s="802" t="s">
        <v>2306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8"/>
      <c r="B39" s="842" t="s">
        <v>2287</v>
      </c>
      <c r="C39" s="802" t="s">
        <v>2307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8" t="s">
        <v>2308</v>
      </c>
      <c r="B40" s="741" t="s">
        <v>2309</v>
      </c>
      <c r="C40" s="732" t="s">
        <v>2310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8"/>
      <c r="B41" s="842" t="s">
        <v>2289</v>
      </c>
      <c r="C41" s="802" t="s">
        <v>2311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8"/>
      <c r="B42" s="842" t="s">
        <v>1993</v>
      </c>
      <c r="C42" s="802" t="s">
        <v>2312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8"/>
      <c r="B43" s="842" t="s">
        <v>2269</v>
      </c>
      <c r="C43" s="802" t="s">
        <v>2313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8"/>
      <c r="B44" s="842" t="s">
        <v>2287</v>
      </c>
      <c r="C44" s="802" t="s">
        <v>2314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8"/>
      <c r="B45" s="842" t="s">
        <v>2296</v>
      </c>
      <c r="C45" s="802" t="s">
        <v>2315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8"/>
      <c r="B46" s="842" t="s">
        <v>2289</v>
      </c>
      <c r="C46" s="802" t="s">
        <v>2316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8"/>
      <c r="B47" s="842" t="s">
        <v>1993</v>
      </c>
      <c r="C47" s="802" t="s">
        <v>2317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8"/>
      <c r="B48" s="842" t="s">
        <v>2269</v>
      </c>
      <c r="C48" s="802" t="s">
        <v>2318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8" t="s">
        <v>2319</v>
      </c>
      <c r="B49" s="842" t="s">
        <v>2320</v>
      </c>
      <c r="C49" s="802" t="s">
        <v>2321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8"/>
      <c r="B50" s="957" t="s">
        <v>2296</v>
      </c>
      <c r="C50" s="944" t="s">
        <v>2322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8"/>
      <c r="B51" s="957" t="s">
        <v>2289</v>
      </c>
      <c r="C51" s="944" t="s">
        <v>2323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8"/>
      <c r="B52" s="958" t="s">
        <v>1993</v>
      </c>
      <c r="C52" s="946" t="s">
        <v>2324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8"/>
      <c r="B53" s="958" t="s">
        <v>2269</v>
      </c>
      <c r="C53" s="944" t="s">
        <v>2325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8"/>
      <c r="B54" s="958" t="s">
        <v>2320</v>
      </c>
      <c r="C54" s="944" t="s">
        <v>2326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8"/>
      <c r="B55" s="958" t="s">
        <v>2296</v>
      </c>
      <c r="C55" s="944" t="s">
        <v>2327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8"/>
      <c r="B56" s="958" t="s">
        <v>2289</v>
      </c>
      <c r="C56" s="946" t="s">
        <v>2328</v>
      </c>
      <c r="D56" s="944">
        <v>45419</v>
      </c>
      <c r="E56" s="1032" t="s">
        <v>288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8" t="s">
        <v>2329</v>
      </c>
      <c r="B57" s="1040" t="s">
        <v>312</v>
      </c>
      <c r="C57" s="946" t="s">
        <v>2330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8"/>
      <c r="B58" s="968" t="s">
        <v>2269</v>
      </c>
      <c r="C58" s="946" t="s">
        <v>2331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8" t="s">
        <v>2332</v>
      </c>
      <c r="B59" s="1016" t="s">
        <v>288</v>
      </c>
      <c r="C59" s="946" t="s">
        <v>2333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8" t="s">
        <v>2334</v>
      </c>
      <c r="B60" s="968" t="s">
        <v>2296</v>
      </c>
      <c r="C60" s="946" t="s">
        <v>2335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8" t="s">
        <v>2289</v>
      </c>
      <c r="B61" s="968" t="s">
        <v>2336</v>
      </c>
      <c r="C61" s="946" t="s">
        <v>2337</v>
      </c>
      <c r="D61" s="944">
        <v>45453</v>
      </c>
      <c r="E61" s="1025" t="s">
        <v>288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8" t="s">
        <v>2329</v>
      </c>
      <c r="B62" s="968" t="s">
        <v>2289</v>
      </c>
      <c r="C62" s="946" t="s">
        <v>2338</v>
      </c>
      <c r="D62" s="944">
        <v>45463</v>
      </c>
      <c r="E62" s="1025" t="s">
        <v>288</v>
      </c>
      <c r="F62" s="1025" t="s">
        <v>288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8" t="s">
        <v>2269</v>
      </c>
      <c r="B63" s="968" t="s">
        <v>1748</v>
      </c>
      <c r="C63" s="946" t="s">
        <v>2339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8" t="s">
        <v>2340</v>
      </c>
      <c r="B64" s="968" t="s">
        <v>2269</v>
      </c>
      <c r="C64" s="946" t="s">
        <v>2341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8" t="s">
        <v>2334</v>
      </c>
      <c r="B65" s="968" t="s">
        <v>2296</v>
      </c>
      <c r="C65" s="946" t="s">
        <v>2342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8" t="s">
        <v>2289</v>
      </c>
      <c r="B66" s="968" t="s">
        <v>2336</v>
      </c>
      <c r="C66" s="946" t="s">
        <v>2343</v>
      </c>
      <c r="D66" s="944">
        <v>45490</v>
      </c>
      <c r="E66" s="873" t="s">
        <v>288</v>
      </c>
      <c r="F66" s="873" t="s">
        <v>288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8" t="s">
        <v>2329</v>
      </c>
      <c r="B67" s="968" t="s">
        <v>2344</v>
      </c>
      <c r="C67" s="946" t="s">
        <v>2345</v>
      </c>
      <c r="D67" s="873" t="s">
        <v>288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8" t="s">
        <v>2269</v>
      </c>
      <c r="B68" s="968" t="s">
        <v>1748</v>
      </c>
      <c r="C68" s="946" t="s">
        <v>2346</v>
      </c>
      <c r="D68" s="873" t="s">
        <v>288</v>
      </c>
      <c r="E68" s="873" t="s">
        <v>288</v>
      </c>
      <c r="F68" s="873" t="s">
        <v>288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8"/>
      <c r="B69" s="968" t="s">
        <v>2269</v>
      </c>
      <c r="C69" s="946" t="s">
        <v>2347</v>
      </c>
      <c r="D69" s="873" t="s">
        <v>288</v>
      </c>
      <c r="E69" s="873" t="s">
        <v>288</v>
      </c>
      <c r="F69" s="873" t="s">
        <v>288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8" t="s">
        <v>2296</v>
      </c>
      <c r="B70" s="968" t="s">
        <v>2348</v>
      </c>
      <c r="C70" s="946" t="s">
        <v>2349</v>
      </c>
      <c r="D70" s="944">
        <v>45519</v>
      </c>
      <c r="E70" s="873" t="s">
        <v>288</v>
      </c>
      <c r="F70" s="873" t="s">
        <v>288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8" t="s">
        <v>2350</v>
      </c>
      <c r="B71" s="968" t="s">
        <v>2296</v>
      </c>
      <c r="C71" s="946" t="s">
        <v>2351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8" t="s">
        <v>2344</v>
      </c>
      <c r="B72" s="968" t="s">
        <v>2352</v>
      </c>
      <c r="C72" s="946" t="s">
        <v>2353</v>
      </c>
      <c r="D72" s="873" t="s">
        <v>288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8" t="s">
        <v>2269</v>
      </c>
      <c r="B73" s="968" t="s">
        <v>1748</v>
      </c>
      <c r="C73" s="946" t="s">
        <v>2354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8"/>
      <c r="B74" s="968" t="s">
        <v>2269</v>
      </c>
      <c r="C74" s="946" t="s">
        <v>2355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8" t="s">
        <v>2296</v>
      </c>
      <c r="B75" s="968" t="s">
        <v>2348</v>
      </c>
      <c r="C75" s="946" t="s">
        <v>2356</v>
      </c>
      <c r="D75" s="944">
        <v>45558</v>
      </c>
      <c r="E75" s="838">
        <f t="shared" si="8"/>
        <v>45563</v>
      </c>
      <c r="F75" s="1025" t="s">
        <v>288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8" t="s">
        <v>2350</v>
      </c>
      <c r="B76" s="968" t="s">
        <v>2296</v>
      </c>
      <c r="C76" s="946" t="s">
        <v>2357</v>
      </c>
      <c r="D76" s="944">
        <v>45560</v>
      </c>
      <c r="E76" s="1025" t="s">
        <v>288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8"/>
      <c r="B77" s="968" t="s">
        <v>2352</v>
      </c>
      <c r="C77" s="946" t="s">
        <v>2358</v>
      </c>
      <c r="D77" s="944">
        <v>45569</v>
      </c>
      <c r="E77" s="838">
        <f t="shared" si="8"/>
        <v>45574</v>
      </c>
      <c r="F77" s="1025" t="s">
        <v>288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8"/>
      <c r="B78" s="968" t="s">
        <v>1748</v>
      </c>
      <c r="C78" s="946" t="s">
        <v>2359</v>
      </c>
      <c r="D78" s="944">
        <v>45573</v>
      </c>
      <c r="E78" s="1025" t="s">
        <v>288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8"/>
      <c r="B79" s="968" t="s">
        <v>2269</v>
      </c>
      <c r="C79" s="946" t="s">
        <v>2360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8"/>
      <c r="B80" s="968" t="s">
        <v>2348</v>
      </c>
      <c r="C80" s="946" t="s">
        <v>2361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8"/>
      <c r="B81" s="968" t="s">
        <v>2296</v>
      </c>
      <c r="C81" s="946" t="s">
        <v>2362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8" t="s">
        <v>2363</v>
      </c>
      <c r="B82" s="968" t="s">
        <v>2352</v>
      </c>
      <c r="C82" s="946" t="s">
        <v>2364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8"/>
      <c r="B83" s="968" t="s">
        <v>1748</v>
      </c>
      <c r="C83" s="946" t="s">
        <v>2365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8"/>
      <c r="B84" s="968" t="s">
        <v>2269</v>
      </c>
      <c r="C84" s="946" t="s">
        <v>2366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8"/>
      <c r="B85" s="968" t="s">
        <v>2348</v>
      </c>
      <c r="C85" s="946" t="s">
        <v>2367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8"/>
      <c r="B86" s="968" t="s">
        <v>2296</v>
      </c>
      <c r="C86" s="946" t="s">
        <v>2368</v>
      </c>
      <c r="D86" s="873" t="s">
        <v>288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8"/>
      <c r="B87" s="968" t="s">
        <v>2074</v>
      </c>
      <c r="C87" s="946" t="s">
        <v>2369</v>
      </c>
      <c r="D87" s="944">
        <v>45635</v>
      </c>
      <c r="E87" s="838">
        <f t="shared" si="10"/>
        <v>45640</v>
      </c>
      <c r="F87" s="873" t="s">
        <v>288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8"/>
      <c r="B88" s="968" t="s">
        <v>1748</v>
      </c>
      <c r="C88" s="946" t="s">
        <v>2370</v>
      </c>
      <c r="D88" s="944">
        <v>45643</v>
      </c>
      <c r="E88" s="873" t="s">
        <v>288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8"/>
      <c r="B89" s="968" t="s">
        <v>2269</v>
      </c>
      <c r="C89" s="946" t="s">
        <v>2371</v>
      </c>
      <c r="D89" s="944">
        <v>45651</v>
      </c>
      <c r="E89" s="873" t="s">
        <v>288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8"/>
      <c r="B90" s="968" t="s">
        <v>2348</v>
      </c>
      <c r="C90" s="946" t="s">
        <v>2372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8"/>
      <c r="B91" s="968" t="s">
        <v>2296</v>
      </c>
      <c r="C91" s="946" t="s">
        <v>2373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8"/>
      <c r="B92" s="968" t="s">
        <v>2074</v>
      </c>
      <c r="C92" s="946" t="s">
        <v>2374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8"/>
      <c r="B93" s="968" t="s">
        <v>1748</v>
      </c>
      <c r="C93" s="946" t="s">
        <v>2375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8"/>
      <c r="B94" s="968" t="s">
        <v>2269</v>
      </c>
      <c r="C94" s="946" t="s">
        <v>2376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8"/>
      <c r="B95" s="968" t="s">
        <v>2348</v>
      </c>
      <c r="C95" s="946" t="s">
        <v>2377</v>
      </c>
      <c r="D95" s="944">
        <v>45697</v>
      </c>
      <c r="E95" s="873" t="s">
        <v>288</v>
      </c>
      <c r="F95" s="873" t="s">
        <v>288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8"/>
      <c r="B96" s="968" t="s">
        <v>2296</v>
      </c>
      <c r="C96" s="946" t="s">
        <v>2378</v>
      </c>
      <c r="D96" s="944">
        <v>45711</v>
      </c>
      <c r="E96" s="873" t="s">
        <v>288</v>
      </c>
      <c r="F96" s="873" t="s">
        <v>288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8"/>
      <c r="B97" s="968" t="s">
        <v>2074</v>
      </c>
      <c r="C97" s="946" t="s">
        <v>2379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8"/>
      <c r="B98" s="968" t="s">
        <v>1748</v>
      </c>
      <c r="C98" s="946" t="s">
        <v>2380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8" t="s">
        <v>2269</v>
      </c>
      <c r="B99" s="968" t="s">
        <v>2027</v>
      </c>
      <c r="C99" s="946" t="s">
        <v>2381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8"/>
      <c r="B100" s="968" t="s">
        <v>2348</v>
      </c>
      <c r="C100" s="946" t="s">
        <v>2382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8"/>
      <c r="B101" s="968" t="s">
        <v>2296</v>
      </c>
      <c r="C101" s="946" t="s">
        <v>2383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8"/>
      <c r="B102" s="968" t="s">
        <v>2384</v>
      </c>
      <c r="C102" s="946" t="s">
        <v>2385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8" t="s">
        <v>2386</v>
      </c>
      <c r="B103" s="968" t="s">
        <v>2074</v>
      </c>
      <c r="C103" s="946" t="s">
        <v>2387</v>
      </c>
      <c r="D103" s="944">
        <v>45742</v>
      </c>
      <c r="E103" s="963" t="s">
        <v>288</v>
      </c>
      <c r="F103" s="963" t="s">
        <v>288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8"/>
      <c r="B104" s="968" t="s">
        <v>1748</v>
      </c>
      <c r="C104" s="946" t="s">
        <v>2388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8"/>
      <c r="B105" s="968" t="s">
        <v>2027</v>
      </c>
      <c r="C105" s="946" t="s">
        <v>2389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8"/>
      <c r="B106" s="968" t="s">
        <v>2348</v>
      </c>
      <c r="C106" s="946" t="s">
        <v>2390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8"/>
      <c r="B107" s="968" t="s">
        <v>2296</v>
      </c>
      <c r="C107" s="946" t="s">
        <v>2391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8"/>
      <c r="B108" s="968" t="s">
        <v>2384</v>
      </c>
      <c r="C108" s="946" t="s">
        <v>2392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8"/>
      <c r="B109" s="968" t="s">
        <v>1748</v>
      </c>
      <c r="C109" s="946" t="s">
        <v>2393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8"/>
      <c r="B110" s="968" t="s">
        <v>2027</v>
      </c>
      <c r="C110" s="946" t="s">
        <v>2394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8"/>
      <c r="B111" s="968" t="s">
        <v>2348</v>
      </c>
      <c r="C111" s="946" t="s">
        <v>2395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8"/>
      <c r="B112" s="968" t="s">
        <v>2296</v>
      </c>
      <c r="C112" s="946" t="s">
        <v>2396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8"/>
      <c r="B113" s="968" t="s">
        <v>2384</v>
      </c>
      <c r="C113" s="946" t="s">
        <v>2397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8"/>
      <c r="B114" s="968" t="s">
        <v>2398</v>
      </c>
      <c r="C114" s="946" t="s">
        <v>2399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8"/>
      <c r="B115" s="968" t="s">
        <v>2027</v>
      </c>
      <c r="C115" s="946" t="s">
        <v>2400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8"/>
      <c r="B116" s="968" t="s">
        <v>2348</v>
      </c>
      <c r="C116" s="946" t="s">
        <v>2401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8"/>
      <c r="B117" s="968" t="s">
        <v>2296</v>
      </c>
      <c r="C117" s="946" t="s">
        <v>2402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8"/>
      <c r="B118" s="968" t="s">
        <v>2384</v>
      </c>
      <c r="C118" s="946" t="s">
        <v>2403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8"/>
      <c r="B119" s="968" t="s">
        <v>2398</v>
      </c>
      <c r="C119" s="946" t="s">
        <v>2404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8"/>
      <c r="B120" s="968" t="s">
        <v>2027</v>
      </c>
      <c r="C120" s="946" t="s">
        <v>2405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8"/>
      <c r="B121" s="968" t="s">
        <v>2348</v>
      </c>
      <c r="C121" s="946" t="s">
        <v>2406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8"/>
      <c r="B122" s="968" t="s">
        <v>2296</v>
      </c>
      <c r="C122" s="946" t="s">
        <v>2407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8"/>
      <c r="B123" s="968" t="s">
        <v>2384</v>
      </c>
      <c r="C123" s="946" t="s">
        <v>2408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8"/>
      <c r="B124" s="968" t="s">
        <v>2398</v>
      </c>
      <c r="C124" s="946" t="s">
        <v>2409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8" t="s">
        <v>2064</v>
      </c>
      <c r="B125" s="968" t="s">
        <v>2027</v>
      </c>
      <c r="C125" s="946" t="s">
        <v>2410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8"/>
      <c r="B126" s="968" t="s">
        <v>2348</v>
      </c>
      <c r="C126" s="946" t="s">
        <v>2411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8"/>
      <c r="B127" s="968" t="s">
        <v>2296</v>
      </c>
      <c r="C127" s="946" t="s">
        <v>2412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8"/>
      <c r="B128" s="968" t="s">
        <v>2384</v>
      </c>
      <c r="C128" s="946" t="s">
        <v>2413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8"/>
      <c r="B129" s="968" t="s">
        <v>2398</v>
      </c>
      <c r="C129" s="946" t="s">
        <v>2414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8"/>
      <c r="B130" s="968" t="s">
        <v>2027</v>
      </c>
      <c r="C130" s="946" t="s">
        <v>2415</v>
      </c>
      <c r="D130" s="944">
        <v>45941</v>
      </c>
      <c r="E130" s="963" t="s">
        <v>288</v>
      </c>
      <c r="F130" s="963" t="s">
        <v>288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8"/>
      <c r="B131" s="968" t="s">
        <v>2348</v>
      </c>
      <c r="C131" s="946" t="s">
        <v>2416</v>
      </c>
      <c r="D131" s="944">
        <v>45945</v>
      </c>
      <c r="E131" s="963" t="s">
        <v>288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8" t="s">
        <v>2384</v>
      </c>
      <c r="B132" s="968" t="s">
        <v>2296</v>
      </c>
      <c r="C132" s="946" t="s">
        <v>2417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8" t="s">
        <v>2384</v>
      </c>
      <c r="B133" s="1142" t="s">
        <v>312</v>
      </c>
      <c r="C133" s="946" t="s">
        <v>2418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8" t="s">
        <v>2398</v>
      </c>
      <c r="B134" s="1142" t="s">
        <v>312</v>
      </c>
      <c r="C134" s="946" t="s">
        <v>2419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8"/>
      <c r="B135" s="968" t="s">
        <v>2027</v>
      </c>
      <c r="C135" s="946" t="s">
        <v>2420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8"/>
      <c r="B136" s="1111" t="s">
        <v>2348</v>
      </c>
      <c r="C136" s="946" t="s">
        <v>2421</v>
      </c>
      <c r="D136" s="944">
        <v>45979</v>
      </c>
      <c r="E136" s="838">
        <f t="shared" si="26"/>
        <v>45984</v>
      </c>
      <c r="F136" s="963" t="s">
        <v>288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8" t="s">
        <v>2384</v>
      </c>
      <c r="B137" s="1142" t="s">
        <v>312</v>
      </c>
      <c r="C137" s="946" t="s">
        <v>2422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8" t="s">
        <v>2423</v>
      </c>
      <c r="B138" s="1142" t="s">
        <v>312</v>
      </c>
      <c r="C138" s="946" t="s">
        <v>2424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8"/>
      <c r="B139" s="147" t="s">
        <v>468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8"/>
      <c r="J141" s="391"/>
      <c r="K141" s="391"/>
      <c r="L141" s="2"/>
      <c r="M141" s="145"/>
      <c r="N141" s="159"/>
    </row>
    <row r="142" spans="1:14" s="146" customFormat="1" ht="18" hidden="1" customHeight="1">
      <c r="A142" s="1018"/>
      <c r="B142" s="1515"/>
      <c r="C142" s="1515"/>
      <c r="D142" s="1515"/>
      <c r="E142" s="1515"/>
      <c r="F142" s="1515"/>
      <c r="G142" s="1515"/>
      <c r="H142" s="1515"/>
      <c r="I142" s="1515"/>
      <c r="J142" s="391"/>
      <c r="K142" s="391"/>
      <c r="L142" s="2"/>
      <c r="M142" s="147"/>
      <c r="N142" s="159"/>
    </row>
    <row r="143" spans="1:14" s="146" customFormat="1" ht="30" hidden="1" customHeight="1">
      <c r="A143" s="1018"/>
      <c r="B143" s="1566" t="s">
        <v>6</v>
      </c>
      <c r="C143" s="1566"/>
      <c r="D143" s="1535" t="s">
        <v>252</v>
      </c>
      <c r="E143" s="949" t="s">
        <v>2425</v>
      </c>
      <c r="F143" s="949" t="s">
        <v>205</v>
      </c>
      <c r="G143" s="949" t="s">
        <v>2426</v>
      </c>
      <c r="H143" s="949" t="s">
        <v>2427</v>
      </c>
      <c r="I143" s="949" t="s">
        <v>169</v>
      </c>
      <c r="J143" s="949" t="s">
        <v>96</v>
      </c>
      <c r="K143" s="949" t="s">
        <v>173</v>
      </c>
      <c r="L143" s="195"/>
      <c r="M143" s="876"/>
    </row>
    <row r="144" spans="1:14" s="146" customFormat="1" ht="18" hidden="1" customHeight="1">
      <c r="A144" s="1018"/>
      <c r="B144" s="1566"/>
      <c r="C144" s="1566"/>
      <c r="D144" s="1567"/>
      <c r="E144" s="950" t="s">
        <v>1975</v>
      </c>
      <c r="F144" s="951" t="s">
        <v>49</v>
      </c>
      <c r="G144" s="951" t="s">
        <v>2428</v>
      </c>
      <c r="H144" s="950" t="s">
        <v>83</v>
      </c>
      <c r="I144" s="950" t="s">
        <v>171</v>
      </c>
      <c r="J144" s="950" t="s">
        <v>63</v>
      </c>
      <c r="K144" s="950" t="s">
        <v>195</v>
      </c>
      <c r="L144" s="195"/>
      <c r="M144" s="1037" t="s">
        <v>256</v>
      </c>
    </row>
    <row r="145" spans="1:13" s="146" customFormat="1" ht="24.6" hidden="1" customHeight="1">
      <c r="A145" s="1018"/>
      <c r="B145" s="1566"/>
      <c r="C145" s="1566"/>
      <c r="D145" s="1567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8"/>
      <c r="B146" s="1566"/>
      <c r="C146" s="1566"/>
      <c r="D146" s="1567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8" t="s">
        <v>2429</v>
      </c>
      <c r="B147" s="1566"/>
      <c r="C147" s="1566"/>
      <c r="D147" s="1567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8"/>
      <c r="B148" s="1566"/>
      <c r="C148" s="1566"/>
      <c r="D148" s="1567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8" t="s">
        <v>2430</v>
      </c>
      <c r="B149" s="1566"/>
      <c r="C149" s="1566"/>
      <c r="D149" s="1567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8" t="s">
        <v>1695</v>
      </c>
      <c r="B150" s="1566"/>
      <c r="C150" s="1566"/>
      <c r="D150" s="1567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8" t="s">
        <v>2431</v>
      </c>
      <c r="B151" s="1566"/>
      <c r="C151" s="1566"/>
      <c r="D151" s="1567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8"/>
      <c r="B152" s="1566"/>
      <c r="C152" s="1566"/>
      <c r="D152" s="1567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8" t="s">
        <v>2432</v>
      </c>
      <c r="B153" s="1566"/>
      <c r="C153" s="1566"/>
      <c r="D153" s="1567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8"/>
      <c r="B154" s="1566"/>
      <c r="C154" s="1566"/>
      <c r="D154" s="1567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8" t="s">
        <v>2271</v>
      </c>
      <c r="B155" s="1566"/>
      <c r="C155" s="1566"/>
      <c r="D155" s="1567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8" t="s">
        <v>2433</v>
      </c>
      <c r="B156" s="1566"/>
      <c r="C156" s="1566"/>
      <c r="D156" s="1567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8" t="s">
        <v>2434</v>
      </c>
      <c r="B157" s="1566"/>
      <c r="C157" s="1566"/>
      <c r="D157" s="1567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8"/>
      <c r="B158" s="1566"/>
      <c r="C158" s="1566"/>
      <c r="D158" s="1567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8"/>
      <c r="B159" s="1566"/>
      <c r="C159" s="1566"/>
      <c r="D159" s="1567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8"/>
      <c r="B160" s="1566"/>
      <c r="C160" s="1566"/>
      <c r="D160" s="1567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8"/>
      <c r="B161" s="1566"/>
      <c r="C161" s="1566"/>
      <c r="D161" s="1567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8"/>
      <c r="B162" s="1566"/>
      <c r="C162" s="1566"/>
      <c r="D162" s="1567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8"/>
      <c r="B163" s="1566"/>
      <c r="C163" s="1566"/>
      <c r="D163" s="1567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8"/>
      <c r="B164" s="1566"/>
      <c r="C164" s="1566"/>
      <c r="D164" s="1567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8"/>
      <c r="B165" s="1566"/>
      <c r="C165" s="1566"/>
      <c r="D165" s="1567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8"/>
      <c r="B166" s="1566"/>
      <c r="C166" s="1566"/>
      <c r="D166" s="1567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8" t="s">
        <v>2435</v>
      </c>
      <c r="B167" s="1566"/>
      <c r="C167" s="1566"/>
      <c r="D167" s="1567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8" t="s">
        <v>2319</v>
      </c>
      <c r="B168" s="1566"/>
      <c r="C168" s="1566"/>
      <c r="D168" s="1567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8"/>
      <c r="B169" s="1566"/>
      <c r="C169" s="1566"/>
      <c r="D169" s="1567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8"/>
      <c r="B170" s="1566"/>
      <c r="C170" s="1566"/>
      <c r="D170" s="1567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8"/>
      <c r="B171" s="1566"/>
      <c r="C171" s="1566"/>
      <c r="D171" s="1567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8"/>
      <c r="B172" s="1566"/>
      <c r="C172" s="1566"/>
      <c r="D172" s="1567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8"/>
      <c r="B173" s="1566"/>
      <c r="C173" s="1566"/>
      <c r="D173" s="1567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8"/>
      <c r="B174" s="1566"/>
      <c r="C174" s="1566"/>
      <c r="D174" s="1567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8"/>
      <c r="B175" s="1566"/>
      <c r="C175" s="1566"/>
      <c r="D175" s="1567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8"/>
      <c r="B176" s="1566"/>
      <c r="C176" s="1566"/>
      <c r="D176" s="1567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8"/>
      <c r="B177" s="1566"/>
      <c r="C177" s="1566"/>
      <c r="D177" s="1567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8"/>
      <c r="B178" s="1566"/>
      <c r="C178" s="1566"/>
      <c r="D178" s="1567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8"/>
      <c r="B179" s="1566"/>
      <c r="C179" s="1566"/>
      <c r="D179" s="1567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8"/>
      <c r="B180" s="1566"/>
      <c r="C180" s="1566"/>
      <c r="D180" s="1567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8"/>
      <c r="B181" s="1566"/>
      <c r="C181" s="1566"/>
      <c r="D181" s="1567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8"/>
      <c r="B182" s="1566"/>
      <c r="C182" s="1566"/>
      <c r="D182" s="1567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8"/>
      <c r="B183" s="1566"/>
      <c r="C183" s="1566"/>
      <c r="D183" s="1567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8"/>
      <c r="B184" s="1566"/>
      <c r="C184" s="1566"/>
      <c r="D184" s="1567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8"/>
      <c r="B185" s="1566"/>
      <c r="C185" s="1566"/>
      <c r="D185" s="1567"/>
      <c r="E185" s="954" t="s">
        <v>288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8"/>
      <c r="B186" s="1566"/>
      <c r="C186" s="1566"/>
      <c r="D186" s="1567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8" t="s">
        <v>2319</v>
      </c>
      <c r="B187" s="1566"/>
      <c r="C187" s="1566"/>
      <c r="D187" s="1567"/>
      <c r="E187" s="954" t="s">
        <v>288</v>
      </c>
      <c r="F187" s="954" t="s">
        <v>288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8"/>
      <c r="B188" s="1566"/>
      <c r="C188" s="1566"/>
      <c r="D188" s="1567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8"/>
      <c r="B189" s="1566"/>
      <c r="C189" s="1566"/>
      <c r="D189" s="1567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8"/>
      <c r="B190" s="1566"/>
      <c r="C190" s="1566"/>
      <c r="D190" s="1567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8"/>
      <c r="B191" s="1566"/>
      <c r="C191" s="1566"/>
      <c r="D191" s="1567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8"/>
      <c r="B192" s="1566"/>
      <c r="C192" s="1566"/>
      <c r="D192" s="1567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8"/>
      <c r="B193" s="1566"/>
      <c r="C193" s="1566"/>
      <c r="D193" s="1567"/>
      <c r="E193" s="1025" t="s">
        <v>288</v>
      </c>
      <c r="F193" s="1025" t="s">
        <v>288</v>
      </c>
      <c r="G193" s="1025" t="s">
        <v>288</v>
      </c>
      <c r="H193" s="1025" t="s">
        <v>288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8" t="s">
        <v>2289</v>
      </c>
      <c r="B194" s="1566"/>
      <c r="C194" s="1566"/>
      <c r="D194" s="1567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8" t="s">
        <v>2329</v>
      </c>
      <c r="B195" s="1566"/>
      <c r="C195" s="1566"/>
      <c r="D195" s="1567"/>
      <c r="E195" s="1025" t="s">
        <v>288</v>
      </c>
      <c r="F195" s="1025" t="s">
        <v>288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8"/>
      <c r="B196" s="1566"/>
      <c r="C196" s="1566"/>
      <c r="D196" s="1567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8" t="s">
        <v>2332</v>
      </c>
      <c r="B197" s="1566"/>
      <c r="C197" s="1566"/>
      <c r="D197" s="1567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8" t="s">
        <v>2436</v>
      </c>
      <c r="B198" s="1566"/>
      <c r="C198" s="1566"/>
      <c r="D198" s="1567"/>
      <c r="E198" s="1025" t="s">
        <v>288</v>
      </c>
      <c r="F198" s="1025" t="s">
        <v>288</v>
      </c>
      <c r="G198" s="1025" t="s">
        <v>288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8" t="s">
        <v>2289</v>
      </c>
      <c r="B199" s="1566"/>
      <c r="C199" s="1566"/>
      <c r="D199" s="1567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8" t="s">
        <v>2437</v>
      </c>
      <c r="B200" s="1566"/>
      <c r="C200" s="1566"/>
      <c r="D200" s="1567"/>
      <c r="E200" s="1050" t="s">
        <v>288</v>
      </c>
      <c r="F200" s="1050" t="s">
        <v>288</v>
      </c>
      <c r="G200" s="1050" t="s">
        <v>288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8" t="s">
        <v>2269</v>
      </c>
      <c r="B201" s="1566"/>
      <c r="C201" s="1566"/>
      <c r="D201" s="1567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288</v>
      </c>
      <c r="I201" s="873" t="s">
        <v>288</v>
      </c>
      <c r="J201" s="873" t="s">
        <v>288</v>
      </c>
      <c r="K201" s="873" t="s">
        <v>288</v>
      </c>
      <c r="L201" s="195"/>
      <c r="M201" s="758">
        <f t="shared" si="35"/>
        <v>45470</v>
      </c>
    </row>
    <row r="202" spans="1:13" s="146" customFormat="1" ht="20.25" hidden="1" customHeight="1">
      <c r="A202" s="1018" t="s">
        <v>2296</v>
      </c>
      <c r="B202" s="1566"/>
      <c r="C202" s="1566"/>
      <c r="D202" s="1567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8" t="s">
        <v>1748</v>
      </c>
      <c r="B203" s="1566"/>
      <c r="C203" s="1566"/>
      <c r="D203" s="1567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8"/>
      <c r="B204" s="1566"/>
      <c r="C204" s="1566"/>
      <c r="D204" s="1567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8"/>
      <c r="B205" s="1566"/>
      <c r="C205" s="1566"/>
      <c r="D205" s="1567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8" t="s">
        <v>2269</v>
      </c>
      <c r="B206" s="1566"/>
      <c r="C206" s="1566"/>
      <c r="D206" s="1567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8" t="s">
        <v>2296</v>
      </c>
      <c r="B207" s="1566"/>
      <c r="C207" s="1566"/>
      <c r="D207" s="1567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8" t="s">
        <v>1748</v>
      </c>
      <c r="B208" s="1566"/>
      <c r="C208" s="1566"/>
      <c r="D208" s="1567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8"/>
      <c r="B209" s="1566"/>
      <c r="C209" s="1566"/>
      <c r="D209" s="1536"/>
      <c r="E209" s="1057" t="s">
        <v>1975</v>
      </c>
      <c r="F209" s="1057" t="s">
        <v>2428</v>
      </c>
      <c r="G209" s="1057" t="s">
        <v>62</v>
      </c>
      <c r="H209" s="1057" t="s">
        <v>165</v>
      </c>
      <c r="I209" s="1057" t="s">
        <v>188</v>
      </c>
      <c r="J209" s="1057" t="s">
        <v>136</v>
      </c>
      <c r="K209" s="1057" t="s">
        <v>156</v>
      </c>
      <c r="L209" s="195"/>
      <c r="M209" s="1037" t="s">
        <v>256</v>
      </c>
    </row>
    <row r="210" spans="1:13" s="146" customFormat="1" ht="20.25" hidden="1" customHeight="1">
      <c r="A210" s="1018"/>
      <c r="B210" s="968" t="s">
        <v>2296</v>
      </c>
      <c r="C210" s="955" t="s">
        <v>2438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8"/>
      <c r="B211" s="968" t="s">
        <v>2352</v>
      </c>
      <c r="C211" s="955" t="s">
        <v>2439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8" t="s">
        <v>2269</v>
      </c>
      <c r="B212" s="968" t="s">
        <v>1748</v>
      </c>
      <c r="C212" s="955" t="s">
        <v>2440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288</v>
      </c>
      <c r="I212" s="1025" t="s">
        <v>288</v>
      </c>
      <c r="J212" s="1025" t="s">
        <v>288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8" t="s">
        <v>2296</v>
      </c>
      <c r="B213" s="968" t="s">
        <v>2269</v>
      </c>
      <c r="C213" s="955" t="s">
        <v>2441</v>
      </c>
      <c r="D213" s="952">
        <v>45552</v>
      </c>
      <c r="E213" s="1025" t="s">
        <v>288</v>
      </c>
      <c r="F213" s="1025" t="s">
        <v>288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8" t="s">
        <v>1748</v>
      </c>
      <c r="B214" s="968" t="s">
        <v>2348</v>
      </c>
      <c r="C214" s="955" t="s">
        <v>2442</v>
      </c>
      <c r="D214" s="952">
        <v>45562</v>
      </c>
      <c r="E214" s="1568" t="s">
        <v>288</v>
      </c>
      <c r="F214" s="1569"/>
      <c r="G214" s="1570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8"/>
      <c r="B215" s="968" t="s">
        <v>2296</v>
      </c>
      <c r="C215" s="955" t="s">
        <v>2443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8"/>
      <c r="B216" s="968" t="s">
        <v>2352</v>
      </c>
      <c r="C216" s="955" t="s">
        <v>2444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8"/>
      <c r="B217" s="968" t="s">
        <v>1748</v>
      </c>
      <c r="C217" s="955" t="s">
        <v>2445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8"/>
      <c r="B218" s="968" t="s">
        <v>2269</v>
      </c>
      <c r="C218" s="955" t="s">
        <v>2446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8"/>
      <c r="B219" s="968" t="s">
        <v>2348</v>
      </c>
      <c r="C219" s="955" t="s">
        <v>2447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8"/>
      <c r="B220" s="968" t="s">
        <v>2296</v>
      </c>
      <c r="C220" s="955" t="s">
        <v>2448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8"/>
      <c r="B221" s="968" t="s">
        <v>2352</v>
      </c>
      <c r="C221" s="955" t="s">
        <v>2449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8" t="s">
        <v>1748</v>
      </c>
      <c r="B222" s="1063" t="s">
        <v>312</v>
      </c>
      <c r="C222" s="955" t="s">
        <v>2450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8"/>
      <c r="B223" s="968" t="s">
        <v>2269</v>
      </c>
      <c r="C223" s="955" t="s">
        <v>2451</v>
      </c>
      <c r="D223" s="952">
        <v>45624</v>
      </c>
      <c r="E223" s="1025" t="s">
        <v>288</v>
      </c>
      <c r="F223" s="1025" t="s">
        <v>288</v>
      </c>
      <c r="G223" s="1025" t="s">
        <v>288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8"/>
      <c r="B224" s="968" t="s">
        <v>2348</v>
      </c>
      <c r="C224" s="955" t="s">
        <v>2452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8"/>
      <c r="B225" s="968" t="s">
        <v>2296</v>
      </c>
      <c r="C225" s="955" t="s">
        <v>2453</v>
      </c>
      <c r="D225" s="873" t="s">
        <v>288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8"/>
      <c r="B226" s="968" t="s">
        <v>2074</v>
      </c>
      <c r="C226" s="955" t="s">
        <v>2454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8"/>
      <c r="B227" s="968" t="s">
        <v>1748</v>
      </c>
      <c r="C227" s="955" t="s">
        <v>2455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8"/>
      <c r="B228" s="968" t="s">
        <v>2269</v>
      </c>
      <c r="C228" s="955" t="s">
        <v>2456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8"/>
      <c r="B229" s="968" t="s">
        <v>2348</v>
      </c>
      <c r="C229" s="955" t="s">
        <v>2457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8"/>
      <c r="B230" s="968" t="s">
        <v>2296</v>
      </c>
      <c r="C230" s="955" t="s">
        <v>2458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8"/>
      <c r="B231" s="968" t="s">
        <v>2074</v>
      </c>
      <c r="C231" s="955" t="s">
        <v>2459</v>
      </c>
      <c r="D231" s="952">
        <v>45681</v>
      </c>
      <c r="E231" s="873" t="s">
        <v>288</v>
      </c>
      <c r="F231" s="873" t="s">
        <v>288</v>
      </c>
      <c r="G231" s="873" t="s">
        <v>288</v>
      </c>
      <c r="H231" s="821">
        <f t="shared" si="58"/>
        <v>45695</v>
      </c>
      <c r="I231" s="873" t="s">
        <v>288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8"/>
      <c r="B232" s="968" t="s">
        <v>1748</v>
      </c>
      <c r="C232" s="955" t="s">
        <v>2460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288</v>
      </c>
      <c r="I232" s="821">
        <f>D232+15</f>
        <v>45697</v>
      </c>
      <c r="J232" s="821">
        <f t="shared" si="59"/>
        <v>45698</v>
      </c>
      <c r="K232" s="873" t="s">
        <v>288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8"/>
      <c r="B233" s="968" t="s">
        <v>2269</v>
      </c>
      <c r="C233" s="955" t="s">
        <v>2461</v>
      </c>
      <c r="D233" s="952">
        <v>45688</v>
      </c>
      <c r="E233" s="873" t="s">
        <v>288</v>
      </c>
      <c r="F233" s="873" t="s">
        <v>288</v>
      </c>
      <c r="G233" s="873" t="s">
        <v>288</v>
      </c>
      <c r="H233" s="873" t="s">
        <v>288</v>
      </c>
      <c r="I233" s="873" t="s">
        <v>288</v>
      </c>
      <c r="J233" s="873" t="s">
        <v>288</v>
      </c>
      <c r="K233" s="873" t="s">
        <v>288</v>
      </c>
      <c r="L233" s="195"/>
      <c r="M233" s="758">
        <f t="shared" si="62"/>
        <v>45687</v>
      </c>
    </row>
    <row r="234" spans="1:13" s="146" customFormat="1" ht="20.100000000000001" hidden="1" customHeight="1">
      <c r="A234" s="1018"/>
      <c r="B234" s="968" t="s">
        <v>2348</v>
      </c>
      <c r="C234" s="955" t="s">
        <v>2462</v>
      </c>
      <c r="D234" s="873" t="s">
        <v>288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8"/>
      <c r="B235" s="968" t="s">
        <v>2296</v>
      </c>
      <c r="C235" s="955" t="s">
        <v>2463</v>
      </c>
      <c r="D235" s="873" t="s">
        <v>288</v>
      </c>
      <c r="E235" s="873" t="s">
        <v>288</v>
      </c>
      <c r="F235" s="873" t="s">
        <v>288</v>
      </c>
      <c r="G235" s="873" t="s">
        <v>288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8"/>
      <c r="B236" s="968" t="s">
        <v>2074</v>
      </c>
      <c r="C236" s="955" t="s">
        <v>2464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8"/>
      <c r="B237" s="968" t="s">
        <v>1748</v>
      </c>
      <c r="C237" s="955" t="s">
        <v>2465</v>
      </c>
      <c r="D237" s="952">
        <v>45721</v>
      </c>
      <c r="E237" s="963" t="s">
        <v>288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8" t="s">
        <v>2269</v>
      </c>
      <c r="B238" s="968" t="s">
        <v>2027</v>
      </c>
      <c r="C238" s="955" t="s">
        <v>2466</v>
      </c>
      <c r="D238" s="952">
        <v>45725</v>
      </c>
      <c r="E238" s="873" t="s">
        <v>288</v>
      </c>
      <c r="F238" s="873" t="s">
        <v>288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8"/>
      <c r="B239" s="968" t="s">
        <v>2348</v>
      </c>
      <c r="C239" s="955" t="s">
        <v>2467</v>
      </c>
      <c r="D239" s="952">
        <v>45735</v>
      </c>
      <c r="E239" s="963" t="s">
        <v>288</v>
      </c>
      <c r="F239" s="963" t="s">
        <v>288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8"/>
      <c r="B240" s="968" t="s">
        <v>2296</v>
      </c>
      <c r="C240" s="955" t="s">
        <v>2468</v>
      </c>
      <c r="D240" s="952">
        <v>45742</v>
      </c>
      <c r="E240" s="963" t="s">
        <v>288</v>
      </c>
      <c r="F240" s="963" t="s">
        <v>288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8"/>
      <c r="B241" s="968" t="s">
        <v>2384</v>
      </c>
      <c r="C241" s="1095" t="s">
        <v>2469</v>
      </c>
      <c r="D241" s="952">
        <v>45756</v>
      </c>
      <c r="E241" s="963" t="s">
        <v>288</v>
      </c>
      <c r="F241" s="963" t="s">
        <v>288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8"/>
      <c r="B242" s="1094" t="s">
        <v>312</v>
      </c>
      <c r="C242" s="955" t="s">
        <v>2470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8"/>
      <c r="B243" s="968" t="s">
        <v>1748</v>
      </c>
      <c r="C243" s="955" t="s">
        <v>2471</v>
      </c>
      <c r="D243" s="952">
        <v>45760</v>
      </c>
      <c r="E243" s="963" t="s">
        <v>288</v>
      </c>
      <c r="F243" s="963" t="s">
        <v>288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8"/>
      <c r="B244" s="968" t="s">
        <v>2027</v>
      </c>
      <c r="C244" s="955" t="s">
        <v>2472</v>
      </c>
      <c r="D244" s="952">
        <v>45765</v>
      </c>
      <c r="E244" s="963" t="s">
        <v>288</v>
      </c>
      <c r="F244" s="963" t="s">
        <v>288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8"/>
      <c r="B245" s="968" t="s">
        <v>2348</v>
      </c>
      <c r="C245" s="955" t="s">
        <v>2473</v>
      </c>
      <c r="D245" s="952">
        <v>45772</v>
      </c>
      <c r="E245" s="963" t="s">
        <v>288</v>
      </c>
      <c r="F245" s="963" t="s">
        <v>288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8"/>
      <c r="B246" s="147" t="s">
        <v>468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8"/>
      <c r="B247" s="1515"/>
      <c r="C247" s="1515"/>
      <c r="D247" s="1515"/>
      <c r="E247" s="1515"/>
      <c r="F247" s="1515"/>
      <c r="G247" s="1515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8"/>
      <c r="B249" s="1516" t="s">
        <v>6</v>
      </c>
      <c r="C249" s="1517"/>
      <c r="D249" s="1518" t="s">
        <v>252</v>
      </c>
      <c r="E249" s="1216" t="s">
        <v>157</v>
      </c>
      <c r="F249" s="1216" t="s">
        <v>96</v>
      </c>
      <c r="G249" s="1216" t="s">
        <v>89</v>
      </c>
      <c r="H249" s="1216" t="s">
        <v>169</v>
      </c>
      <c r="I249" s="1216" t="s">
        <v>173</v>
      </c>
      <c r="J249" s="1216" t="s">
        <v>205</v>
      </c>
      <c r="K249" s="1206"/>
      <c r="L249" s="1173"/>
      <c r="M249" s="1217"/>
      <c r="N249" s="1217"/>
    </row>
    <row r="250" spans="1:14" s="146" customFormat="1" ht="18" hidden="1" customHeight="1">
      <c r="A250" s="1018"/>
      <c r="B250" s="1158" t="s">
        <v>254</v>
      </c>
      <c r="C250" s="1158" t="s">
        <v>255</v>
      </c>
      <c r="D250" s="1571"/>
      <c r="E250" s="1218" t="s">
        <v>2428</v>
      </c>
      <c r="F250" s="1219" t="s">
        <v>83</v>
      </c>
      <c r="G250" s="1219" t="s">
        <v>171</v>
      </c>
      <c r="H250" s="1219" t="s">
        <v>63</v>
      </c>
      <c r="I250" s="1219" t="s">
        <v>195</v>
      </c>
      <c r="J250" s="1219" t="s">
        <v>195</v>
      </c>
      <c r="K250" s="1206"/>
      <c r="L250" s="1220" t="s">
        <v>256</v>
      </c>
      <c r="M250" s="1217"/>
      <c r="N250" s="1217"/>
    </row>
    <row r="251" spans="1:14" s="146" customFormat="1" ht="24.6" hidden="1" customHeight="1">
      <c r="A251" s="1018"/>
      <c r="B251" s="1221"/>
      <c r="C251" s="1221"/>
      <c r="D251" s="1571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>
      <c r="A252" s="1018"/>
      <c r="B252" s="1221"/>
      <c r="C252" s="1221"/>
      <c r="D252" s="1571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>
      <c r="A253" s="1018" t="s">
        <v>2429</v>
      </c>
      <c r="B253" s="1221"/>
      <c r="C253" s="1221"/>
      <c r="D253" s="1571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>
      <c r="A254" s="1018"/>
      <c r="B254" s="1221"/>
      <c r="C254" s="1221"/>
      <c r="D254" s="1571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>
      <c r="A255" s="1018" t="s">
        <v>2430</v>
      </c>
      <c r="B255" s="1221"/>
      <c r="C255" s="1221"/>
      <c r="D255" s="1571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>
      <c r="A256" s="1018" t="s">
        <v>1695</v>
      </c>
      <c r="B256" s="1221"/>
      <c r="C256" s="1221"/>
      <c r="D256" s="1571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>
      <c r="A257" s="1018" t="s">
        <v>2431</v>
      </c>
      <c r="B257" s="1221"/>
      <c r="C257" s="1221"/>
      <c r="D257" s="1571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>
      <c r="A258" s="1018"/>
      <c r="B258" s="1221"/>
      <c r="C258" s="1221"/>
      <c r="D258" s="1571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>
      <c r="A259" s="1018" t="s">
        <v>2432</v>
      </c>
      <c r="B259" s="1221"/>
      <c r="C259" s="1221"/>
      <c r="D259" s="1571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>
      <c r="A260" s="1018"/>
      <c r="B260" s="1221"/>
      <c r="C260" s="1221"/>
      <c r="D260" s="1571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>
      <c r="A261" s="1018" t="s">
        <v>2271</v>
      </c>
      <c r="B261" s="1221"/>
      <c r="C261" s="1221"/>
      <c r="D261" s="1571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>
      <c r="A262" s="1018" t="s">
        <v>2433</v>
      </c>
      <c r="B262" s="1221"/>
      <c r="C262" s="1221"/>
      <c r="D262" s="1571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>
      <c r="A263" s="1018" t="s">
        <v>2434</v>
      </c>
      <c r="B263" s="1221"/>
      <c r="C263" s="1221"/>
      <c r="D263" s="1571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>
      <c r="A264" s="1018"/>
      <c r="B264" s="1221"/>
      <c r="C264" s="1221"/>
      <c r="D264" s="1571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>
      <c r="A265" s="1018"/>
      <c r="B265" s="1221"/>
      <c r="C265" s="1221"/>
      <c r="D265" s="1571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>
      <c r="A266" s="1018"/>
      <c r="B266" s="1221"/>
      <c r="C266" s="1221"/>
      <c r="D266" s="1571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>
      <c r="A267" s="1018"/>
      <c r="B267" s="1221"/>
      <c r="C267" s="1221"/>
      <c r="D267" s="1571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>
      <c r="A268" s="1018"/>
      <c r="B268" s="1221"/>
      <c r="C268" s="1221"/>
      <c r="D268" s="1571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>
      <c r="A269" s="1018"/>
      <c r="B269" s="1221"/>
      <c r="C269" s="1221"/>
      <c r="D269" s="1571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>
      <c r="A270" s="1018"/>
      <c r="B270" s="1221"/>
      <c r="C270" s="1221"/>
      <c r="D270" s="1571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>
      <c r="A271" s="1018"/>
      <c r="B271" s="1221"/>
      <c r="C271" s="1221"/>
      <c r="D271" s="1571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>
      <c r="A272" s="1018"/>
      <c r="B272" s="1221"/>
      <c r="C272" s="1221"/>
      <c r="D272" s="1571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>
      <c r="A273" s="1018" t="s">
        <v>2435</v>
      </c>
      <c r="B273" s="1221"/>
      <c r="C273" s="1221"/>
      <c r="D273" s="1571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>
      <c r="A274" s="1018" t="s">
        <v>2319</v>
      </c>
      <c r="B274" s="1221"/>
      <c r="C274" s="1221"/>
      <c r="D274" s="1571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>
      <c r="A275" s="1018"/>
      <c r="B275" s="1221"/>
      <c r="C275" s="1221"/>
      <c r="D275" s="1571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>
      <c r="A276" s="1018"/>
      <c r="B276" s="1221"/>
      <c r="C276" s="1221"/>
      <c r="D276" s="1571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>
      <c r="A277" s="1018"/>
      <c r="B277" s="1221"/>
      <c r="C277" s="1221"/>
      <c r="D277" s="1571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>
      <c r="A278" s="1018"/>
      <c r="B278" s="1221"/>
      <c r="C278" s="1221"/>
      <c r="D278" s="1571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>
      <c r="A279" s="1018"/>
      <c r="B279" s="1221"/>
      <c r="C279" s="1221"/>
      <c r="D279" s="1571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>
      <c r="A280" s="1018"/>
      <c r="B280" s="1221"/>
      <c r="C280" s="1221"/>
      <c r="D280" s="1571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>
      <c r="A281" s="1018"/>
      <c r="B281" s="1221"/>
      <c r="C281" s="1221"/>
      <c r="D281" s="1571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>
      <c r="A282" s="1018"/>
      <c r="B282" s="1221"/>
      <c r="C282" s="1221"/>
      <c r="D282" s="1571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>
      <c r="A283" s="1018"/>
      <c r="B283" s="1221"/>
      <c r="C283" s="1221"/>
      <c r="D283" s="1571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>
      <c r="A284" s="1018"/>
      <c r="B284" s="1221"/>
      <c r="C284" s="1221"/>
      <c r="D284" s="1571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>
      <c r="A285" s="1018"/>
      <c r="B285" s="1221"/>
      <c r="C285" s="1221"/>
      <c r="D285" s="1571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>
      <c r="A286" s="1018"/>
      <c r="B286" s="1221"/>
      <c r="C286" s="1221"/>
      <c r="D286" s="1571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>
      <c r="A287" s="1018"/>
      <c r="B287" s="1221"/>
      <c r="C287" s="1221"/>
      <c r="D287" s="1571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>
      <c r="A288" s="1018"/>
      <c r="B288" s="1221"/>
      <c r="C288" s="1221"/>
      <c r="D288" s="1571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>
      <c r="A289" s="1018"/>
      <c r="B289" s="1221"/>
      <c r="C289" s="1221"/>
      <c r="D289" s="1571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>
      <c r="A290" s="1018"/>
      <c r="B290" s="1221"/>
      <c r="C290" s="1221"/>
      <c r="D290" s="1571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>
      <c r="A291" s="1018"/>
      <c r="B291" s="1221"/>
      <c r="C291" s="1221"/>
      <c r="D291" s="1571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>
      <c r="A292" s="1018"/>
      <c r="B292" s="1221"/>
      <c r="C292" s="1221"/>
      <c r="D292" s="1571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>
      <c r="A293" s="1018" t="s">
        <v>2319</v>
      </c>
      <c r="B293" s="1221"/>
      <c r="C293" s="1221"/>
      <c r="D293" s="1571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>
      <c r="A294" s="1018"/>
      <c r="B294" s="1221"/>
      <c r="C294" s="1221"/>
      <c r="D294" s="1571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>
      <c r="A295" s="1018"/>
      <c r="B295" s="1221"/>
      <c r="C295" s="1221"/>
      <c r="D295" s="1571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>
      <c r="A296" s="1018"/>
      <c r="B296" s="1221"/>
      <c r="C296" s="1221"/>
      <c r="D296" s="1571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>
      <c r="A297" s="1018"/>
      <c r="B297" s="1221"/>
      <c r="C297" s="1221"/>
      <c r="D297" s="1571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>
      <c r="A298" s="1018"/>
      <c r="B298" s="1221"/>
      <c r="C298" s="1221"/>
      <c r="D298" s="1571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>
      <c r="A299" s="1018"/>
      <c r="B299" s="1221"/>
      <c r="C299" s="1221"/>
      <c r="D299" s="1571"/>
      <c r="E299" s="1241" t="s">
        <v>288</v>
      </c>
      <c r="F299" s="1241" t="s">
        <v>288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>
      <c r="A300" s="1018" t="s">
        <v>2289</v>
      </c>
      <c r="B300" s="1221"/>
      <c r="C300" s="1221"/>
      <c r="D300" s="1571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>
      <c r="A301" s="1018" t="s">
        <v>2329</v>
      </c>
      <c r="B301" s="1221"/>
      <c r="C301" s="1221"/>
      <c r="D301" s="1571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>
      <c r="A302" s="1018"/>
      <c r="B302" s="1221"/>
      <c r="C302" s="1221"/>
      <c r="D302" s="1571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>
      <c r="A303" s="1018" t="s">
        <v>2332</v>
      </c>
      <c r="B303" s="1221"/>
      <c r="C303" s="1221"/>
      <c r="D303" s="1571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>
      <c r="A304" s="1018" t="s">
        <v>2436</v>
      </c>
      <c r="B304" s="1221"/>
      <c r="C304" s="1221"/>
      <c r="D304" s="1571"/>
      <c r="E304" s="1241" t="s">
        <v>288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>
      <c r="A305" s="1018" t="s">
        <v>2289</v>
      </c>
      <c r="B305" s="1221"/>
      <c r="C305" s="1221"/>
      <c r="D305" s="1571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>
      <c r="A306" s="1018" t="s">
        <v>2437</v>
      </c>
      <c r="B306" s="1221"/>
      <c r="C306" s="1221"/>
      <c r="D306" s="1571"/>
      <c r="E306" s="1242" t="s">
        <v>288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>
      <c r="A307" s="1018" t="s">
        <v>2269</v>
      </c>
      <c r="B307" s="1221"/>
      <c r="C307" s="1221"/>
      <c r="D307" s="1571"/>
      <c r="E307" s="1226">
        <f>D307+12</f>
        <v>12</v>
      </c>
      <c r="F307" s="1165" t="s">
        <v>288</v>
      </c>
      <c r="G307" s="1165" t="s">
        <v>288</v>
      </c>
      <c r="H307" s="1165" t="s">
        <v>288</v>
      </c>
      <c r="I307" s="1165" t="s">
        <v>288</v>
      </c>
      <c r="J307" s="1165" t="s">
        <v>288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>
      <c r="A308" s="1018" t="s">
        <v>2296</v>
      </c>
      <c r="B308" s="1221"/>
      <c r="C308" s="1221"/>
      <c r="D308" s="1571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>
      <c r="A309" s="1018" t="s">
        <v>1748</v>
      </c>
      <c r="B309" s="1221"/>
      <c r="C309" s="1221"/>
      <c r="D309" s="1571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>
      <c r="A310" s="1018"/>
      <c r="B310" s="1221"/>
      <c r="C310" s="1221"/>
      <c r="D310" s="1571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>
      <c r="A311" s="1018"/>
      <c r="B311" s="1221"/>
      <c r="C311" s="1221"/>
      <c r="D311" s="1571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>
      <c r="A312" s="1018" t="s">
        <v>2269</v>
      </c>
      <c r="B312" s="1221"/>
      <c r="C312" s="1221"/>
      <c r="D312" s="1571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>
      <c r="A313" s="1018" t="s">
        <v>2296</v>
      </c>
      <c r="B313" s="1221"/>
      <c r="C313" s="1221"/>
      <c r="D313" s="1571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>
      <c r="A314" s="1018" t="s">
        <v>1748</v>
      </c>
      <c r="B314" s="1221"/>
      <c r="C314" s="1221"/>
      <c r="D314" s="1571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>
      <c r="A315" s="1018"/>
      <c r="B315" s="1158" t="s">
        <v>254</v>
      </c>
      <c r="C315" s="1158" t="s">
        <v>255</v>
      </c>
      <c r="D315" s="1519"/>
      <c r="E315" s="1244" t="s">
        <v>101</v>
      </c>
      <c r="F315" s="1244" t="s">
        <v>73</v>
      </c>
      <c r="G315" s="1244" t="s">
        <v>83</v>
      </c>
      <c r="H315" s="1244" t="s">
        <v>171</v>
      </c>
      <c r="I315" s="1244" t="s">
        <v>64</v>
      </c>
      <c r="J315" s="1244" t="s">
        <v>165</v>
      </c>
      <c r="K315" s="1206"/>
      <c r="L315" s="1220" t="s">
        <v>392</v>
      </c>
      <c r="M315" s="1220" t="s">
        <v>256</v>
      </c>
      <c r="N315" s="1193" t="s">
        <v>257</v>
      </c>
    </row>
    <row r="316" spans="1:14" s="146" customFormat="1" ht="20.100000000000001" hidden="1" customHeight="1">
      <c r="A316" s="1018"/>
      <c r="B316" s="1201" t="s">
        <v>2296</v>
      </c>
      <c r="C316" s="1245" t="s">
        <v>2474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>
      <c r="A317" s="1018"/>
      <c r="B317" s="1201" t="s">
        <v>2384</v>
      </c>
      <c r="C317" s="1245" t="s">
        <v>2475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>
      <c r="A318" s="1018" t="s">
        <v>1748</v>
      </c>
      <c r="B318" s="1201" t="s">
        <v>2398</v>
      </c>
      <c r="C318" s="1245" t="s">
        <v>2476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8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>
      <c r="A319" s="1018"/>
      <c r="B319" s="1201" t="s">
        <v>2027</v>
      </c>
      <c r="C319" s="1245" t="s">
        <v>2477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>
      <c r="A320" s="1018"/>
      <c r="B320" s="1201" t="s">
        <v>2348</v>
      </c>
      <c r="C320" s="1245" t="s">
        <v>2478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>
      <c r="A321" s="1018"/>
      <c r="B321" s="1201" t="s">
        <v>2296</v>
      </c>
      <c r="C321" s="1245" t="s">
        <v>2479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>
      <c r="A322" s="1018"/>
      <c r="B322" s="1201" t="s">
        <v>2384</v>
      </c>
      <c r="C322" s="1245" t="s">
        <v>2480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>
      <c r="A323" s="1018"/>
      <c r="B323" s="1201" t="s">
        <v>2398</v>
      </c>
      <c r="C323" s="1245" t="s">
        <v>2481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>
      <c r="A324" s="1018"/>
      <c r="B324" s="1201" t="s">
        <v>2027</v>
      </c>
      <c r="C324" s="1245" t="s">
        <v>2482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>
      <c r="A325" s="1018"/>
      <c r="B325" s="1201" t="s">
        <v>2348</v>
      </c>
      <c r="C325" s="1245" t="s">
        <v>2483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>
      <c r="A326" s="1018"/>
      <c r="B326" s="1201" t="s">
        <v>2296</v>
      </c>
      <c r="C326" s="1245" t="s">
        <v>2484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>
      <c r="A327" s="1018"/>
      <c r="B327" s="1201" t="s">
        <v>2384</v>
      </c>
      <c r="C327" s="1245" t="s">
        <v>2485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>
      <c r="A328" s="1018"/>
      <c r="B328" s="1201" t="s">
        <v>2398</v>
      </c>
      <c r="C328" s="1245" t="s">
        <v>2486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>
      <c r="A329" s="1018" t="s">
        <v>2064</v>
      </c>
      <c r="B329" s="1201" t="s">
        <v>2027</v>
      </c>
      <c r="C329" s="1245" t="s">
        <v>2487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>
      <c r="A330" s="1018"/>
      <c r="B330" s="1201" t="s">
        <v>2348</v>
      </c>
      <c r="C330" s="1245" t="s">
        <v>2488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>
      <c r="A331" s="1018"/>
      <c r="B331" s="1201" t="s">
        <v>2296</v>
      </c>
      <c r="C331" s="1245" t="s">
        <v>2489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>
      <c r="A332" s="1018"/>
      <c r="B332" s="1201" t="s">
        <v>2384</v>
      </c>
      <c r="C332" s="1245" t="s">
        <v>2490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>
      <c r="A333" s="1018"/>
      <c r="B333" s="1201" t="s">
        <v>2398</v>
      </c>
      <c r="C333" s="1245" t="s">
        <v>2491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>
      <c r="A334" s="1018" t="s">
        <v>2064</v>
      </c>
      <c r="B334" s="1201" t="s">
        <v>2027</v>
      </c>
      <c r="C334" s="1245" t="s">
        <v>2492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>
      <c r="A335" s="1018"/>
      <c r="B335" s="1201" t="s">
        <v>2348</v>
      </c>
      <c r="C335" s="1245" t="s">
        <v>2493</v>
      </c>
      <c r="D335" s="1246">
        <v>45919</v>
      </c>
      <c r="E335" s="1187" t="s">
        <v>288</v>
      </c>
      <c r="F335" s="1187" t="s">
        <v>288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>
      <c r="A336" s="1018"/>
      <c r="B336" s="1201" t="s">
        <v>2296</v>
      </c>
      <c r="C336" s="1245" t="s">
        <v>2494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>
      <c r="A337" s="1018"/>
      <c r="B337" s="1201" t="s">
        <v>2384</v>
      </c>
      <c r="C337" s="1245" t="s">
        <v>2495</v>
      </c>
      <c r="D337" s="1246">
        <v>45926</v>
      </c>
      <c r="E337" s="1187" t="s">
        <v>288</v>
      </c>
      <c r="F337" s="1187" t="s">
        <v>288</v>
      </c>
      <c r="G337" s="1187" t="s">
        <v>288</v>
      </c>
      <c r="H337" s="1187" t="s">
        <v>288</v>
      </c>
      <c r="I337" s="1187" t="s">
        <v>288</v>
      </c>
      <c r="J337" s="1187" t="s">
        <v>288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>
      <c r="A338" s="1018"/>
      <c r="B338" s="1201" t="s">
        <v>2398</v>
      </c>
      <c r="C338" s="1245" t="s">
        <v>2496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>
      <c r="A339" s="1018"/>
      <c r="B339" s="1201" t="s">
        <v>2027</v>
      </c>
      <c r="C339" s="1177" t="s">
        <v>2497</v>
      </c>
      <c r="D339" s="1187" t="s">
        <v>288</v>
      </c>
      <c r="E339" s="1226">
        <v>45946</v>
      </c>
      <c r="F339" s="1226">
        <f t="shared" si="106"/>
        <v>45948</v>
      </c>
      <c r="G339" s="1187" t="s">
        <v>288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>
      <c r="A340" s="1018"/>
      <c r="B340" s="1201" t="s">
        <v>2348</v>
      </c>
      <c r="C340" s="1245" t="s">
        <v>2498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>
      <c r="A341" s="1018" t="s">
        <v>2296</v>
      </c>
      <c r="B341" s="1201" t="s">
        <v>2384</v>
      </c>
      <c r="C341" s="1245" t="s">
        <v>2499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>
      <c r="A342" s="1018" t="s">
        <v>2384</v>
      </c>
      <c r="B342" s="1201" t="s">
        <v>2296</v>
      </c>
      <c r="C342" s="1245" t="s">
        <v>2500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>
      <c r="A343" s="1018" t="s">
        <v>2398</v>
      </c>
      <c r="B343" s="1247" t="s">
        <v>312</v>
      </c>
      <c r="C343" s="1245" t="s">
        <v>2501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>
      <c r="A344" s="1018" t="s">
        <v>2502</v>
      </c>
      <c r="B344" s="1248" t="s">
        <v>2027</v>
      </c>
      <c r="C344" s="1245" t="s">
        <v>2503</v>
      </c>
      <c r="D344" s="1246">
        <v>45979</v>
      </c>
      <c r="E344" s="1187" t="s">
        <v>288</v>
      </c>
      <c r="F344" s="1187" t="s">
        <v>288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>
      <c r="A345" s="1018" t="s">
        <v>2384</v>
      </c>
      <c r="B345" s="1248" t="s">
        <v>2348</v>
      </c>
      <c r="C345" s="1245" t="s">
        <v>2504</v>
      </c>
      <c r="D345" s="1246">
        <v>45987</v>
      </c>
      <c r="E345" s="1188" t="s">
        <v>288</v>
      </c>
      <c r="F345" s="1188" t="s">
        <v>288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>
      <c r="A346" s="1018"/>
      <c r="B346" s="1248" t="s">
        <v>2423</v>
      </c>
      <c r="C346" s="1245" t="s">
        <v>2505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288</v>
      </c>
      <c r="H346" s="1188" t="s">
        <v>288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>
      <c r="A347" s="1018" t="s">
        <v>2506</v>
      </c>
      <c r="B347" s="1247" t="s">
        <v>312</v>
      </c>
      <c r="C347" s="1245" t="s">
        <v>2507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>
      <c r="A348" s="1018" t="s">
        <v>2508</v>
      </c>
      <c r="B348" s="1248" t="s">
        <v>2502</v>
      </c>
      <c r="C348" s="1245" t="s">
        <v>2509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>
      <c r="A349" s="1018" t="s">
        <v>2510</v>
      </c>
      <c r="B349" s="1248" t="s">
        <v>2296</v>
      </c>
      <c r="C349" s="1245" t="s">
        <v>2511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>
      <c r="A350" s="1018" t="s">
        <v>2512</v>
      </c>
      <c r="B350" s="1247" t="s">
        <v>312</v>
      </c>
      <c r="C350" s="1245" t="s">
        <v>2513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>
      <c r="A351" s="1018" t="s">
        <v>2514</v>
      </c>
      <c r="B351" s="1248" t="s">
        <v>2502</v>
      </c>
      <c r="C351" s="1245" t="s">
        <v>2515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>
      <c r="A352" s="1018" t="s">
        <v>2516</v>
      </c>
      <c r="B352" s="1248" t="s">
        <v>2517</v>
      </c>
      <c r="C352" s="1245" t="s">
        <v>2518</v>
      </c>
      <c r="D352" s="1246">
        <v>46038</v>
      </c>
      <c r="E352" s="1188" t="s">
        <v>288</v>
      </c>
      <c r="F352" s="1188" t="s">
        <v>288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>
      <c r="A353" s="1018" t="s">
        <v>2519</v>
      </c>
      <c r="B353" s="1248" t="s">
        <v>2296</v>
      </c>
      <c r="C353" s="1245" t="s">
        <v>2520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>
      <c r="A354" s="1018" t="s">
        <v>2521</v>
      </c>
      <c r="B354" s="1248" t="s">
        <v>2522</v>
      </c>
      <c r="C354" s="1245" t="s">
        <v>2523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>
      <c r="A355" s="1018" t="s">
        <v>2524</v>
      </c>
      <c r="B355" s="1248" t="s">
        <v>2502</v>
      </c>
      <c r="C355" s="1245" t="s">
        <v>2525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>
      <c r="A356" s="1018" t="s">
        <v>2526</v>
      </c>
      <c r="B356" s="1248" t="s">
        <v>2517</v>
      </c>
      <c r="C356" s="1245" t="s">
        <v>2527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288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>
      <c r="A357" s="1018" t="s">
        <v>2528</v>
      </c>
      <c r="B357" s="1247" t="s">
        <v>312</v>
      </c>
      <c r="C357" s="1245" t="s">
        <v>2529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>
      <c r="A358" s="1018" t="s">
        <v>2519</v>
      </c>
      <c r="B358" s="1248" t="s">
        <v>2296</v>
      </c>
      <c r="C358" s="1245" t="s">
        <v>2530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>
      <c r="A359" s="1018" t="s">
        <v>2531</v>
      </c>
      <c r="B359" s="1248" t="s">
        <v>727</v>
      </c>
      <c r="C359" s="1245" t="s">
        <v>2532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>
      <c r="A360" s="1018" t="s">
        <v>2533</v>
      </c>
      <c r="B360" s="1248" t="s">
        <v>2348</v>
      </c>
      <c r="C360" s="1245" t="s">
        <v>2534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hidden="1" customHeight="1">
      <c r="A361" s="1018" t="s">
        <v>2423</v>
      </c>
      <c r="B361" s="1248" t="s">
        <v>2533</v>
      </c>
      <c r="C361" s="1245" t="s">
        <v>2535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hidden="1" customHeight="1">
      <c r="A362" s="1018" t="s">
        <v>2536</v>
      </c>
      <c r="B362" s="1248" t="s">
        <v>2423</v>
      </c>
      <c r="C362" s="1245" t="s">
        <v>2537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hidden="1" customHeight="1">
      <c r="A363" s="1018" t="s">
        <v>2538</v>
      </c>
      <c r="B363" s="1248" t="s">
        <v>727</v>
      </c>
      <c r="C363" s="1245" t="s">
        <v>2539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hidden="1" customHeight="1">
      <c r="A364" s="1018" t="s">
        <v>2533</v>
      </c>
      <c r="B364" s="1248" t="s">
        <v>2502</v>
      </c>
      <c r="C364" s="1245" t="s">
        <v>2540</v>
      </c>
      <c r="D364" s="1246">
        <v>46111</v>
      </c>
      <c r="E364" s="1226">
        <f t="shared" ref="E364" si="154">D364+8</f>
        <v>46119</v>
      </c>
      <c r="F364" s="1226">
        <f t="shared" ref="F364" si="155">E364+2</f>
        <v>46121</v>
      </c>
      <c r="G364" s="1226">
        <f t="shared" ref="G364" si="156">F364+4</f>
        <v>46125</v>
      </c>
      <c r="H364" s="1226">
        <f t="shared" ref="H364" si="157">G364+1</f>
        <v>46126</v>
      </c>
      <c r="I364" s="1226">
        <f t="shared" ref="I364" si="158">H364+3</f>
        <v>46129</v>
      </c>
      <c r="J364" s="1226">
        <f t="shared" ref="J364" si="159">I364+1</f>
        <v>46130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hidden="1" customHeight="1">
      <c r="A365" s="1018"/>
      <c r="B365" s="1248" t="s">
        <v>2533</v>
      </c>
      <c r="C365" s="1245" t="s">
        <v>2541</v>
      </c>
      <c r="D365" s="1246">
        <v>46121</v>
      </c>
      <c r="E365" s="1226">
        <f t="shared" ref="E365" si="161">D365+8</f>
        <v>46129</v>
      </c>
      <c r="F365" s="1226">
        <f t="shared" ref="F365" si="162">E365+2</f>
        <v>46131</v>
      </c>
      <c r="G365" s="1226">
        <f t="shared" ref="G365" si="163">F365+4</f>
        <v>46135</v>
      </c>
      <c r="H365" s="1226">
        <f t="shared" ref="H365" si="164">G365+1</f>
        <v>46136</v>
      </c>
      <c r="I365" s="1226">
        <f t="shared" ref="I365" si="165">H365+3</f>
        <v>46139</v>
      </c>
      <c r="J365" s="1226">
        <f t="shared" ref="J365" si="166">I365+1</f>
        <v>46140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hidden="1" customHeight="1">
      <c r="A366" s="1018"/>
      <c r="B366" s="1248" t="s">
        <v>2423</v>
      </c>
      <c r="C366" s="1245" t="s">
        <v>2542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customHeight="1">
      <c r="A367" s="1018" t="s">
        <v>2543</v>
      </c>
      <c r="B367" s="1248" t="s">
        <v>727</v>
      </c>
      <c r="C367" s="1245" t="s">
        <v>2544</v>
      </c>
      <c r="D367" s="1246">
        <v>46134</v>
      </c>
      <c r="E367" s="1188" t="s">
        <v>288</v>
      </c>
      <c r="F367" s="1188" t="s">
        <v>288</v>
      </c>
      <c r="G367" s="1188" t="s">
        <v>288</v>
      </c>
      <c r="H367" s="1188" t="s">
        <v>288</v>
      </c>
      <c r="I367" s="1188" t="s">
        <v>288</v>
      </c>
      <c r="J367" s="1188" t="s">
        <v>288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75">WEEKNUM(M367)</f>
        <v>17</v>
      </c>
    </row>
    <row r="368" spans="1:14" s="146" customFormat="1" ht="20.100000000000001" customHeight="1">
      <c r="A368" s="1018"/>
      <c r="B368" s="1248" t="s">
        <v>2502</v>
      </c>
      <c r="C368" s="1245" t="s">
        <v>2545</v>
      </c>
      <c r="D368" s="1246">
        <v>46142</v>
      </c>
      <c r="E368" s="1226">
        <f t="shared" ref="E368:E369" si="176">D368+8</f>
        <v>46150</v>
      </c>
      <c r="F368" s="1226">
        <f t="shared" ref="F368:F369" si="177">E368+2</f>
        <v>46152</v>
      </c>
      <c r="G368" s="1226">
        <f t="shared" ref="G368:G369" si="178">F368+4</f>
        <v>46156</v>
      </c>
      <c r="H368" s="1226">
        <f t="shared" ref="H368:H369" si="179">G368+1</f>
        <v>46157</v>
      </c>
      <c r="I368" s="1226">
        <f t="shared" ref="I368:I369" si="180">H368+3</f>
        <v>46160</v>
      </c>
      <c r="J368" s="1226">
        <f t="shared" ref="J368:J369" si="181">I368+1</f>
        <v>46161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82">WEEKNUM(M368)</f>
        <v>18</v>
      </c>
    </row>
    <row r="369" spans="1:14" s="146" customFormat="1" ht="20.100000000000001" customHeight="1">
      <c r="A369" s="1018"/>
      <c r="B369" s="1248" t="s">
        <v>2533</v>
      </c>
      <c r="C369" s="1245" t="s">
        <v>2546</v>
      </c>
      <c r="D369" s="1246">
        <v>46148</v>
      </c>
      <c r="E369" s="1226">
        <f t="shared" si="176"/>
        <v>46156</v>
      </c>
      <c r="F369" s="1226">
        <f t="shared" si="177"/>
        <v>46158</v>
      </c>
      <c r="G369" s="1226">
        <f t="shared" si="178"/>
        <v>46162</v>
      </c>
      <c r="H369" s="1226">
        <f t="shared" si="179"/>
        <v>46163</v>
      </c>
      <c r="I369" s="1226">
        <f t="shared" si="180"/>
        <v>46166</v>
      </c>
      <c r="J369" s="1226">
        <f t="shared" si="181"/>
        <v>46167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82"/>
        <v>19</v>
      </c>
    </row>
    <row r="370" spans="1:14" s="146" customFormat="1" ht="20.100000000000001" customHeight="1">
      <c r="A370" s="1018"/>
      <c r="B370" s="1248" t="s">
        <v>2423</v>
      </c>
      <c r="C370" s="1245" t="s">
        <v>2547</v>
      </c>
      <c r="D370" s="1246">
        <v>46155</v>
      </c>
      <c r="E370" s="1226">
        <f t="shared" ref="E370" si="183">D370+8</f>
        <v>46163</v>
      </c>
      <c r="F370" s="1226">
        <f t="shared" ref="F370" si="184">E370+2</f>
        <v>46165</v>
      </c>
      <c r="G370" s="1226">
        <f t="shared" ref="G370" si="185">F370+4</f>
        <v>46169</v>
      </c>
      <c r="H370" s="1226">
        <f t="shared" ref="H370" si="186">G370+1</f>
        <v>46170</v>
      </c>
      <c r="I370" s="1226">
        <f t="shared" ref="I370" si="187">H370+3</f>
        <v>46173</v>
      </c>
      <c r="J370" s="1226">
        <f t="shared" ref="J370" si="188">I370+1</f>
        <v>46174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89">WEEKNUM(M370)</f>
        <v>20</v>
      </c>
    </row>
    <row r="371" spans="1:14" s="146" customFormat="1" ht="20.100000000000001" customHeight="1">
      <c r="A371" s="1018"/>
      <c r="B371" s="1248" t="s">
        <v>2548</v>
      </c>
      <c r="C371" s="1245" t="s">
        <v>2549</v>
      </c>
      <c r="D371" s="1246">
        <v>46162</v>
      </c>
      <c r="E371" s="1226">
        <f t="shared" ref="E371" si="190">D371+8</f>
        <v>46170</v>
      </c>
      <c r="F371" s="1226">
        <f t="shared" ref="F371" si="191">E371+2</f>
        <v>46172</v>
      </c>
      <c r="G371" s="1226">
        <f t="shared" ref="G371" si="192">F371+4</f>
        <v>46176</v>
      </c>
      <c r="H371" s="1226">
        <f t="shared" ref="H371" si="193">G371+1</f>
        <v>46177</v>
      </c>
      <c r="I371" s="1226">
        <f t="shared" ref="I371" si="194">H371+3</f>
        <v>46180</v>
      </c>
      <c r="J371" s="1226">
        <f t="shared" ref="J371" si="195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196">WEEKNUM(M371)</f>
        <v>21</v>
      </c>
    </row>
    <row r="372" spans="1:14" s="146" customFormat="1" ht="20.100000000000001" customHeight="1">
      <c r="A372" s="1018"/>
      <c r="B372" s="1248" t="s">
        <v>2502</v>
      </c>
      <c r="C372" s="1245" t="s">
        <v>2550</v>
      </c>
      <c r="D372" s="1246">
        <v>46169</v>
      </c>
      <c r="E372" s="1226">
        <f t="shared" ref="E372" si="197">D372+8</f>
        <v>46177</v>
      </c>
      <c r="F372" s="1226">
        <f t="shared" ref="F372" si="198">E372+2</f>
        <v>46179</v>
      </c>
      <c r="G372" s="1226">
        <f t="shared" ref="G372" si="199">F372+4</f>
        <v>46183</v>
      </c>
      <c r="H372" s="1226">
        <f t="shared" ref="H372" si="200">G372+1</f>
        <v>46184</v>
      </c>
      <c r="I372" s="1226">
        <f t="shared" ref="I372" si="201">H372+3</f>
        <v>46187</v>
      </c>
      <c r="J372" s="1226">
        <f t="shared" ref="J372" si="202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3">WEEKNUM(M372)</f>
        <v>22</v>
      </c>
    </row>
    <row r="373" spans="1:14" s="146" customFormat="1" ht="20.100000000000001" customHeight="1">
      <c r="A373" s="1018"/>
      <c r="B373" s="1248" t="s">
        <v>2533</v>
      </c>
      <c r="C373" s="1245" t="s">
        <v>2551</v>
      </c>
      <c r="D373" s="1246">
        <v>46176</v>
      </c>
      <c r="E373" s="1226">
        <f t="shared" ref="E373" si="204">D373+8</f>
        <v>46184</v>
      </c>
      <c r="F373" s="1226">
        <f t="shared" ref="F373" si="205">E373+2</f>
        <v>46186</v>
      </c>
      <c r="G373" s="1226">
        <f t="shared" ref="G373" si="206">F373+4</f>
        <v>46190</v>
      </c>
      <c r="H373" s="1226">
        <f t="shared" ref="H373" si="207">G373+1</f>
        <v>46191</v>
      </c>
      <c r="I373" s="1226">
        <f t="shared" ref="I373" si="208">H373+3</f>
        <v>46194</v>
      </c>
      <c r="J373" s="1226">
        <f t="shared" ref="J373" si="209">I373+1</f>
        <v>46195</v>
      </c>
      <c r="K373" s="1206"/>
      <c r="L373" s="1161">
        <f t="shared" si="94"/>
        <v>46176</v>
      </c>
      <c r="M373" s="1161">
        <f t="shared" si="94"/>
        <v>46177</v>
      </c>
      <c r="N373" s="1204">
        <f t="shared" ref="N373" si="210">WEEKNUM(M373)</f>
        <v>23</v>
      </c>
    </row>
    <row r="374" spans="1:14" s="146" customFormat="1" ht="20.100000000000001" customHeight="1">
      <c r="A374" s="1018"/>
      <c r="B374" s="1248" t="s">
        <v>2423</v>
      </c>
      <c r="C374" s="1245" t="s">
        <v>2552</v>
      </c>
      <c r="D374" s="1246">
        <v>46183</v>
      </c>
      <c r="E374" s="1226">
        <f t="shared" ref="E374" si="211">D374+8</f>
        <v>46191</v>
      </c>
      <c r="F374" s="1226">
        <f t="shared" ref="F374" si="212">E374+2</f>
        <v>46193</v>
      </c>
      <c r="G374" s="1226">
        <f t="shared" ref="G374" si="213">F374+4</f>
        <v>46197</v>
      </c>
      <c r="H374" s="1226">
        <f t="shared" ref="H374" si="214">G374+1</f>
        <v>46198</v>
      </c>
      <c r="I374" s="1226">
        <f t="shared" ref="I374" si="215">H374+3</f>
        <v>46201</v>
      </c>
      <c r="J374" s="1226">
        <f t="shared" ref="J374" si="216">I374+1</f>
        <v>46202</v>
      </c>
      <c r="K374" s="1206"/>
      <c r="L374" s="1161">
        <f t="shared" si="94"/>
        <v>46183</v>
      </c>
      <c r="M374" s="1161">
        <f t="shared" si="94"/>
        <v>46184</v>
      </c>
      <c r="N374" s="1204">
        <f t="shared" ref="N374" si="217">WEEKNUM(M374)</f>
        <v>24</v>
      </c>
    </row>
    <row r="375" spans="1:14" s="146" customFormat="1" ht="20.100000000000001" customHeight="1">
      <c r="A375" s="1018"/>
      <c r="B375" s="1248" t="s">
        <v>2548</v>
      </c>
      <c r="C375" s="1245" t="s">
        <v>2553</v>
      </c>
      <c r="D375" s="1246">
        <v>46190</v>
      </c>
      <c r="E375" s="1226">
        <f t="shared" ref="E375" si="218">D375+8</f>
        <v>46198</v>
      </c>
      <c r="F375" s="1226">
        <f t="shared" ref="F375" si="219">E375+2</f>
        <v>46200</v>
      </c>
      <c r="G375" s="1226">
        <f t="shared" ref="G375" si="220">F375+4</f>
        <v>46204</v>
      </c>
      <c r="H375" s="1226">
        <f t="shared" ref="H375" si="221">G375+1</f>
        <v>46205</v>
      </c>
      <c r="I375" s="1226">
        <f t="shared" ref="I375" si="222">H375+3</f>
        <v>46208</v>
      </c>
      <c r="J375" s="1226">
        <f t="shared" ref="J375" si="223">I375+1</f>
        <v>46209</v>
      </c>
      <c r="K375" s="1206"/>
      <c r="L375" s="1161">
        <f t="shared" si="94"/>
        <v>46190</v>
      </c>
      <c r="M375" s="1161">
        <f t="shared" si="94"/>
        <v>46191</v>
      </c>
      <c r="N375" s="1204">
        <f t="shared" ref="N375" si="224">WEEKNUM(M375)</f>
        <v>25</v>
      </c>
    </row>
    <row r="376" spans="1:14" s="146" customFormat="1" ht="20.100000000000001" customHeight="1">
      <c r="A376" s="1018"/>
      <c r="B376" s="1248" t="s">
        <v>2502</v>
      </c>
      <c r="C376" s="1245" t="s">
        <v>2554</v>
      </c>
      <c r="D376" s="1246">
        <v>46197</v>
      </c>
      <c r="E376" s="1226">
        <f t="shared" ref="E376" si="225">D376+8</f>
        <v>46205</v>
      </c>
      <c r="F376" s="1226">
        <f t="shared" ref="F376" si="226">E376+2</f>
        <v>46207</v>
      </c>
      <c r="G376" s="1226">
        <f t="shared" ref="G376" si="227">F376+4</f>
        <v>46211</v>
      </c>
      <c r="H376" s="1226">
        <f t="shared" ref="H376" si="228">G376+1</f>
        <v>46212</v>
      </c>
      <c r="I376" s="1226">
        <f t="shared" ref="I376" si="229">H376+3</f>
        <v>46215</v>
      </c>
      <c r="J376" s="1226">
        <f t="shared" ref="J376" si="230">I376+1</f>
        <v>46216</v>
      </c>
      <c r="K376" s="1206"/>
      <c r="L376" s="1161">
        <f t="shared" si="94"/>
        <v>46197</v>
      </c>
      <c r="M376" s="1161">
        <f t="shared" si="94"/>
        <v>46198</v>
      </c>
      <c r="N376" s="1204">
        <f t="shared" ref="N376" si="231">WEEKNUM(M376)</f>
        <v>26</v>
      </c>
    </row>
    <row r="377" spans="1:14" s="146" customFormat="1" ht="20.100000000000001" customHeight="1">
      <c r="A377" s="1018"/>
      <c r="B377" s="1248" t="s">
        <v>2533</v>
      </c>
      <c r="C377" s="1245" t="s">
        <v>2555</v>
      </c>
      <c r="D377" s="1246">
        <v>46204</v>
      </c>
      <c r="E377" s="1226">
        <f t="shared" ref="E377" si="232">D377+8</f>
        <v>46212</v>
      </c>
      <c r="F377" s="1226">
        <f t="shared" ref="F377" si="233">E377+2</f>
        <v>46214</v>
      </c>
      <c r="G377" s="1226">
        <f t="shared" ref="G377" si="234">F377+4</f>
        <v>46218</v>
      </c>
      <c r="H377" s="1226">
        <f t="shared" ref="H377" si="235">G377+1</f>
        <v>46219</v>
      </c>
      <c r="I377" s="1226">
        <f t="shared" ref="I377" si="236">H377+3</f>
        <v>46222</v>
      </c>
      <c r="J377" s="1226">
        <f t="shared" ref="J377" si="237">I377+1</f>
        <v>46223</v>
      </c>
      <c r="K377" s="1206"/>
      <c r="L377" s="1161">
        <f t="shared" si="94"/>
        <v>46204</v>
      </c>
      <c r="M377" s="1161">
        <f t="shared" si="94"/>
        <v>46205</v>
      </c>
      <c r="N377" s="1204">
        <f t="shared" ref="N377" si="238">WEEKNUM(M377)</f>
        <v>27</v>
      </c>
    </row>
    <row r="378" spans="1:14" s="146" customFormat="1" ht="20.100000000000001" customHeight="1">
      <c r="A378" s="1018"/>
      <c r="B378" s="1248" t="s">
        <v>2423</v>
      </c>
      <c r="C378" s="1245" t="s">
        <v>2556</v>
      </c>
      <c r="D378" s="1246">
        <v>46211</v>
      </c>
      <c r="E378" s="1226">
        <f t="shared" ref="E378" si="239">D378+8</f>
        <v>46219</v>
      </c>
      <c r="F378" s="1226">
        <f t="shared" ref="F378" si="240">E378+2</f>
        <v>46221</v>
      </c>
      <c r="G378" s="1226">
        <f t="shared" ref="G378" si="241">F378+4</f>
        <v>46225</v>
      </c>
      <c r="H378" s="1226">
        <f t="shared" ref="H378" si="242">G378+1</f>
        <v>46226</v>
      </c>
      <c r="I378" s="1226">
        <f t="shared" ref="I378" si="243">H378+3</f>
        <v>46229</v>
      </c>
      <c r="J378" s="1226">
        <f t="shared" ref="J378" si="244">I378+1</f>
        <v>46230</v>
      </c>
      <c r="K378" s="1206"/>
      <c r="L378" s="1161">
        <f t="shared" si="94"/>
        <v>46211</v>
      </c>
      <c r="M378" s="1161">
        <f t="shared" si="94"/>
        <v>46212</v>
      </c>
      <c r="N378" s="1204">
        <f t="shared" ref="N378" si="245">WEEKNUM(M378)</f>
        <v>28</v>
      </c>
    </row>
    <row r="379" spans="1:14" s="146" customFormat="1" ht="20.100000000000001" customHeight="1">
      <c r="A379" s="1018"/>
      <c r="B379" s="147" t="s">
        <v>468</v>
      </c>
      <c r="C379" s="764"/>
      <c r="D379" s="801"/>
      <c r="E379" s="1082"/>
      <c r="F379" s="1082"/>
      <c r="G379" s="801"/>
      <c r="H379" s="801"/>
      <c r="I379" s="801"/>
      <c r="J379" s="801"/>
      <c r="K379" s="801"/>
      <c r="L379" s="195"/>
      <c r="M379" s="764"/>
    </row>
    <row r="380" spans="1:14" s="159" customFormat="1" ht="18" customHeight="1">
      <c r="A380" s="1018"/>
      <c r="B380" s="192"/>
      <c r="C380" s="193"/>
      <c r="D380" s="193"/>
      <c r="E380" s="194"/>
      <c r="F380" s="195"/>
      <c r="G380" s="195"/>
      <c r="H380" s="193"/>
      <c r="I380" s="193"/>
      <c r="J380" s="195"/>
      <c r="K380" s="195"/>
      <c r="L380" s="195"/>
      <c r="M380" s="331"/>
      <c r="N380" s="196"/>
    </row>
    <row r="381" spans="1:14" s="159" customFormat="1" ht="18" customHeight="1">
      <c r="A381" s="1018"/>
      <c r="B381" s="197"/>
      <c r="C381" s="193"/>
      <c r="D381" s="198"/>
      <c r="E381" s="199"/>
      <c r="F381" s="197"/>
      <c r="G381" s="193"/>
      <c r="H381" s="198"/>
      <c r="I381" s="193"/>
      <c r="J381" s="197"/>
      <c r="K381" s="193"/>
      <c r="L381" s="198"/>
      <c r="M381" s="331"/>
      <c r="N381" s="196"/>
    </row>
    <row r="382" spans="1:14" s="147" customFormat="1" ht="18.75" customHeight="1">
      <c r="B382" s="889"/>
      <c r="C382" s="890"/>
      <c r="D382" s="891"/>
      <c r="E382" s="892"/>
      <c r="F382" s="893"/>
      <c r="G382" s="894"/>
      <c r="H382" s="895"/>
    </row>
    <row r="383" spans="1:14" s="147" customFormat="1" ht="18.75" customHeight="1">
      <c r="B383" s="778" t="s">
        <v>469</v>
      </c>
      <c r="C383" s="145"/>
      <c r="D383" s="147" t="s">
        <v>470</v>
      </c>
      <c r="G383" s="147" t="s">
        <v>471</v>
      </c>
      <c r="H383" s="779"/>
    </row>
    <row r="384" spans="1:14" s="147" customFormat="1" ht="18.75" customHeight="1">
      <c r="B384" s="780" t="s">
        <v>472</v>
      </c>
      <c r="C384" s="1085" t="s">
        <v>473</v>
      </c>
      <c r="D384" s="133" t="s">
        <v>474</v>
      </c>
      <c r="F384" s="1085" t="s">
        <v>475</v>
      </c>
      <c r="G384" s="145" t="s">
        <v>476</v>
      </c>
      <c r="H384" s="1086" t="s">
        <v>477</v>
      </c>
    </row>
    <row r="385" spans="1:15" s="147" customFormat="1" ht="18.75" customHeight="1">
      <c r="B385" s="780" t="s">
        <v>478</v>
      </c>
      <c r="C385" s="1085" t="s">
        <v>479</v>
      </c>
      <c r="D385" s="133" t="s">
        <v>480</v>
      </c>
      <c r="E385" s="148" t="s">
        <v>481</v>
      </c>
      <c r="F385" s="1087" t="s">
        <v>482</v>
      </c>
      <c r="G385" s="145" t="s">
        <v>483</v>
      </c>
      <c r="H385" s="1086" t="s">
        <v>484</v>
      </c>
    </row>
    <row r="386" spans="1:15" s="147" customFormat="1" ht="18.75" customHeight="1">
      <c r="B386" s="783" t="s">
        <v>485</v>
      </c>
      <c r="C386" s="1088" t="s">
        <v>486</v>
      </c>
      <c r="D386" s="133" t="s">
        <v>487</v>
      </c>
      <c r="E386" s="148" t="s">
        <v>488</v>
      </c>
      <c r="F386" s="1087" t="s">
        <v>489</v>
      </c>
      <c r="G386" s="588" t="s">
        <v>490</v>
      </c>
      <c r="H386" s="1089" t="s">
        <v>491</v>
      </c>
    </row>
    <row r="387" spans="1:15" s="147" customFormat="1" ht="18.75" customHeight="1">
      <c r="B387" s="783" t="s">
        <v>492</v>
      </c>
      <c r="C387" s="1088" t="s">
        <v>493</v>
      </c>
      <c r="D387" s="133" t="s">
        <v>494</v>
      </c>
      <c r="E387" s="148" t="s">
        <v>495</v>
      </c>
      <c r="F387" s="1087" t="s">
        <v>496</v>
      </c>
      <c r="G387" s="588" t="s">
        <v>497</v>
      </c>
      <c r="H387" s="1089" t="s">
        <v>498</v>
      </c>
      <c r="N387" s="149"/>
      <c r="O387" s="149"/>
    </row>
    <row r="388" spans="1:15" s="147" customFormat="1" ht="18.75" customHeight="1">
      <c r="B388" s="783" t="s">
        <v>899</v>
      </c>
      <c r="C388" s="1088" t="s">
        <v>500</v>
      </c>
      <c r="D388" s="133" t="s">
        <v>501</v>
      </c>
      <c r="E388" s="148" t="s">
        <v>502</v>
      </c>
      <c r="F388" s="1087" t="s">
        <v>503</v>
      </c>
      <c r="G388" s="588" t="s">
        <v>504</v>
      </c>
      <c r="H388" s="1089" t="s">
        <v>505</v>
      </c>
      <c r="N388" s="149"/>
      <c r="O388" s="149"/>
    </row>
    <row r="389" spans="1:15" s="147" customFormat="1" ht="18.75" customHeight="1">
      <c r="B389" s="783" t="s">
        <v>506</v>
      </c>
      <c r="C389" s="1088" t="s">
        <v>507</v>
      </c>
      <c r="D389" s="133" t="s">
        <v>508</v>
      </c>
      <c r="E389" s="148" t="s">
        <v>509</v>
      </c>
      <c r="F389" s="1087" t="s">
        <v>510</v>
      </c>
      <c r="G389" s="588" t="s">
        <v>511</v>
      </c>
      <c r="H389" s="1089" t="s">
        <v>512</v>
      </c>
      <c r="N389" s="149"/>
      <c r="O389" s="149"/>
    </row>
    <row r="390" spans="1:15" s="147" customFormat="1" ht="18.75" customHeight="1">
      <c r="B390" s="783" t="s">
        <v>513</v>
      </c>
      <c r="C390" s="1088" t="s">
        <v>514</v>
      </c>
      <c r="D390" s="133" t="s">
        <v>515</v>
      </c>
      <c r="E390" s="148" t="s">
        <v>516</v>
      </c>
      <c r="F390" s="1085" t="s">
        <v>517</v>
      </c>
      <c r="G390" s="588" t="s">
        <v>518</v>
      </c>
      <c r="H390" s="787" t="s">
        <v>519</v>
      </c>
      <c r="N390" s="149"/>
      <c r="O390" s="149"/>
    </row>
    <row r="391" spans="1:15" ht="18.75" customHeight="1">
      <c r="A391" s="1022"/>
      <c r="B391" s="783" t="s">
        <v>520</v>
      </c>
      <c r="C391" s="1088" t="s">
        <v>521</v>
      </c>
      <c r="D391" s="133" t="s">
        <v>522</v>
      </c>
      <c r="E391" s="148" t="s">
        <v>523</v>
      </c>
      <c r="F391" s="739" t="s">
        <v>524</v>
      </c>
      <c r="G391" s="147"/>
      <c r="H391" s="788"/>
      <c r="L391" s="149"/>
      <c r="M391" s="149"/>
    </row>
    <row r="392" spans="1:15" ht="18" customHeight="1">
      <c r="A392" s="1022"/>
      <c r="B392" s="1090"/>
      <c r="C392" s="791"/>
      <c r="D392" s="791"/>
      <c r="E392" s="791"/>
      <c r="F392" s="791"/>
      <c r="G392" s="791"/>
      <c r="H392" s="1091"/>
      <c r="L392" s="149"/>
      <c r="M392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84" r:id="rId1" xr:uid="{7C5D52B2-D0A4-4B33-AA0A-437C8119E90C}"/>
    <hyperlink ref="C384" r:id="rId2" xr:uid="{DA7791B7-A3D3-4958-BC53-1C7AF3436EF4}"/>
    <hyperlink ref="H389" r:id="rId3" xr:uid="{7926A36D-BACF-4B21-836E-0D19DF2269E1}"/>
    <hyperlink ref="H388" r:id="rId4" xr:uid="{F6B2DA88-F549-4A48-88C6-E0BA9FDE42C7}"/>
    <hyperlink ref="C387" r:id="rId5" xr:uid="{9AA533EC-9D72-40C5-9F80-0C332E73E299}"/>
    <hyperlink ref="C385" r:id="rId6" xr:uid="{25FE33F1-7042-4F4D-B912-C3F800A19A9B}"/>
    <hyperlink ref="C391" r:id="rId7" xr:uid="{140D853C-0648-477B-9404-FDC585C168E0}"/>
    <hyperlink ref="H387" r:id="rId8" xr:uid="{525E65B3-45E8-40A5-9ED4-F9495A3EFA6A}"/>
    <hyperlink ref="H390" r:id="rId9" xr:uid="{81505327-2F93-48D9-B879-F6A4FB9B93F8}"/>
    <hyperlink ref="F384" r:id="rId10" xr:uid="{15183594-9661-4D20-8164-80A5B86F9BE6}"/>
    <hyperlink ref="F389" r:id="rId11" xr:uid="{E2622EFF-E554-4ACF-B78B-2DAE3DC58B86}"/>
    <hyperlink ref="F385" r:id="rId12" xr:uid="{56945F7D-DDCF-47D3-AF20-B5C592CA5B92}"/>
    <hyperlink ref="F386" r:id="rId13" xr:uid="{D5977FCA-146C-4BA6-9EEF-FF2DC9D38A7D}"/>
    <hyperlink ref="F387" r:id="rId14" xr:uid="{2927B5BA-3DB4-4E97-9225-513DCE2DE5E3}"/>
    <hyperlink ref="F388" r:id="rId15" xr:uid="{FB9E2600-873D-4B5D-A736-673F92074512}"/>
    <hyperlink ref="H385" r:id="rId16" xr:uid="{40D05224-292A-4645-BFCD-95FCC5311993}"/>
    <hyperlink ref="H386" r:id="rId17" xr:uid="{8BDB82AB-06F7-4045-9E6E-45C2FF6EED09}"/>
    <hyperlink ref="F390" r:id="rId18" xr:uid="{B9C21DD5-C3AA-43F0-9764-D0F96B366245}"/>
    <hyperlink ref="C386" r:id="rId19" xr:uid="{E964FEE8-E0AB-47AA-B0DA-72CEF81E9A4B}"/>
    <hyperlink ref="C388" r:id="rId20" xr:uid="{8B9FAA90-9975-45BE-A52C-DB432E2C7E27}"/>
    <hyperlink ref="C389" r:id="rId21" xr:uid="{0F1F9B38-34B3-45E2-9A65-0EE554C1708B}"/>
    <hyperlink ref="C390" r:id="rId22" xr:uid="{0AED5F4E-FCF0-462B-8E9D-3220A8BB01CA}"/>
    <hyperlink ref="F391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80"/>
  <sheetViews>
    <sheetView showGridLines="0" topLeftCell="A4" zoomScaleNormal="100" zoomScaleSheetLayoutView="75" workbookViewId="0">
      <selection activeCell="D162" sqref="D162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38" t="s">
        <v>0</v>
      </c>
      <c r="C2" s="1538"/>
      <c r="D2" s="1538"/>
      <c r="E2" s="1538"/>
      <c r="F2" s="1538"/>
      <c r="G2" s="1538"/>
      <c r="I2" s="947" t="s">
        <v>247</v>
      </c>
      <c r="J2" s="1145"/>
      <c r="L2" s="149"/>
    </row>
    <row r="3" spans="1:12" ht="18" customHeight="1">
      <c r="B3" s="165"/>
      <c r="L3" s="149"/>
    </row>
    <row r="4" spans="1:12" s="146" customFormat="1" ht="24.6" customHeight="1">
      <c r="A4" s="1018"/>
      <c r="B4" s="1572" t="s">
        <v>7</v>
      </c>
      <c r="C4" s="1573"/>
      <c r="D4" s="1573"/>
      <c r="E4" s="1573"/>
      <c r="F4" s="1573"/>
      <c r="G4" s="1574"/>
    </row>
    <row r="5" spans="1:12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2" ht="20.100000000000001" customHeight="1">
      <c r="A6" s="1022"/>
      <c r="B6" s="1515" t="s">
        <v>250</v>
      </c>
      <c r="C6" s="1515"/>
      <c r="D6" s="1515"/>
      <c r="E6" s="1515"/>
      <c r="F6" s="1515"/>
      <c r="G6" s="1026"/>
    </row>
    <row r="7" spans="1:12" s="146" customFormat="1" ht="18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8"/>
      <c r="B8" s="1516" t="s">
        <v>7</v>
      </c>
      <c r="C8" s="1542"/>
      <c r="D8" s="1579" t="s">
        <v>252</v>
      </c>
      <c r="E8" s="1157" t="s">
        <v>77</v>
      </c>
      <c r="F8" s="1157" t="s">
        <v>86</v>
      </c>
      <c r="G8" s="1249"/>
      <c r="H8" s="1173"/>
      <c r="I8" s="1249"/>
      <c r="J8" s="1249"/>
      <c r="K8" s="801"/>
      <c r="L8" s="818"/>
    </row>
    <row r="9" spans="1:12" s="146" customFormat="1" ht="18" customHeight="1">
      <c r="A9" s="1018"/>
      <c r="B9" s="1158" t="s">
        <v>254</v>
      </c>
      <c r="C9" s="1158" t="s">
        <v>255</v>
      </c>
      <c r="D9" s="1580"/>
      <c r="E9" s="1250" t="s">
        <v>54</v>
      </c>
      <c r="F9" s="1250" t="s">
        <v>70</v>
      </c>
      <c r="G9" s="1249"/>
      <c r="H9" s="1220" t="s">
        <v>392</v>
      </c>
      <c r="I9" s="1220" t="s">
        <v>256</v>
      </c>
      <c r="J9" s="1176" t="s">
        <v>340</v>
      </c>
      <c r="K9" s="801"/>
      <c r="L9" s="818"/>
    </row>
    <row r="10" spans="1:12" s="146" customFormat="1" ht="20.25" hidden="1" customHeight="1">
      <c r="A10" s="1018"/>
      <c r="B10" s="1251" t="s">
        <v>1689</v>
      </c>
      <c r="C10" s="1252" t="s">
        <v>2266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>
      <c r="A11" s="1018"/>
      <c r="B11" s="1251" t="s">
        <v>1993</v>
      </c>
      <c r="C11" s="1252" t="s">
        <v>2267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>
      <c r="A12" s="1018"/>
      <c r="B12" s="1254" t="s">
        <v>325</v>
      </c>
      <c r="C12" s="1194" t="s">
        <v>2268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>
      <c r="A13" s="1018"/>
      <c r="B13" s="1251" t="s">
        <v>2269</v>
      </c>
      <c r="C13" s="1194" t="s">
        <v>2270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>
      <c r="A14" s="1018" t="s">
        <v>2271</v>
      </c>
      <c r="B14" s="1251" t="s">
        <v>1689</v>
      </c>
      <c r="C14" s="1194" t="s">
        <v>2272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>
      <c r="A15" s="1018" t="s">
        <v>1695</v>
      </c>
      <c r="B15" s="1251" t="s">
        <v>2019</v>
      </c>
      <c r="C15" s="1194" t="s">
        <v>2273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>
      <c r="A16" s="1018" t="s">
        <v>2274</v>
      </c>
      <c r="B16" s="1251" t="s">
        <v>2275</v>
      </c>
      <c r="C16" s="1194" t="s">
        <v>2276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>
      <c r="A17" s="1018"/>
      <c r="B17" s="1256" t="s">
        <v>1993</v>
      </c>
      <c r="C17" s="1194" t="s">
        <v>2277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>
      <c r="A18" s="1018"/>
      <c r="B18" s="1256" t="s">
        <v>2269</v>
      </c>
      <c r="C18" s="1194" t="s">
        <v>2278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>
      <c r="A19" s="1018" t="s">
        <v>2271</v>
      </c>
      <c r="B19" s="1256" t="s">
        <v>1689</v>
      </c>
      <c r="C19" s="1194" t="s">
        <v>2279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>
      <c r="A20" s="1018" t="s">
        <v>2280</v>
      </c>
      <c r="B20" s="1251" t="s">
        <v>266</v>
      </c>
      <c r="C20" s="1194" t="s">
        <v>2281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>
      <c r="A21" s="1018" t="s">
        <v>2274</v>
      </c>
      <c r="B21" s="1256" t="s">
        <v>724</v>
      </c>
      <c r="C21" s="1194" t="s">
        <v>2282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>
      <c r="A22" s="1018"/>
      <c r="B22" s="1256" t="s">
        <v>1993</v>
      </c>
      <c r="C22" s="1194" t="s">
        <v>2283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>
      <c r="A23" s="1018"/>
      <c r="B23" s="1256" t="s">
        <v>2269</v>
      </c>
      <c r="C23" s="1194" t="s">
        <v>2284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>
      <c r="A24" s="1018"/>
      <c r="B24" s="1256" t="s">
        <v>1689</v>
      </c>
      <c r="C24" s="1194" t="s">
        <v>2285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>
      <c r="A25" s="1018" t="s">
        <v>2286</v>
      </c>
      <c r="B25" s="1256" t="s">
        <v>2287</v>
      </c>
      <c r="C25" s="1194" t="s">
        <v>2288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>
      <c r="A26" s="1018"/>
      <c r="B26" s="1256" t="s">
        <v>2289</v>
      </c>
      <c r="C26" s="1194" t="s">
        <v>2290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>
      <c r="A27" s="1018"/>
      <c r="B27" s="1256" t="s">
        <v>1993</v>
      </c>
      <c r="C27" s="1194" t="s">
        <v>2291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>
      <c r="A28" s="1018"/>
      <c r="B28" s="1256" t="s">
        <v>2269</v>
      </c>
      <c r="C28" s="1194" t="s">
        <v>2292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>
      <c r="A29" s="1018" t="s">
        <v>2293</v>
      </c>
      <c r="B29" s="1256" t="s">
        <v>2287</v>
      </c>
      <c r="C29" s="1194" t="s">
        <v>2294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>
      <c r="A30" s="1018" t="s">
        <v>2295</v>
      </c>
      <c r="B30" s="1251" t="s">
        <v>2296</v>
      </c>
      <c r="C30" s="1194" t="s">
        <v>2297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>
      <c r="A31" s="1018"/>
      <c r="B31" s="1256" t="s">
        <v>2289</v>
      </c>
      <c r="C31" s="1194" t="s">
        <v>2298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>
      <c r="A32" s="1018"/>
      <c r="B32" s="1256" t="s">
        <v>1993</v>
      </c>
      <c r="C32" s="1194" t="s">
        <v>2299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>
      <c r="A33" s="1018"/>
      <c r="B33" s="1256" t="s">
        <v>2269</v>
      </c>
      <c r="C33" s="1194" t="s">
        <v>2300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>
      <c r="A34" s="1018"/>
      <c r="B34" s="1256" t="s">
        <v>2287</v>
      </c>
      <c r="C34" s="1194" t="s">
        <v>2301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>
      <c r="A35" s="1018"/>
      <c r="B35" s="1256" t="s">
        <v>2296</v>
      </c>
      <c r="C35" s="1194" t="s">
        <v>2303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>
      <c r="A36" s="1018"/>
      <c r="B36" s="1256" t="s">
        <v>2289</v>
      </c>
      <c r="C36" s="1194" t="s">
        <v>2304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>
      <c r="A37" s="1018"/>
      <c r="B37" s="1256" t="s">
        <v>1993</v>
      </c>
      <c r="C37" s="1194" t="s">
        <v>2305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>
      <c r="A38" s="1018"/>
      <c r="B38" s="1256" t="s">
        <v>2269</v>
      </c>
      <c r="C38" s="1194" t="s">
        <v>2306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>
      <c r="A39" s="1018"/>
      <c r="B39" s="1256" t="s">
        <v>2287</v>
      </c>
      <c r="C39" s="1194" t="s">
        <v>2307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>
      <c r="A40" s="1018" t="s">
        <v>2308</v>
      </c>
      <c r="B40" s="1259" t="s">
        <v>2309</v>
      </c>
      <c r="C40" s="1260" t="s">
        <v>2310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>
      <c r="A41" s="1018"/>
      <c r="B41" s="1256" t="s">
        <v>2289</v>
      </c>
      <c r="C41" s="1194" t="s">
        <v>2311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>
      <c r="A42" s="1018"/>
      <c r="B42" s="1256" t="s">
        <v>1993</v>
      </c>
      <c r="C42" s="1194" t="s">
        <v>2312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>
      <c r="A43" s="1018"/>
      <c r="B43" s="1256" t="s">
        <v>2269</v>
      </c>
      <c r="C43" s="1194" t="s">
        <v>2313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>
      <c r="A44" s="1018"/>
      <c r="B44" s="1256" t="s">
        <v>2287</v>
      </c>
      <c r="C44" s="1194" t="s">
        <v>2314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>
      <c r="A45" s="1018"/>
      <c r="B45" s="1256" t="s">
        <v>2296</v>
      </c>
      <c r="C45" s="1194" t="s">
        <v>2315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>
      <c r="A46" s="1018"/>
      <c r="B46" s="1256" t="s">
        <v>2289</v>
      </c>
      <c r="C46" s="1194" t="s">
        <v>2316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>
      <c r="A47" s="1018"/>
      <c r="B47" s="1256" t="s">
        <v>1993</v>
      </c>
      <c r="C47" s="1194" t="s">
        <v>2317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>
      <c r="A48" s="1018"/>
      <c r="B48" s="1256" t="s">
        <v>2269</v>
      </c>
      <c r="C48" s="1194" t="s">
        <v>2318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>
      <c r="A49" s="1018" t="s">
        <v>2319</v>
      </c>
      <c r="B49" s="1256" t="s">
        <v>2320</v>
      </c>
      <c r="C49" s="1194" t="s">
        <v>2321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>
      <c r="A50" s="1018"/>
      <c r="B50" s="1261" t="s">
        <v>2296</v>
      </c>
      <c r="C50" s="1210" t="s">
        <v>2322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>
      <c r="A51" s="1018"/>
      <c r="B51" s="1261" t="s">
        <v>2289</v>
      </c>
      <c r="C51" s="1210" t="s">
        <v>2323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>
      <c r="A52" s="1018"/>
      <c r="B52" s="1262" t="s">
        <v>1993</v>
      </c>
      <c r="C52" s="1164" t="s">
        <v>2324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>
      <c r="A53" s="1018"/>
      <c r="B53" s="1262" t="s">
        <v>2269</v>
      </c>
      <c r="C53" s="1210" t="s">
        <v>2325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>
      <c r="A54" s="1018"/>
      <c r="B54" s="1262" t="s">
        <v>2320</v>
      </c>
      <c r="C54" s="1210" t="s">
        <v>2326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>
      <c r="A55" s="1018"/>
      <c r="B55" s="1262" t="s">
        <v>2296</v>
      </c>
      <c r="C55" s="1210" t="s">
        <v>2327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>
      <c r="A56" s="1018"/>
      <c r="B56" s="1262" t="s">
        <v>2289</v>
      </c>
      <c r="C56" s="1164" t="s">
        <v>2328</v>
      </c>
      <c r="D56" s="1210">
        <v>45419</v>
      </c>
      <c r="E56" s="1183" t="s">
        <v>288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>
      <c r="A57" s="1018" t="s">
        <v>2329</v>
      </c>
      <c r="B57" s="1263" t="s">
        <v>312</v>
      </c>
      <c r="C57" s="1164" t="s">
        <v>2330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>
      <c r="A58" s="1018"/>
      <c r="B58" s="1201" t="s">
        <v>2269</v>
      </c>
      <c r="C58" s="1164" t="s">
        <v>2331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>
      <c r="A59" s="1018" t="s">
        <v>2332</v>
      </c>
      <c r="B59" s="1202" t="s">
        <v>288</v>
      </c>
      <c r="C59" s="1164" t="s">
        <v>2333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>
      <c r="A60" s="1018" t="s">
        <v>2334</v>
      </c>
      <c r="B60" s="1201" t="s">
        <v>2296</v>
      </c>
      <c r="C60" s="1164" t="s">
        <v>2335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>
      <c r="A61" s="1018" t="s">
        <v>2289</v>
      </c>
      <c r="B61" s="1201" t="s">
        <v>2336</v>
      </c>
      <c r="C61" s="1164" t="s">
        <v>2337</v>
      </c>
      <c r="D61" s="1210">
        <v>45453</v>
      </c>
      <c r="E61" s="1241" t="s">
        <v>288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>
      <c r="A62" s="1018" t="s">
        <v>2329</v>
      </c>
      <c r="B62" s="1201" t="s">
        <v>2289</v>
      </c>
      <c r="C62" s="1164" t="s">
        <v>2338</v>
      </c>
      <c r="D62" s="1210">
        <v>45463</v>
      </c>
      <c r="E62" s="1241" t="s">
        <v>288</v>
      </c>
      <c r="F62" s="1241" t="s">
        <v>288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>
      <c r="A63" s="1018" t="s">
        <v>2269</v>
      </c>
      <c r="B63" s="1201" t="s">
        <v>1748</v>
      </c>
      <c r="C63" s="1164" t="s">
        <v>2339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>
      <c r="A64" s="1018" t="s">
        <v>2340</v>
      </c>
      <c r="B64" s="1201" t="s">
        <v>2269</v>
      </c>
      <c r="C64" s="1164" t="s">
        <v>2341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>
      <c r="A65" s="1018" t="s">
        <v>2334</v>
      </c>
      <c r="B65" s="1201" t="s">
        <v>2296</v>
      </c>
      <c r="C65" s="1164" t="s">
        <v>2342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>
      <c r="A66" s="1018" t="s">
        <v>2289</v>
      </c>
      <c r="B66" s="1201" t="s">
        <v>2336</v>
      </c>
      <c r="C66" s="1164" t="s">
        <v>2343</v>
      </c>
      <c r="D66" s="1210">
        <v>45490</v>
      </c>
      <c r="E66" s="1165" t="s">
        <v>288</v>
      </c>
      <c r="F66" s="1165" t="s">
        <v>288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>
      <c r="A67" s="1018" t="s">
        <v>2329</v>
      </c>
      <c r="B67" s="1201" t="s">
        <v>2344</v>
      </c>
      <c r="C67" s="1164" t="s">
        <v>2345</v>
      </c>
      <c r="D67" s="1165" t="s">
        <v>288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>
      <c r="A68" s="1018" t="s">
        <v>2269</v>
      </c>
      <c r="B68" s="1201" t="s">
        <v>1748</v>
      </c>
      <c r="C68" s="1164" t="s">
        <v>2346</v>
      </c>
      <c r="D68" s="1165" t="s">
        <v>288</v>
      </c>
      <c r="E68" s="1165" t="s">
        <v>288</v>
      </c>
      <c r="F68" s="1165" t="s">
        <v>288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>
      <c r="A69" s="1018"/>
      <c r="B69" s="1201" t="s">
        <v>2269</v>
      </c>
      <c r="C69" s="1164" t="s">
        <v>2347</v>
      </c>
      <c r="D69" s="1165" t="s">
        <v>288</v>
      </c>
      <c r="E69" s="1165" t="s">
        <v>288</v>
      </c>
      <c r="F69" s="1165" t="s">
        <v>288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>
      <c r="A70" s="1018" t="s">
        <v>2296</v>
      </c>
      <c r="B70" s="1201" t="s">
        <v>2348</v>
      </c>
      <c r="C70" s="1164" t="s">
        <v>2349</v>
      </c>
      <c r="D70" s="1210">
        <v>45519</v>
      </c>
      <c r="E70" s="1165" t="s">
        <v>288</v>
      </c>
      <c r="F70" s="1165" t="s">
        <v>288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>
      <c r="A71" s="1018" t="s">
        <v>2350</v>
      </c>
      <c r="B71" s="1201" t="s">
        <v>2296</v>
      </c>
      <c r="C71" s="1164" t="s">
        <v>2351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>
      <c r="A72" s="1018" t="s">
        <v>2344</v>
      </c>
      <c r="B72" s="1201" t="s">
        <v>2352</v>
      </c>
      <c r="C72" s="1164" t="s">
        <v>2353</v>
      </c>
      <c r="D72" s="1165" t="s">
        <v>288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>
      <c r="A73" s="1018" t="s">
        <v>2269</v>
      </c>
      <c r="B73" s="1201" t="s">
        <v>1748</v>
      </c>
      <c r="C73" s="1164" t="s">
        <v>2354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>
      <c r="A74" s="1018"/>
      <c r="B74" s="1201" t="s">
        <v>2269</v>
      </c>
      <c r="C74" s="1164" t="s">
        <v>2355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>
      <c r="A75" s="1018" t="s">
        <v>2296</v>
      </c>
      <c r="B75" s="1201" t="s">
        <v>2348</v>
      </c>
      <c r="C75" s="1164" t="s">
        <v>2356</v>
      </c>
      <c r="D75" s="1210">
        <v>45558</v>
      </c>
      <c r="E75" s="1255">
        <f t="shared" si="12"/>
        <v>45563</v>
      </c>
      <c r="F75" s="1241" t="s">
        <v>288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>
      <c r="A76" s="1018" t="s">
        <v>2350</v>
      </c>
      <c r="B76" s="1201" t="s">
        <v>2296</v>
      </c>
      <c r="C76" s="1164" t="s">
        <v>2357</v>
      </c>
      <c r="D76" s="1210">
        <v>45560</v>
      </c>
      <c r="E76" s="1241" t="s">
        <v>288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>
      <c r="A77" s="1018"/>
      <c r="B77" s="1201" t="s">
        <v>2352</v>
      </c>
      <c r="C77" s="1164" t="s">
        <v>2358</v>
      </c>
      <c r="D77" s="1210">
        <v>45569</v>
      </c>
      <c r="E77" s="1255">
        <f t="shared" si="12"/>
        <v>45574</v>
      </c>
      <c r="F77" s="1241" t="s">
        <v>288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>
      <c r="A78" s="1018"/>
      <c r="B78" s="1201" t="s">
        <v>1748</v>
      </c>
      <c r="C78" s="1164" t="s">
        <v>2359</v>
      </c>
      <c r="D78" s="1210">
        <v>45573</v>
      </c>
      <c r="E78" s="1241" t="s">
        <v>288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>
      <c r="A79" s="1018"/>
      <c r="B79" s="1201" t="s">
        <v>2269</v>
      </c>
      <c r="C79" s="1164" t="s">
        <v>2360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>
      <c r="A80" s="1018"/>
      <c r="B80" s="1201" t="s">
        <v>2348</v>
      </c>
      <c r="C80" s="1164" t="s">
        <v>2361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74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>
      <c r="A81" s="1018"/>
      <c r="B81" s="1201" t="s">
        <v>2296</v>
      </c>
      <c r="C81" s="1164" t="s">
        <v>2362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>
      <c r="A82" s="1018" t="s">
        <v>2363</v>
      </c>
      <c r="B82" s="1201" t="s">
        <v>2352</v>
      </c>
      <c r="C82" s="1164" t="s">
        <v>2364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>
      <c r="A83" s="1018"/>
      <c r="B83" s="1201" t="s">
        <v>1748</v>
      </c>
      <c r="C83" s="1164" t="s">
        <v>2365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>
      <c r="A84" s="1018"/>
      <c r="B84" s="1201" t="s">
        <v>2269</v>
      </c>
      <c r="C84" s="1164" t="s">
        <v>2366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>
      <c r="A85" s="1018"/>
      <c r="B85" s="1201" t="s">
        <v>2348</v>
      </c>
      <c r="C85" s="1164" t="s">
        <v>2367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>
      <c r="A86" s="1018"/>
      <c r="B86" s="1201" t="s">
        <v>2296</v>
      </c>
      <c r="C86" s="1164" t="s">
        <v>2368</v>
      </c>
      <c r="D86" s="1165" t="s">
        <v>288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>
      <c r="A87" s="1018"/>
      <c r="B87" s="1201" t="s">
        <v>2074</v>
      </c>
      <c r="C87" s="1164" t="s">
        <v>2369</v>
      </c>
      <c r="D87" s="1210">
        <v>45635</v>
      </c>
      <c r="E87" s="1255">
        <f t="shared" si="19"/>
        <v>45640</v>
      </c>
      <c r="F87" s="1165" t="s">
        <v>288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>
      <c r="A88" s="1018"/>
      <c r="B88" s="1201" t="s">
        <v>1748</v>
      </c>
      <c r="C88" s="1164" t="s">
        <v>2370</v>
      </c>
      <c r="D88" s="1210">
        <v>45643</v>
      </c>
      <c r="E88" s="1165" t="s">
        <v>288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>
      <c r="A89" s="1018"/>
      <c r="B89" s="1201" t="s">
        <v>2269</v>
      </c>
      <c r="C89" s="1164" t="s">
        <v>2371</v>
      </c>
      <c r="D89" s="1210">
        <v>45651</v>
      </c>
      <c r="E89" s="1165" t="s">
        <v>288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>
      <c r="A90" s="1018"/>
      <c r="B90" s="1201" t="s">
        <v>2348</v>
      </c>
      <c r="C90" s="1164" t="s">
        <v>2372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>
      <c r="A91" s="1018"/>
      <c r="B91" s="1201" t="s">
        <v>2296</v>
      </c>
      <c r="C91" s="1164" t="s">
        <v>2373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>
      <c r="A92" s="1018"/>
      <c r="B92" s="1201" t="s">
        <v>2074</v>
      </c>
      <c r="C92" s="1164" t="s">
        <v>2374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>
      <c r="A93" s="1018"/>
      <c r="B93" s="1201" t="s">
        <v>1748</v>
      </c>
      <c r="C93" s="1164" t="s">
        <v>2375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>
      <c r="A94" s="1018"/>
      <c r="B94" s="1201" t="s">
        <v>2269</v>
      </c>
      <c r="C94" s="1164" t="s">
        <v>2376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>
      <c r="A95" s="1018"/>
      <c r="B95" s="1201" t="s">
        <v>2348</v>
      </c>
      <c r="C95" s="1164" t="s">
        <v>2377</v>
      </c>
      <c r="D95" s="1210">
        <v>45697</v>
      </c>
      <c r="E95" s="1165" t="s">
        <v>288</v>
      </c>
      <c r="F95" s="1165" t="s">
        <v>288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>
      <c r="A96" s="1018"/>
      <c r="B96" s="1201" t="s">
        <v>2296</v>
      </c>
      <c r="C96" s="1164" t="s">
        <v>2378</v>
      </c>
      <c r="D96" s="1210">
        <v>45711</v>
      </c>
      <c r="E96" s="1165" t="s">
        <v>288</v>
      </c>
      <c r="F96" s="1165" t="s">
        <v>288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>
      <c r="A97" s="1018"/>
      <c r="B97" s="1201" t="s">
        <v>2074</v>
      </c>
      <c r="C97" s="1164" t="s">
        <v>2379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>
      <c r="A98" s="1018"/>
      <c r="B98" s="1201" t="s">
        <v>1748</v>
      </c>
      <c r="C98" s="1164" t="s">
        <v>2380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>
      <c r="A99" s="1018" t="s">
        <v>2269</v>
      </c>
      <c r="B99" s="1201" t="s">
        <v>2027</v>
      </c>
      <c r="C99" s="1164" t="s">
        <v>2381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>
      <c r="A100" s="1018"/>
      <c r="B100" s="1201" t="s">
        <v>2348</v>
      </c>
      <c r="C100" s="1164" t="s">
        <v>2382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>
      <c r="A101" s="1018"/>
      <c r="B101" s="1201" t="s">
        <v>2296</v>
      </c>
      <c r="C101" s="1164" t="s">
        <v>2383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>
      <c r="A102" s="1018"/>
      <c r="B102" s="1201" t="s">
        <v>2384</v>
      </c>
      <c r="C102" s="1164" t="s">
        <v>2385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>
      <c r="A103" s="1018" t="s">
        <v>2386</v>
      </c>
      <c r="B103" s="1201" t="s">
        <v>2074</v>
      </c>
      <c r="C103" s="1164" t="s">
        <v>2387</v>
      </c>
      <c r="D103" s="1210">
        <v>45742</v>
      </c>
      <c r="E103" s="1187" t="s">
        <v>288</v>
      </c>
      <c r="F103" s="1187" t="s">
        <v>288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>
      <c r="A104" s="1018"/>
      <c r="B104" s="1201" t="s">
        <v>1748</v>
      </c>
      <c r="C104" s="1164" t="s">
        <v>2388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>
      <c r="A105" s="1018"/>
      <c r="B105" s="1201" t="s">
        <v>2027</v>
      </c>
      <c r="C105" s="1164" t="s">
        <v>2389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>
      <c r="A106" s="1018"/>
      <c r="B106" s="1201" t="s">
        <v>2348</v>
      </c>
      <c r="C106" s="1164" t="s">
        <v>2390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>
      <c r="A107" s="1018"/>
      <c r="B107" s="1201" t="s">
        <v>2296</v>
      </c>
      <c r="C107" s="1164" t="s">
        <v>2391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>
      <c r="A108" s="1018"/>
      <c r="B108" s="1201" t="s">
        <v>2384</v>
      </c>
      <c r="C108" s="1164" t="s">
        <v>2392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>
      <c r="A109" s="1018"/>
      <c r="B109" s="1201" t="s">
        <v>1748</v>
      </c>
      <c r="C109" s="1164" t="s">
        <v>2393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>
      <c r="A110" s="1018"/>
      <c r="B110" s="1201" t="s">
        <v>2027</v>
      </c>
      <c r="C110" s="1164" t="s">
        <v>2394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>
      <c r="A111" s="1018"/>
      <c r="B111" s="1201" t="s">
        <v>2348</v>
      </c>
      <c r="C111" s="1164" t="s">
        <v>2395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>
      <c r="A112" s="1018"/>
      <c r="B112" s="1201" t="s">
        <v>2296</v>
      </c>
      <c r="C112" s="1164" t="s">
        <v>2396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>
      <c r="A113" s="1018"/>
      <c r="B113" s="1201" t="s">
        <v>2384</v>
      </c>
      <c r="C113" s="1164" t="s">
        <v>2397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>
      <c r="A114" s="1018"/>
      <c r="B114" s="1201" t="s">
        <v>2398</v>
      </c>
      <c r="C114" s="1164" t="s">
        <v>2399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>
      <c r="A115" s="1018"/>
      <c r="B115" s="1201" t="s">
        <v>2027</v>
      </c>
      <c r="C115" s="1164" t="s">
        <v>2400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>
      <c r="A116" s="1018"/>
      <c r="B116" s="1201" t="s">
        <v>2348</v>
      </c>
      <c r="C116" s="1164" t="s">
        <v>2401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>
      <c r="A117" s="1018"/>
      <c r="B117" s="1201" t="s">
        <v>2296</v>
      </c>
      <c r="C117" s="1164" t="s">
        <v>2402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>
      <c r="A118" s="1018"/>
      <c r="B118" s="1201" t="s">
        <v>2384</v>
      </c>
      <c r="C118" s="1164" t="s">
        <v>2403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>
      <c r="A119" s="1018"/>
      <c r="B119" s="1201" t="s">
        <v>2398</v>
      </c>
      <c r="C119" s="1164" t="s">
        <v>2404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>
      <c r="A120" s="1018"/>
      <c r="B120" s="1201" t="s">
        <v>2027</v>
      </c>
      <c r="C120" s="1164" t="s">
        <v>2405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>
      <c r="A121" s="1018"/>
      <c r="B121" s="1201" t="s">
        <v>2348</v>
      </c>
      <c r="C121" s="1164" t="s">
        <v>2406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>
      <c r="A122" s="1018"/>
      <c r="B122" s="1201" t="s">
        <v>2296</v>
      </c>
      <c r="C122" s="1164" t="s">
        <v>2407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>
      <c r="A123" s="1018"/>
      <c r="B123" s="1201" t="s">
        <v>2384</v>
      </c>
      <c r="C123" s="1164" t="s">
        <v>2408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>
      <c r="A124" s="1018"/>
      <c r="B124" s="1201" t="s">
        <v>2398</v>
      </c>
      <c r="C124" s="1164" t="s">
        <v>2409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>
      <c r="A125" s="1018" t="s">
        <v>2064</v>
      </c>
      <c r="B125" s="1201" t="s">
        <v>2027</v>
      </c>
      <c r="C125" s="1164" t="s">
        <v>2410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>
      <c r="A126" s="1018"/>
      <c r="B126" s="1201" t="s">
        <v>2348</v>
      </c>
      <c r="C126" s="1164" t="s">
        <v>2411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>
      <c r="A127" s="1018"/>
      <c r="B127" s="1201" t="s">
        <v>2296</v>
      </c>
      <c r="C127" s="1164" t="s">
        <v>2412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>
      <c r="A128" s="1018"/>
      <c r="B128" s="1201" t="s">
        <v>2384</v>
      </c>
      <c r="C128" s="1164" t="s">
        <v>2413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>
      <c r="A129" s="1018"/>
      <c r="B129" s="1201" t="s">
        <v>2398</v>
      </c>
      <c r="C129" s="1164" t="s">
        <v>2414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>
      <c r="A130" s="1018"/>
      <c r="B130" s="1201" t="s">
        <v>2027</v>
      </c>
      <c r="C130" s="1164" t="s">
        <v>2415</v>
      </c>
      <c r="D130" s="1210">
        <v>45943</v>
      </c>
      <c r="E130" s="1187" t="s">
        <v>288</v>
      </c>
      <c r="F130" s="1187" t="s">
        <v>288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>
      <c r="A131" s="1018"/>
      <c r="B131" s="1201" t="s">
        <v>2348</v>
      </c>
      <c r="C131" s="1164" t="s">
        <v>2416</v>
      </c>
      <c r="D131" s="1210">
        <v>45943</v>
      </c>
      <c r="E131" s="1187" t="s">
        <v>288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>
      <c r="A132" s="1018" t="s">
        <v>2384</v>
      </c>
      <c r="B132" s="1201" t="s">
        <v>2296</v>
      </c>
      <c r="C132" s="1164" t="s">
        <v>2417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>
      <c r="A133" s="1018" t="s">
        <v>2384</v>
      </c>
      <c r="B133" s="1247" t="s">
        <v>312</v>
      </c>
      <c r="C133" s="1164" t="s">
        <v>2418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>
      <c r="A134" s="1018" t="s">
        <v>2398</v>
      </c>
      <c r="B134" s="1247" t="s">
        <v>312</v>
      </c>
      <c r="C134" s="1164" t="s">
        <v>2419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>
      <c r="A135" s="1018"/>
      <c r="B135" s="1201" t="s">
        <v>2027</v>
      </c>
      <c r="C135" s="1164" t="s">
        <v>2420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>
      <c r="A136" s="1018"/>
      <c r="B136" s="1201" t="s">
        <v>2348</v>
      </c>
      <c r="C136" s="1164" t="s">
        <v>2421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>
      <c r="A137" s="1018" t="s">
        <v>2384</v>
      </c>
      <c r="B137" s="1247" t="s">
        <v>312</v>
      </c>
      <c r="C137" s="1164" t="s">
        <v>2422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>
      <c r="A138" s="1018" t="s">
        <v>2423</v>
      </c>
      <c r="B138" s="1247" t="s">
        <v>312</v>
      </c>
      <c r="C138" s="1164" t="s">
        <v>2424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>
      <c r="A139" s="1018"/>
      <c r="B139" s="1201" t="s">
        <v>2557</v>
      </c>
      <c r="C139" s="1164" t="s">
        <v>2558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>
      <c r="A140" s="1018"/>
      <c r="B140" s="1201" t="s">
        <v>2559</v>
      </c>
      <c r="C140" s="1164" t="s">
        <v>2560</v>
      </c>
      <c r="D140" s="1269" t="s">
        <v>288</v>
      </c>
      <c r="E140" s="1188" t="s">
        <v>288</v>
      </c>
      <c r="F140" s="1188" t="s">
        <v>288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>
      <c r="A141" s="1018" t="s">
        <v>2561</v>
      </c>
      <c r="B141" s="1201" t="s">
        <v>2562</v>
      </c>
      <c r="C141" s="1164" t="s">
        <v>2563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>
      <c r="A142" s="1018" t="s">
        <v>2564</v>
      </c>
      <c r="B142" s="1201" t="s">
        <v>2565</v>
      </c>
      <c r="C142" s="1164" t="s">
        <v>2566</v>
      </c>
      <c r="D142" s="1210">
        <v>46010</v>
      </c>
      <c r="E142" s="1255">
        <f t="shared" si="46"/>
        <v>46014</v>
      </c>
      <c r="F142" s="1187" t="s">
        <v>288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>
      <c r="A143" s="1018" t="s">
        <v>2567</v>
      </c>
      <c r="B143" s="1201" t="s">
        <v>2568</v>
      </c>
      <c r="C143" s="1164" t="s">
        <v>2569</v>
      </c>
      <c r="D143" s="1210">
        <v>46012</v>
      </c>
      <c r="E143" s="1187" t="s">
        <v>288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>
      <c r="A144" s="1018" t="s">
        <v>2570</v>
      </c>
      <c r="B144" s="1201" t="s">
        <v>2571</v>
      </c>
      <c r="C144" s="1164" t="s">
        <v>2572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>
      <c r="A145" s="1018" t="s">
        <v>2398</v>
      </c>
      <c r="B145" s="1201" t="s">
        <v>2559</v>
      </c>
      <c r="C145" s="1164" t="s">
        <v>2573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>
      <c r="A146" s="1018" t="s">
        <v>2574</v>
      </c>
      <c r="B146" s="1201" t="s">
        <v>2575</v>
      </c>
      <c r="C146" s="1164" t="s">
        <v>2576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>
      <c r="A147" s="1018" t="s">
        <v>2562</v>
      </c>
      <c r="B147" s="1247" t="s">
        <v>312</v>
      </c>
      <c r="C147" s="1164" t="s">
        <v>2577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>
      <c r="A148" s="1018" t="s">
        <v>2565</v>
      </c>
      <c r="B148" s="1201" t="s">
        <v>2562</v>
      </c>
      <c r="C148" s="1164" t="s">
        <v>2578</v>
      </c>
      <c r="D148" s="1210">
        <v>46044</v>
      </c>
      <c r="E148" s="1188" t="s">
        <v>288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>
      <c r="A149" s="1018" t="s">
        <v>2579</v>
      </c>
      <c r="B149" s="1169" t="s">
        <v>463</v>
      </c>
      <c r="C149" s="1164" t="s">
        <v>2580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>
      <c r="A150" s="1018"/>
      <c r="B150" s="1201" t="s">
        <v>2568</v>
      </c>
      <c r="C150" s="1164" t="s">
        <v>2581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>
      <c r="A151" s="1018" t="s">
        <v>2571</v>
      </c>
      <c r="B151" s="1169" t="s">
        <v>463</v>
      </c>
      <c r="C151" s="1164" t="s">
        <v>2582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>
      <c r="A152" s="1018"/>
      <c r="B152" s="1201" t="s">
        <v>2559</v>
      </c>
      <c r="C152" s="1164" t="s">
        <v>2583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>
      <c r="A153" s="1018" t="s">
        <v>2557</v>
      </c>
      <c r="B153" s="1201" t="s">
        <v>2575</v>
      </c>
      <c r="C153" s="1164" t="s">
        <v>2584</v>
      </c>
      <c r="D153" s="1210">
        <v>46084</v>
      </c>
      <c r="E153" s="1255">
        <f t="shared" si="52"/>
        <v>46088</v>
      </c>
      <c r="F153" s="1188" t="s">
        <v>288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>
      <c r="A154" s="1018"/>
      <c r="B154" s="1201" t="s">
        <v>2562</v>
      </c>
      <c r="C154" s="1164" t="s">
        <v>2585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hidden="1" customHeight="1">
      <c r="A155" s="1018" t="s">
        <v>2586</v>
      </c>
      <c r="B155" s="1247" t="s">
        <v>312</v>
      </c>
      <c r="C155" s="1164" t="s">
        <v>2587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hidden="1" customHeight="1">
      <c r="A156" s="1018" t="s">
        <v>2588</v>
      </c>
      <c r="B156" s="1177" t="s">
        <v>2589</v>
      </c>
      <c r="C156" s="1164" t="s">
        <v>2590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hidden="1" customHeight="1">
      <c r="A157" s="1018" t="s">
        <v>2591</v>
      </c>
      <c r="B157" s="1201" t="s">
        <v>2568</v>
      </c>
      <c r="C157" s="1164" t="s">
        <v>2592</v>
      </c>
      <c r="D157" s="1210">
        <v>46107</v>
      </c>
      <c r="E157" s="1255">
        <f t="shared" si="61"/>
        <v>46111</v>
      </c>
      <c r="F157" s="1194">
        <f t="shared" si="62"/>
        <v>46114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hidden="1" customHeight="1">
      <c r="A158" s="1018" t="s">
        <v>2593</v>
      </c>
      <c r="B158" s="1201" t="s">
        <v>2594</v>
      </c>
      <c r="C158" s="1164" t="s">
        <v>2595</v>
      </c>
      <c r="D158" s="1210">
        <v>46115</v>
      </c>
      <c r="E158" s="1255">
        <f t="shared" ref="E158" si="64">D158+4</f>
        <v>46119</v>
      </c>
      <c r="F158" s="1194">
        <f t="shared" ref="F158" si="65">D158+7</f>
        <v>46122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hidden="1" customHeight="1">
      <c r="A159" s="1018" t="s">
        <v>2596</v>
      </c>
      <c r="B159" s="1177" t="s">
        <v>1886</v>
      </c>
      <c r="C159" s="1164" t="s">
        <v>2597</v>
      </c>
      <c r="D159" s="1210">
        <v>46123</v>
      </c>
      <c r="E159" s="1255">
        <f t="shared" ref="E159" si="67">D159+4</f>
        <v>46127</v>
      </c>
      <c r="F159" s="1194">
        <f t="shared" ref="F159" si="68">D159+7</f>
        <v>46130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hidden="1" customHeight="1">
      <c r="A160" s="1018" t="s">
        <v>2598</v>
      </c>
      <c r="B160" s="1177" t="s">
        <v>2575</v>
      </c>
      <c r="C160" s="1164" t="s">
        <v>2599</v>
      </c>
      <c r="D160" s="1210">
        <v>46137</v>
      </c>
      <c r="E160" s="1255">
        <f t="shared" ref="E160:E162" si="70">D160+4</f>
        <v>46141</v>
      </c>
      <c r="F160" s="1188" t="s">
        <v>288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1">WEEKNUM(I160)</f>
        <v>16</v>
      </c>
    </row>
    <row r="161" spans="1:15" s="146" customFormat="1" ht="20.100000000000001" customHeight="1">
      <c r="A161" s="1018" t="s">
        <v>2562</v>
      </c>
      <c r="B161" s="1248" t="s">
        <v>2600</v>
      </c>
      <c r="C161" s="1164" t="s">
        <v>2601</v>
      </c>
      <c r="D161" s="1210">
        <v>46138</v>
      </c>
      <c r="E161" s="1188" t="s">
        <v>288</v>
      </c>
      <c r="F161" s="1194">
        <f t="shared" ref="F160:F162" si="72">D161+7</f>
        <v>46145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1"/>
        <v>17</v>
      </c>
    </row>
    <row r="162" spans="1:15" s="146" customFormat="1" ht="20.100000000000001" customHeight="1">
      <c r="A162" s="1018" t="s">
        <v>2602</v>
      </c>
      <c r="B162" s="1177" t="s">
        <v>2603</v>
      </c>
      <c r="C162" s="1164" t="s">
        <v>2604</v>
      </c>
      <c r="D162" s="1210">
        <v>46146</v>
      </c>
      <c r="E162" s="1255">
        <f t="shared" si="70"/>
        <v>46150</v>
      </c>
      <c r="F162" s="1194">
        <f t="shared" si="72"/>
        <v>46153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1"/>
        <v>18</v>
      </c>
    </row>
    <row r="163" spans="1:15" s="146" customFormat="1" ht="20.100000000000001" customHeight="1">
      <c r="A163" s="1018"/>
      <c r="B163" s="1177" t="s">
        <v>2568</v>
      </c>
      <c r="C163" s="1164" t="s">
        <v>2605</v>
      </c>
      <c r="D163" s="1210">
        <v>46156</v>
      </c>
      <c r="E163" s="1255">
        <f t="shared" ref="E163:E164" si="73">D163+4</f>
        <v>46160</v>
      </c>
      <c r="F163" s="1194">
        <f t="shared" ref="F163:F164" si="74">D163+7</f>
        <v>46163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>
      <c r="A164" s="1018"/>
      <c r="B164" s="1177" t="s">
        <v>2606</v>
      </c>
      <c r="C164" s="1164" t="s">
        <v>2607</v>
      </c>
      <c r="D164" s="1210">
        <v>46162</v>
      </c>
      <c r="E164" s="1255">
        <f t="shared" si="73"/>
        <v>46166</v>
      </c>
      <c r="F164" s="1194">
        <f t="shared" si="74"/>
        <v>46169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>
      <c r="A165" s="1018" t="s">
        <v>2559</v>
      </c>
      <c r="B165" s="1177" t="s">
        <v>1886</v>
      </c>
      <c r="C165" s="1164" t="s">
        <v>2608</v>
      </c>
      <c r="D165" s="1210">
        <v>46163</v>
      </c>
      <c r="E165" s="1255">
        <f t="shared" ref="E165" si="76">D165+4</f>
        <v>46167</v>
      </c>
      <c r="F165" s="1194">
        <f t="shared" ref="F165" si="77">D165+7</f>
        <v>46170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>
      <c r="A166" s="1018" t="s">
        <v>2609</v>
      </c>
      <c r="B166" s="1169" t="s">
        <v>1290</v>
      </c>
      <c r="C166" s="1164" t="s">
        <v>2610</v>
      </c>
      <c r="D166" s="1197">
        <v>46170</v>
      </c>
      <c r="E166" s="1257">
        <f t="shared" ref="E166" si="79">D166+4</f>
        <v>46174</v>
      </c>
      <c r="F166" s="1197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>
      <c r="A167" s="1018" t="s">
        <v>2611</v>
      </c>
      <c r="B167" s="1248" t="s">
        <v>2575</v>
      </c>
      <c r="C167" s="1164" t="s">
        <v>2612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20.100000000000001" customHeight="1">
      <c r="A168" s="1018" t="s">
        <v>2613</v>
      </c>
      <c r="B168" s="1177" t="s">
        <v>2614</v>
      </c>
      <c r="C168" s="1164" t="s">
        <v>2615</v>
      </c>
      <c r="D168" s="1210">
        <v>46184</v>
      </c>
      <c r="E168" s="1255">
        <f t="shared" ref="E168" si="85">D168+4</f>
        <v>46188</v>
      </c>
      <c r="F168" s="1194">
        <f t="shared" ref="F168" si="86">D168+7</f>
        <v>46191</v>
      </c>
      <c r="G168" s="1249"/>
      <c r="H168" s="1161">
        <f t="shared" si="16"/>
        <v>46184</v>
      </c>
      <c r="I168" s="1161">
        <f t="shared" si="16"/>
        <v>46186</v>
      </c>
      <c r="J168" s="1185">
        <f t="shared" ref="J168" si="87">WEEKNUM(I168)</f>
        <v>24</v>
      </c>
    </row>
    <row r="169" spans="1:15" s="146" customFormat="1" ht="20.100000000000001" customHeight="1">
      <c r="A169" s="1018" t="s">
        <v>2568</v>
      </c>
      <c r="B169" s="1177" t="s">
        <v>2613</v>
      </c>
      <c r="C169" s="1164" t="s">
        <v>2616</v>
      </c>
      <c r="D169" s="1210">
        <v>46191</v>
      </c>
      <c r="E169" s="1255">
        <f t="shared" ref="E169" si="88">D169+4</f>
        <v>46195</v>
      </c>
      <c r="F169" s="1194">
        <f t="shared" ref="F169" si="89">D169+7</f>
        <v>46198</v>
      </c>
      <c r="G169" s="1249"/>
      <c r="H169" s="1161">
        <f t="shared" si="16"/>
        <v>46191</v>
      </c>
      <c r="I169" s="1161">
        <f t="shared" si="16"/>
        <v>46193</v>
      </c>
      <c r="J169" s="1185">
        <f t="shared" ref="J169" si="90">WEEKNUM(I169)</f>
        <v>25</v>
      </c>
    </row>
    <row r="170" spans="1:15" s="146" customFormat="1" ht="20.100000000000001" customHeight="1">
      <c r="A170" s="1018" t="s">
        <v>2606</v>
      </c>
      <c r="B170" s="1177" t="s">
        <v>2568</v>
      </c>
      <c r="C170" s="1164" t="s">
        <v>2617</v>
      </c>
      <c r="D170" s="1210">
        <v>46198</v>
      </c>
      <c r="E170" s="1255">
        <f t="shared" ref="E170" si="91">D170+4</f>
        <v>46202</v>
      </c>
      <c r="F170" s="1194">
        <f t="shared" ref="F170" si="92">D170+7</f>
        <v>46205</v>
      </c>
      <c r="G170" s="1249"/>
      <c r="H170" s="1161">
        <f t="shared" si="16"/>
        <v>46198</v>
      </c>
      <c r="I170" s="1161">
        <f t="shared" si="16"/>
        <v>46200</v>
      </c>
      <c r="J170" s="1185">
        <f t="shared" ref="J170" si="93">WEEKNUM(I170)</f>
        <v>26</v>
      </c>
    </row>
    <row r="171" spans="1:15" s="146" customFormat="1" ht="20.100000000000001" customHeight="1">
      <c r="A171" s="1018" t="s">
        <v>2618</v>
      </c>
      <c r="B171" s="1177" t="s">
        <v>2606</v>
      </c>
      <c r="C171" s="1164" t="s">
        <v>2619</v>
      </c>
      <c r="D171" s="1210">
        <v>46205</v>
      </c>
      <c r="E171" s="1255">
        <f t="shared" ref="E171" si="94">D171+4</f>
        <v>46209</v>
      </c>
      <c r="F171" s="1194">
        <f t="shared" ref="F171" si="95">D171+7</f>
        <v>46212</v>
      </c>
      <c r="G171" s="1249"/>
      <c r="H171" s="1161">
        <f t="shared" si="16"/>
        <v>46205</v>
      </c>
      <c r="I171" s="1161">
        <f t="shared" si="16"/>
        <v>46207</v>
      </c>
      <c r="J171" s="1185">
        <f t="shared" ref="J171" si="96">WEEKNUM(I171)</f>
        <v>27</v>
      </c>
    </row>
    <row r="172" spans="1:15" s="146" customFormat="1" ht="20.100000000000001" customHeight="1">
      <c r="A172" s="1018"/>
      <c r="B172" s="1177" t="s">
        <v>2618</v>
      </c>
      <c r="C172" s="1164" t="s">
        <v>2620</v>
      </c>
      <c r="D172" s="1210">
        <v>46212</v>
      </c>
      <c r="E172" s="1255">
        <f t="shared" ref="E172" si="97">D172+4</f>
        <v>46216</v>
      </c>
      <c r="F172" s="1194">
        <f t="shared" ref="F172" si="98">D172+7</f>
        <v>46219</v>
      </c>
      <c r="G172" s="1249"/>
      <c r="H172" s="1161">
        <f t="shared" si="16"/>
        <v>46212</v>
      </c>
      <c r="I172" s="1161">
        <f t="shared" si="16"/>
        <v>46214</v>
      </c>
      <c r="J172" s="1185">
        <f t="shared" ref="J172" si="99">WEEKNUM(I172)</f>
        <v>28</v>
      </c>
    </row>
    <row r="173" spans="1:15" s="146" customFormat="1" ht="20.100000000000001" customHeight="1">
      <c r="A173" s="1018"/>
      <c r="B173" s="1248" t="s">
        <v>2575</v>
      </c>
      <c r="C173" s="1164" t="s">
        <v>2621</v>
      </c>
      <c r="D173" s="1210">
        <v>46219</v>
      </c>
      <c r="E173" s="1255">
        <f t="shared" ref="E173:E174" si="100">D173+4</f>
        <v>46223</v>
      </c>
      <c r="F173" s="1194">
        <f t="shared" ref="F173:F174" si="101">D173+7</f>
        <v>46226</v>
      </c>
      <c r="G173" s="1249"/>
      <c r="H173" s="1161">
        <f t="shared" si="16"/>
        <v>46219</v>
      </c>
      <c r="I173" s="1161">
        <f t="shared" si="16"/>
        <v>46221</v>
      </c>
      <c r="J173" s="1185">
        <f t="shared" ref="J173:J174" si="102">WEEKNUM(I173)</f>
        <v>29</v>
      </c>
    </row>
    <row r="174" spans="1:15" s="146" customFormat="1" ht="20.100000000000001" customHeight="1">
      <c r="A174" s="1018" t="s">
        <v>2613</v>
      </c>
      <c r="B174" s="1177" t="s">
        <v>2614</v>
      </c>
      <c r="C174" s="1164" t="s">
        <v>2622</v>
      </c>
      <c r="D174" s="1210">
        <v>46226</v>
      </c>
      <c r="E174" s="1255">
        <f t="shared" si="100"/>
        <v>46230</v>
      </c>
      <c r="F174" s="1194">
        <f t="shared" si="101"/>
        <v>46233</v>
      </c>
      <c r="G174" s="1249"/>
      <c r="H174" s="1161">
        <f t="shared" si="16"/>
        <v>46226</v>
      </c>
      <c r="I174" s="1161">
        <f t="shared" si="16"/>
        <v>46228</v>
      </c>
      <c r="J174" s="1185">
        <f t="shared" si="102"/>
        <v>30</v>
      </c>
    </row>
    <row r="175" spans="1:15" s="146" customFormat="1" ht="18" customHeight="1">
      <c r="A175" s="1018"/>
      <c r="B175" s="147" t="s">
        <v>468</v>
      </c>
      <c r="C175" s="11"/>
      <c r="D175" s="11"/>
      <c r="E175" s="11"/>
      <c r="F175" s="11"/>
      <c r="G175" s="11"/>
      <c r="H175" s="2"/>
      <c r="I175" s="391"/>
      <c r="J175" s="391"/>
      <c r="K175" s="391"/>
      <c r="L175" s="391"/>
      <c r="M175" s="2"/>
      <c r="N175" s="145"/>
      <c r="O175" s="159"/>
    </row>
    <row r="176" spans="1:15" s="146" customFormat="1" ht="18" customHeight="1">
      <c r="A176" s="1018"/>
      <c r="B176" s="147"/>
      <c r="C176" s="11"/>
      <c r="D176" s="11"/>
      <c r="E176" s="11"/>
      <c r="F176" s="11"/>
      <c r="G176" s="11"/>
      <c r="H176" s="2"/>
      <c r="I176" s="391"/>
      <c r="J176" s="391"/>
      <c r="K176" s="391"/>
      <c r="L176" s="391"/>
      <c r="M176" s="2"/>
      <c r="N176" s="145"/>
      <c r="O176" s="159"/>
    </row>
    <row r="177" spans="1:15" s="146" customFormat="1" ht="18" customHeight="1">
      <c r="A177" s="1018"/>
      <c r="B177" s="147"/>
      <c r="C177" s="11"/>
      <c r="D177" s="11"/>
      <c r="E177" s="11"/>
      <c r="F177" s="11"/>
      <c r="G177" s="11"/>
      <c r="H177" s="2"/>
      <c r="I177" s="391"/>
      <c r="J177" s="391"/>
      <c r="K177" s="391"/>
      <c r="L177" s="391"/>
      <c r="M177" s="2"/>
      <c r="N177" s="145"/>
      <c r="O177" s="159"/>
    </row>
    <row r="178" spans="1:15" s="146" customFormat="1" ht="18" customHeight="1">
      <c r="A178" s="1018"/>
      <c r="B178" s="1515" t="s">
        <v>1171</v>
      </c>
      <c r="C178" s="1515"/>
      <c r="D178" s="1515"/>
      <c r="E178" s="1515"/>
      <c r="F178" s="1515"/>
      <c r="G178" s="1515"/>
      <c r="H178" s="1515"/>
      <c r="I178" s="1515"/>
      <c r="J178" s="1023"/>
      <c r="K178" s="391"/>
      <c r="L178" s="391"/>
      <c r="M178" s="2"/>
      <c r="N178" s="145"/>
      <c r="O178" s="159"/>
    </row>
    <row r="179" spans="1:15" s="146" customFormat="1" ht="18" customHeight="1">
      <c r="A179" s="1018"/>
      <c r="B179" s="147"/>
      <c r="C179" s="11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45"/>
      <c r="O179" s="159"/>
    </row>
    <row r="180" spans="1:15" s="146" customFormat="1" ht="30.75" hidden="1" customHeight="1">
      <c r="A180" s="1018"/>
      <c r="B180" s="1516" t="s">
        <v>7</v>
      </c>
      <c r="C180" s="1517"/>
      <c r="D180" s="1577" t="s">
        <v>252</v>
      </c>
      <c r="E180" s="1216" t="s">
        <v>2623</v>
      </c>
      <c r="F180" s="1216" t="s">
        <v>58</v>
      </c>
      <c r="G180" s="1216" t="s">
        <v>71</v>
      </c>
      <c r="H180" s="1216" t="s">
        <v>218</v>
      </c>
      <c r="I180" s="1216" t="s">
        <v>185</v>
      </c>
      <c r="J180" s="1216" t="s">
        <v>153</v>
      </c>
      <c r="K180" s="1216" t="s">
        <v>221</v>
      </c>
      <c r="L180" s="1206"/>
      <c r="M180" s="1173"/>
      <c r="N180" s="1217"/>
      <c r="O180" s="1217"/>
    </row>
    <row r="181" spans="1:15" s="146" customFormat="1" ht="21.75" hidden="1" customHeight="1">
      <c r="A181" s="1018"/>
      <c r="B181" s="1158" t="s">
        <v>254</v>
      </c>
      <c r="C181" s="1158" t="s">
        <v>255</v>
      </c>
      <c r="D181" s="1578"/>
      <c r="E181" s="1244" t="s">
        <v>215</v>
      </c>
      <c r="F181" s="1244" t="s">
        <v>217</v>
      </c>
      <c r="G181" s="1244" t="s">
        <v>49</v>
      </c>
      <c r="H181" s="1244" t="s">
        <v>62</v>
      </c>
      <c r="I181" s="1244" t="s">
        <v>63</v>
      </c>
      <c r="J181" s="1244" t="s">
        <v>165</v>
      </c>
      <c r="K181" s="1244" t="s">
        <v>156</v>
      </c>
      <c r="L181" s="1206"/>
      <c r="M181" s="1220" t="s">
        <v>392</v>
      </c>
      <c r="N181" s="1220" t="s">
        <v>256</v>
      </c>
      <c r="O181" s="1176" t="s">
        <v>340</v>
      </c>
    </row>
    <row r="182" spans="1:15" s="146" customFormat="1" ht="21.75" hidden="1" customHeight="1">
      <c r="A182" s="1018" t="s">
        <v>2557</v>
      </c>
      <c r="B182" s="1247" t="s">
        <v>312</v>
      </c>
      <c r="C182" s="1245" t="s">
        <v>2624</v>
      </c>
      <c r="D182" s="1223">
        <v>45995</v>
      </c>
      <c r="E182" s="1223">
        <f>D182+3</f>
        <v>45998</v>
      </c>
      <c r="F182" s="1223">
        <f>E182+6</f>
        <v>46004</v>
      </c>
      <c r="G182" s="1223">
        <f>F182+2</f>
        <v>46006</v>
      </c>
      <c r="H182" s="1223">
        <f>G182+2</f>
        <v>46008</v>
      </c>
      <c r="I182" s="1223">
        <f>H182+3</f>
        <v>46011</v>
      </c>
      <c r="J182" s="1223">
        <f>I182+3</f>
        <v>46014</v>
      </c>
      <c r="K182" s="1223">
        <f>J182+4</f>
        <v>46018</v>
      </c>
      <c r="L182" s="1206"/>
      <c r="M182" s="1161">
        <v>45990</v>
      </c>
      <c r="N182" s="1161">
        <v>45991</v>
      </c>
      <c r="O182" s="1185">
        <f>WEEKNUM(N182)</f>
        <v>49</v>
      </c>
    </row>
    <row r="183" spans="1:15" s="146" customFormat="1" ht="21.75" hidden="1" customHeight="1">
      <c r="A183" s="1018"/>
      <c r="B183" s="1201" t="s">
        <v>2559</v>
      </c>
      <c r="C183" s="1245" t="s">
        <v>2625</v>
      </c>
      <c r="D183" s="1246">
        <v>45993</v>
      </c>
      <c r="E183" s="1188" t="s">
        <v>288</v>
      </c>
      <c r="F183" s="1188" t="s">
        <v>288</v>
      </c>
      <c r="G183" s="1226">
        <v>46008</v>
      </c>
      <c r="H183" s="1226">
        <f t="shared" ref="H183" si="103">G183+2</f>
        <v>46010</v>
      </c>
      <c r="I183" s="1226">
        <f t="shared" ref="I183:J183" si="104">H183+3</f>
        <v>46013</v>
      </c>
      <c r="J183" s="1226">
        <f t="shared" si="104"/>
        <v>46016</v>
      </c>
      <c r="K183" s="1226">
        <f t="shared" ref="K183:K186" si="105">J183+4</f>
        <v>46020</v>
      </c>
      <c r="L183" s="1206"/>
      <c r="M183" s="1161">
        <f t="shared" ref="M183:N220" si="106">M182+7</f>
        <v>45997</v>
      </c>
      <c r="N183" s="1161">
        <f t="shared" si="106"/>
        <v>45998</v>
      </c>
      <c r="O183" s="1185">
        <f t="shared" ref="O183:O185" si="107">WEEKNUM(N183)</f>
        <v>50</v>
      </c>
    </row>
    <row r="184" spans="1:15" s="146" customFormat="1" ht="21.75" hidden="1" customHeight="1">
      <c r="A184" s="1018" t="s">
        <v>2561</v>
      </c>
      <c r="B184" s="1201" t="s">
        <v>1890</v>
      </c>
      <c r="C184" s="1245" t="s">
        <v>2626</v>
      </c>
      <c r="D184" s="1246">
        <v>46012</v>
      </c>
      <c r="E184" s="1226">
        <f t="shared" ref="E184" si="108">D184+3</f>
        <v>46015</v>
      </c>
      <c r="F184" s="1226">
        <f t="shared" ref="F184:F186" si="109">E184+6</f>
        <v>46021</v>
      </c>
      <c r="G184" s="1226">
        <f t="shared" ref="G184:H184" si="110">F184+2</f>
        <v>46023</v>
      </c>
      <c r="H184" s="1226">
        <f t="shared" si="110"/>
        <v>46025</v>
      </c>
      <c r="I184" s="1226">
        <f t="shared" ref="I184:J184" si="111">H184+3</f>
        <v>46028</v>
      </c>
      <c r="J184" s="1226">
        <f t="shared" si="111"/>
        <v>46031</v>
      </c>
      <c r="K184" s="1226">
        <f t="shared" si="105"/>
        <v>46035</v>
      </c>
      <c r="L184" s="1206"/>
      <c r="M184" s="1161">
        <f t="shared" si="106"/>
        <v>46004</v>
      </c>
      <c r="N184" s="1161">
        <f t="shared" si="106"/>
        <v>46005</v>
      </c>
      <c r="O184" s="1185">
        <f t="shared" si="107"/>
        <v>51</v>
      </c>
    </row>
    <row r="185" spans="1:15" s="146" customFormat="1" ht="21.75" hidden="1" customHeight="1">
      <c r="A185" s="1018" t="s">
        <v>1890</v>
      </c>
      <c r="B185" s="1201" t="s">
        <v>2565</v>
      </c>
      <c r="C185" s="1245" t="s">
        <v>2627</v>
      </c>
      <c r="D185" s="1246">
        <v>46017</v>
      </c>
      <c r="E185" s="1188" t="s">
        <v>288</v>
      </c>
      <c r="F185" s="1226">
        <f>D185+9</f>
        <v>46026</v>
      </c>
      <c r="G185" s="1226">
        <f t="shared" ref="G185" si="112">F185+2</f>
        <v>46028</v>
      </c>
      <c r="H185" s="1188" t="s">
        <v>288</v>
      </c>
      <c r="I185" s="1226">
        <f>D185+16</f>
        <v>46033</v>
      </c>
      <c r="J185" s="1226">
        <f t="shared" ref="J185" si="113">I185+3</f>
        <v>46036</v>
      </c>
      <c r="K185" s="1226">
        <f>J185+4</f>
        <v>46040</v>
      </c>
      <c r="L185" s="1206"/>
      <c r="M185" s="1161">
        <f t="shared" si="106"/>
        <v>46011</v>
      </c>
      <c r="N185" s="1161">
        <f t="shared" si="106"/>
        <v>46012</v>
      </c>
      <c r="O185" s="1185">
        <f t="shared" si="107"/>
        <v>52</v>
      </c>
    </row>
    <row r="186" spans="1:15" s="146" customFormat="1" ht="21.75" hidden="1" customHeight="1">
      <c r="A186" s="1018" t="s">
        <v>2567</v>
      </c>
      <c r="B186" s="1201" t="s">
        <v>2568</v>
      </c>
      <c r="C186" s="1245" t="s">
        <v>2628</v>
      </c>
      <c r="D186" s="1246">
        <v>46022</v>
      </c>
      <c r="E186" s="1226">
        <f t="shared" ref="E186:E191" si="114">D186+3</f>
        <v>46025</v>
      </c>
      <c r="F186" s="1226">
        <f t="shared" si="109"/>
        <v>46031</v>
      </c>
      <c r="G186" s="1226">
        <f t="shared" ref="G186:H186" si="115">F186+2</f>
        <v>46033</v>
      </c>
      <c r="H186" s="1226">
        <f t="shared" si="115"/>
        <v>46035</v>
      </c>
      <c r="I186" s="1226">
        <f t="shared" ref="I186:J186" si="116">H186+3</f>
        <v>46038</v>
      </c>
      <c r="J186" s="1226">
        <f t="shared" si="116"/>
        <v>46041</v>
      </c>
      <c r="K186" s="1226">
        <f t="shared" si="105"/>
        <v>46045</v>
      </c>
      <c r="L186" s="1206"/>
      <c r="M186" s="1161">
        <f t="shared" si="106"/>
        <v>46018</v>
      </c>
      <c r="N186" s="1161">
        <f t="shared" si="106"/>
        <v>46019</v>
      </c>
      <c r="O186" s="1185">
        <v>1</v>
      </c>
    </row>
    <row r="187" spans="1:15" s="146" customFormat="1" ht="21.75" hidden="1" customHeight="1">
      <c r="A187" s="1018"/>
      <c r="B187" s="1201" t="s">
        <v>2571</v>
      </c>
      <c r="C187" s="1245" t="s">
        <v>2629</v>
      </c>
      <c r="D187" s="1246">
        <v>46033</v>
      </c>
      <c r="E187" s="1188" t="s">
        <v>288</v>
      </c>
      <c r="F187" s="1188" t="s">
        <v>288</v>
      </c>
      <c r="G187" s="1226">
        <f>D187+11</f>
        <v>46044</v>
      </c>
      <c r="H187" s="1226">
        <f t="shared" ref="H187:H190" si="117">G187+2</f>
        <v>46046</v>
      </c>
      <c r="I187" s="1226">
        <f t="shared" ref="I187:I190" si="118">H187+3</f>
        <v>46049</v>
      </c>
      <c r="J187" s="1226">
        <f t="shared" ref="J187:J190" si="119">I187+3</f>
        <v>46052</v>
      </c>
      <c r="K187" s="1226">
        <f t="shared" ref="K187:K190" si="120">J187+4</f>
        <v>46056</v>
      </c>
      <c r="L187" s="1206"/>
      <c r="M187" s="1161">
        <v>46025</v>
      </c>
      <c r="N187" s="1161">
        <v>46026</v>
      </c>
      <c r="O187" s="1185">
        <f t="shared" ref="O187:O190" si="121">WEEKNUM(N187)</f>
        <v>2</v>
      </c>
    </row>
    <row r="188" spans="1:15" s="146" customFormat="1" ht="21.75" hidden="1" customHeight="1">
      <c r="A188" s="1018" t="s">
        <v>2557</v>
      </c>
      <c r="B188" s="1201" t="s">
        <v>2559</v>
      </c>
      <c r="C188" s="1245" t="s">
        <v>2630</v>
      </c>
      <c r="D188" s="1246">
        <v>46036</v>
      </c>
      <c r="E188" s="1226">
        <f t="shared" si="114"/>
        <v>46039</v>
      </c>
      <c r="F188" s="1226">
        <f t="shared" ref="F188:F190" si="122">E188+6</f>
        <v>46045</v>
      </c>
      <c r="G188" s="1226">
        <f t="shared" ref="G188:G190" si="123">F188+2</f>
        <v>46047</v>
      </c>
      <c r="H188" s="1226">
        <f t="shared" si="117"/>
        <v>46049</v>
      </c>
      <c r="I188" s="1226">
        <f t="shared" si="118"/>
        <v>46052</v>
      </c>
      <c r="J188" s="1226">
        <f t="shared" si="119"/>
        <v>46055</v>
      </c>
      <c r="K188" s="1226">
        <f t="shared" si="120"/>
        <v>46059</v>
      </c>
      <c r="L188" s="1206"/>
      <c r="M188" s="1161">
        <f t="shared" si="106"/>
        <v>46032</v>
      </c>
      <c r="N188" s="1161">
        <f t="shared" si="106"/>
        <v>46033</v>
      </c>
      <c r="O188" s="1185">
        <f t="shared" si="121"/>
        <v>3</v>
      </c>
    </row>
    <row r="189" spans="1:15" s="146" customFormat="1" ht="21.75" hidden="1" customHeight="1">
      <c r="A189" s="1018" t="s">
        <v>2631</v>
      </c>
      <c r="B189" s="1201" t="s">
        <v>2575</v>
      </c>
      <c r="C189" s="1245" t="s">
        <v>2632</v>
      </c>
      <c r="D189" s="1246">
        <v>46044</v>
      </c>
      <c r="E189" s="1226">
        <f t="shared" si="114"/>
        <v>46047</v>
      </c>
      <c r="F189" s="1226">
        <f t="shared" si="122"/>
        <v>46053</v>
      </c>
      <c r="G189" s="1226">
        <f t="shared" si="123"/>
        <v>46055</v>
      </c>
      <c r="H189" s="1226">
        <f t="shared" si="117"/>
        <v>46057</v>
      </c>
      <c r="I189" s="1226">
        <f t="shared" si="118"/>
        <v>46060</v>
      </c>
      <c r="J189" s="1226">
        <f t="shared" si="119"/>
        <v>46063</v>
      </c>
      <c r="K189" s="1226">
        <f t="shared" si="120"/>
        <v>46067</v>
      </c>
      <c r="L189" s="1206"/>
      <c r="M189" s="1161">
        <f t="shared" si="106"/>
        <v>46039</v>
      </c>
      <c r="N189" s="1161">
        <f t="shared" si="106"/>
        <v>46040</v>
      </c>
      <c r="O189" s="1185">
        <f t="shared" si="121"/>
        <v>4</v>
      </c>
    </row>
    <row r="190" spans="1:15" s="146" customFormat="1" ht="21.75" hidden="1" customHeight="1">
      <c r="A190" s="1018" t="s">
        <v>2562</v>
      </c>
      <c r="B190" s="1247" t="s">
        <v>312</v>
      </c>
      <c r="C190" s="1245" t="s">
        <v>2633</v>
      </c>
      <c r="D190" s="1223">
        <v>46046</v>
      </c>
      <c r="E190" s="1223">
        <f t="shared" si="114"/>
        <v>46049</v>
      </c>
      <c r="F190" s="1223">
        <f t="shared" si="122"/>
        <v>46055</v>
      </c>
      <c r="G190" s="1223">
        <f t="shared" si="123"/>
        <v>46057</v>
      </c>
      <c r="H190" s="1223">
        <f t="shared" si="117"/>
        <v>46059</v>
      </c>
      <c r="I190" s="1223">
        <f t="shared" si="118"/>
        <v>46062</v>
      </c>
      <c r="J190" s="1223">
        <f t="shared" si="119"/>
        <v>46065</v>
      </c>
      <c r="K190" s="1223">
        <f t="shared" si="120"/>
        <v>46069</v>
      </c>
      <c r="L190" s="1206"/>
      <c r="M190" s="1161">
        <f t="shared" si="106"/>
        <v>46046</v>
      </c>
      <c r="N190" s="1161">
        <f t="shared" si="106"/>
        <v>46047</v>
      </c>
      <c r="O190" s="1185">
        <f t="shared" si="121"/>
        <v>5</v>
      </c>
    </row>
    <row r="191" spans="1:15" s="146" customFormat="1" ht="21.75" hidden="1" customHeight="1">
      <c r="A191" s="1018" t="s">
        <v>2565</v>
      </c>
      <c r="B191" s="1201" t="s">
        <v>2562</v>
      </c>
      <c r="C191" s="1245" t="s">
        <v>2634</v>
      </c>
      <c r="D191" s="1246">
        <v>46052</v>
      </c>
      <c r="E191" s="1226">
        <f t="shared" si="114"/>
        <v>46055</v>
      </c>
      <c r="F191" s="1226">
        <f t="shared" ref="F191" si="124">E191+6</f>
        <v>46061</v>
      </c>
      <c r="G191" s="1226">
        <f t="shared" ref="G191" si="125">F191+2</f>
        <v>46063</v>
      </c>
      <c r="H191" s="1226">
        <f t="shared" ref="H191" si="126">G191+2</f>
        <v>46065</v>
      </c>
      <c r="I191" s="1226">
        <f t="shared" ref="I191" si="127">H191+3</f>
        <v>46068</v>
      </c>
      <c r="J191" s="1226">
        <f t="shared" ref="J191" si="128">I191+3</f>
        <v>46071</v>
      </c>
      <c r="K191" s="1188" t="s">
        <v>288</v>
      </c>
      <c r="L191" s="1206"/>
      <c r="M191" s="1161">
        <f t="shared" si="106"/>
        <v>46053</v>
      </c>
      <c r="N191" s="1161">
        <f t="shared" si="106"/>
        <v>46054</v>
      </c>
      <c r="O191" s="1185">
        <f t="shared" ref="O191" si="129">WEEKNUM(N191)</f>
        <v>6</v>
      </c>
    </row>
    <row r="192" spans="1:15" s="146" customFormat="1" ht="21.75" hidden="1" customHeight="1">
      <c r="A192" s="1018" t="s">
        <v>2635</v>
      </c>
      <c r="B192" s="1248" t="s">
        <v>1892</v>
      </c>
      <c r="C192" s="1245" t="s">
        <v>2636</v>
      </c>
      <c r="D192" s="1246">
        <v>46066</v>
      </c>
      <c r="E192" s="1226">
        <f t="shared" ref="E192:E195" si="130">D192+3</f>
        <v>46069</v>
      </c>
      <c r="F192" s="1226">
        <f t="shared" ref="F192:F195" si="131">E192+6</f>
        <v>46075</v>
      </c>
      <c r="G192" s="1188" t="s">
        <v>288</v>
      </c>
      <c r="H192" s="1188" t="s">
        <v>288</v>
      </c>
      <c r="I192" s="1188" t="s">
        <v>288</v>
      </c>
      <c r="J192" s="1188" t="s">
        <v>288</v>
      </c>
      <c r="K192" s="1188" t="s">
        <v>288</v>
      </c>
      <c r="L192" s="1206"/>
      <c r="M192" s="1161">
        <f t="shared" si="106"/>
        <v>46060</v>
      </c>
      <c r="N192" s="1161">
        <f t="shared" si="106"/>
        <v>46061</v>
      </c>
      <c r="O192" s="1185">
        <f t="shared" ref="O192:O195" si="132">WEEKNUM(N192)</f>
        <v>7</v>
      </c>
    </row>
    <row r="193" spans="1:15" s="146" customFormat="1" ht="21.75" hidden="1" customHeight="1">
      <c r="A193" s="1018"/>
      <c r="B193" s="1201" t="s">
        <v>2568</v>
      </c>
      <c r="C193" s="1245" t="s">
        <v>2637</v>
      </c>
      <c r="D193" s="1246">
        <v>46067</v>
      </c>
      <c r="E193" s="1226">
        <f t="shared" si="130"/>
        <v>46070</v>
      </c>
      <c r="F193" s="1226">
        <f t="shared" si="131"/>
        <v>46076</v>
      </c>
      <c r="G193" s="1226">
        <f t="shared" ref="G193:G195" si="133">F193+2</f>
        <v>46078</v>
      </c>
      <c r="H193" s="1226">
        <f t="shared" ref="H193:H195" si="134">G193+2</f>
        <v>46080</v>
      </c>
      <c r="I193" s="1226">
        <f t="shared" ref="I193:I195" si="135">H193+3</f>
        <v>46083</v>
      </c>
      <c r="J193" s="1226">
        <f t="shared" ref="J193:J195" si="136">I193+3</f>
        <v>46086</v>
      </c>
      <c r="K193" s="1226">
        <f t="shared" ref="K193:K195" si="137">J193+4</f>
        <v>46090</v>
      </c>
      <c r="L193" s="1206"/>
      <c r="M193" s="1161">
        <f t="shared" si="106"/>
        <v>46067</v>
      </c>
      <c r="N193" s="1161">
        <f t="shared" si="106"/>
        <v>46068</v>
      </c>
      <c r="O193" s="1185">
        <f t="shared" si="132"/>
        <v>8</v>
      </c>
    </row>
    <row r="194" spans="1:15" s="146" customFormat="1" ht="21.75" hidden="1" customHeight="1">
      <c r="A194" s="1018" t="s">
        <v>2591</v>
      </c>
      <c r="B194" s="1248" t="s">
        <v>1909</v>
      </c>
      <c r="C194" s="1245" t="s">
        <v>2638</v>
      </c>
      <c r="D194" s="1246">
        <v>46081</v>
      </c>
      <c r="E194" s="1188" t="s">
        <v>288</v>
      </c>
      <c r="F194" s="1226">
        <f>D194+8</f>
        <v>46089</v>
      </c>
      <c r="G194" s="1188" t="s">
        <v>288</v>
      </c>
      <c r="H194" s="1188" t="s">
        <v>288</v>
      </c>
      <c r="I194" s="1188" t="s">
        <v>288</v>
      </c>
      <c r="J194" s="1188" t="s">
        <v>288</v>
      </c>
      <c r="K194" s="1188" t="s">
        <v>288</v>
      </c>
      <c r="L194" s="1206"/>
      <c r="M194" s="1161">
        <f t="shared" si="106"/>
        <v>46074</v>
      </c>
      <c r="N194" s="1161">
        <f t="shared" si="106"/>
        <v>46075</v>
      </c>
      <c r="O194" s="1185">
        <f t="shared" si="132"/>
        <v>9</v>
      </c>
    </row>
    <row r="195" spans="1:15" s="146" customFormat="1" ht="21.75" hidden="1" customHeight="1">
      <c r="A195" s="1018"/>
      <c r="B195" s="1478" t="s">
        <v>2559</v>
      </c>
      <c r="C195" s="1390" t="s">
        <v>2639</v>
      </c>
      <c r="D195" s="1479">
        <v>46090</v>
      </c>
      <c r="E195" s="1237">
        <f t="shared" si="130"/>
        <v>46093</v>
      </c>
      <c r="F195" s="1237">
        <f t="shared" si="131"/>
        <v>46099</v>
      </c>
      <c r="G195" s="1237">
        <f t="shared" si="133"/>
        <v>46101</v>
      </c>
      <c r="H195" s="1237">
        <f t="shared" si="134"/>
        <v>46103</v>
      </c>
      <c r="I195" s="1237">
        <f t="shared" si="135"/>
        <v>46106</v>
      </c>
      <c r="J195" s="1237">
        <f t="shared" si="136"/>
        <v>46109</v>
      </c>
      <c r="K195" s="1237">
        <f t="shared" si="137"/>
        <v>46113</v>
      </c>
      <c r="L195" s="1206"/>
      <c r="M195" s="1339">
        <f t="shared" si="106"/>
        <v>46081</v>
      </c>
      <c r="N195" s="1339">
        <f t="shared" si="106"/>
        <v>46082</v>
      </c>
      <c r="O195" s="1480">
        <f t="shared" si="132"/>
        <v>10</v>
      </c>
    </row>
    <row r="196" spans="1:15" s="146" customFormat="1" ht="21.75" hidden="1" customHeight="1">
      <c r="A196" s="1018"/>
      <c r="B196" s="1487" t="s">
        <v>2640</v>
      </c>
      <c r="C196" s="1245" t="s">
        <v>2641</v>
      </c>
      <c r="D196" s="1246">
        <v>46092</v>
      </c>
      <c r="E196" s="1188" t="s">
        <v>288</v>
      </c>
      <c r="F196" s="1226">
        <f>D196+9</f>
        <v>46101</v>
      </c>
      <c r="G196" s="1226">
        <f t="shared" ref="G196" si="138">F196+2</f>
        <v>46103</v>
      </c>
      <c r="H196" s="1188" t="s">
        <v>288</v>
      </c>
      <c r="I196" s="1226">
        <f>D196+16</f>
        <v>46108</v>
      </c>
      <c r="J196" s="1226">
        <f t="shared" ref="J196" si="139">I196+3</f>
        <v>46111</v>
      </c>
      <c r="K196" s="1188" t="s">
        <v>288</v>
      </c>
      <c r="L196" s="1206"/>
      <c r="M196" s="1356">
        <f t="shared" si="106"/>
        <v>46088</v>
      </c>
      <c r="N196" s="1346">
        <f t="shared" si="106"/>
        <v>46089</v>
      </c>
      <c r="O196" s="1488">
        <f t="shared" ref="O196" si="140">WEEKNUM(N196)</f>
        <v>11</v>
      </c>
    </row>
    <row r="197" spans="1:15" s="146" customFormat="1" ht="21.75" hidden="1" customHeight="1">
      <c r="A197" s="1018"/>
      <c r="B197" s="1414"/>
      <c r="C197" s="1212"/>
      <c r="D197" s="1249"/>
      <c r="E197" s="1249"/>
      <c r="F197" s="1249"/>
      <c r="G197" s="1249"/>
      <c r="H197" s="1298"/>
      <c r="I197" s="1249"/>
      <c r="J197" s="1249"/>
      <c r="K197" s="1298"/>
      <c r="L197" s="1206"/>
      <c r="M197" s="1212"/>
      <c r="N197" s="1212"/>
      <c r="O197" s="1486"/>
    </row>
    <row r="198" spans="1:15" s="146" customFormat="1" ht="21.75" customHeight="1">
      <c r="A198" s="1018"/>
      <c r="B198" s="1516" t="s">
        <v>7</v>
      </c>
      <c r="C198" s="1542"/>
      <c r="D198" s="1577" t="s">
        <v>252</v>
      </c>
      <c r="E198" s="1216" t="s">
        <v>48</v>
      </c>
      <c r="F198" s="1216" t="s">
        <v>58</v>
      </c>
      <c r="G198" s="1216" t="s">
        <v>71</v>
      </c>
      <c r="H198" s="1216" t="s">
        <v>218</v>
      </c>
      <c r="I198" s="1216" t="s">
        <v>185</v>
      </c>
      <c r="J198" s="1216" t="s">
        <v>153</v>
      </c>
      <c r="K198" s="1216" t="s">
        <v>221</v>
      </c>
      <c r="L198" s="1206"/>
      <c r="M198" s="1212"/>
      <c r="N198" s="1212"/>
      <c r="O198" s="1486"/>
    </row>
    <row r="199" spans="1:15" s="146" customFormat="1" ht="21.75" customHeight="1">
      <c r="A199" s="1018"/>
      <c r="B199" s="1158" t="s">
        <v>254</v>
      </c>
      <c r="C199" s="1158" t="s">
        <v>255</v>
      </c>
      <c r="D199" s="1578"/>
      <c r="E199" s="1244" t="s">
        <v>215</v>
      </c>
      <c r="F199" s="1244" t="s">
        <v>217</v>
      </c>
      <c r="G199" s="1244" t="s">
        <v>49</v>
      </c>
      <c r="H199" s="1244" t="s">
        <v>62</v>
      </c>
      <c r="I199" s="1244" t="s">
        <v>63</v>
      </c>
      <c r="J199" s="1244" t="s">
        <v>165</v>
      </c>
      <c r="K199" s="1244" t="s">
        <v>156</v>
      </c>
      <c r="L199" s="1206"/>
      <c r="M199" s="1220" t="s">
        <v>392</v>
      </c>
      <c r="N199" s="1220" t="s">
        <v>256</v>
      </c>
      <c r="O199" s="1176" t="s">
        <v>340</v>
      </c>
    </row>
    <row r="200" spans="1:15" s="146" customFormat="1" ht="21.75" hidden="1" customHeight="1">
      <c r="A200" s="1018"/>
      <c r="B200" s="1481" t="s">
        <v>2562</v>
      </c>
      <c r="C200" s="1482" t="s">
        <v>2642</v>
      </c>
      <c r="D200" s="1483">
        <v>46103</v>
      </c>
      <c r="E200" s="1484">
        <f t="shared" ref="E200" si="141">D200+3</f>
        <v>46106</v>
      </c>
      <c r="F200" s="1484">
        <f t="shared" ref="F200" si="142">E200+6</f>
        <v>46112</v>
      </c>
      <c r="G200" s="1484">
        <f>F200+2</f>
        <v>46114</v>
      </c>
      <c r="H200" s="1484">
        <f t="shared" ref="H200" si="143">G200+2</f>
        <v>46116</v>
      </c>
      <c r="I200" s="1484">
        <f t="shared" ref="I200" si="144">H200+3</f>
        <v>46119</v>
      </c>
      <c r="J200" s="1484">
        <f>I200+3</f>
        <v>46122</v>
      </c>
      <c r="K200" s="1484">
        <f t="shared" ref="K200" si="145">J200+4</f>
        <v>46126</v>
      </c>
      <c r="L200" s="1206"/>
      <c r="M200" s="1356">
        <f>M196+7</f>
        <v>46095</v>
      </c>
      <c r="N200" s="1346">
        <f>N196+7</f>
        <v>46096</v>
      </c>
      <c r="O200" s="1488">
        <f>WEEKNUM(N200)</f>
        <v>12</v>
      </c>
    </row>
    <row r="201" spans="1:15" s="146" customFormat="1" ht="21.75" hidden="1" customHeight="1">
      <c r="A201" s="1018" t="s">
        <v>2586</v>
      </c>
      <c r="B201" s="1247" t="s">
        <v>312</v>
      </c>
      <c r="C201" s="1245" t="s">
        <v>2643</v>
      </c>
      <c r="D201" s="1223">
        <v>46102</v>
      </c>
      <c r="E201" s="1223">
        <f t="shared" ref="E201" si="146">D201+3</f>
        <v>46105</v>
      </c>
      <c r="F201" s="1223">
        <f t="shared" ref="F201" si="147">E201+6</f>
        <v>46111</v>
      </c>
      <c r="G201" s="1223">
        <f t="shared" ref="G201:G202" si="148">F201+2</f>
        <v>46113</v>
      </c>
      <c r="H201" s="1223">
        <f t="shared" ref="H201:H202" si="149">G201+2</f>
        <v>46115</v>
      </c>
      <c r="I201" s="1223">
        <f t="shared" ref="I201:I202" si="150">H201+3</f>
        <v>46118</v>
      </c>
      <c r="J201" s="1223">
        <f t="shared" ref="J201:J202" si="151">I201+3</f>
        <v>46121</v>
      </c>
      <c r="K201" s="1223">
        <f t="shared" ref="K201:K202" si="152">J201+4</f>
        <v>46125</v>
      </c>
      <c r="L201" s="1206"/>
      <c r="M201" s="1266">
        <f t="shared" ref="M201:N204" si="153">M200+7</f>
        <v>46102</v>
      </c>
      <c r="N201" s="1266">
        <f t="shared" si="153"/>
        <v>46103</v>
      </c>
      <c r="O201" s="1485">
        <f t="shared" ref="O201" si="154">WEEKNUM(N201)</f>
        <v>13</v>
      </c>
    </row>
    <row r="202" spans="1:15" s="146" customFormat="1" ht="21.75" hidden="1" customHeight="1">
      <c r="A202" s="1018" t="s">
        <v>2588</v>
      </c>
      <c r="B202" s="1248" t="s">
        <v>2644</v>
      </c>
      <c r="C202" s="1245" t="s">
        <v>2645</v>
      </c>
      <c r="D202" s="1188" t="s">
        <v>288</v>
      </c>
      <c r="E202" s="1226">
        <v>46113</v>
      </c>
      <c r="F202" s="1226">
        <f t="shared" ref="F202:F203" si="155">E202+6</f>
        <v>46119</v>
      </c>
      <c r="G202" s="1226">
        <f t="shared" si="148"/>
        <v>46121</v>
      </c>
      <c r="H202" s="1226">
        <f t="shared" si="149"/>
        <v>46123</v>
      </c>
      <c r="I202" s="1226">
        <f t="shared" si="150"/>
        <v>46126</v>
      </c>
      <c r="J202" s="1226">
        <f t="shared" si="151"/>
        <v>46129</v>
      </c>
      <c r="K202" s="1226">
        <f t="shared" si="152"/>
        <v>46133</v>
      </c>
      <c r="L202" s="1206"/>
      <c r="M202" s="1161">
        <f t="shared" si="153"/>
        <v>46109</v>
      </c>
      <c r="N202" s="1161">
        <f t="shared" si="153"/>
        <v>46110</v>
      </c>
      <c r="O202" s="1185">
        <f t="shared" ref="O202:O203" si="156">WEEKNUM(N202)</f>
        <v>14</v>
      </c>
    </row>
    <row r="203" spans="1:15" s="146" customFormat="1" ht="21.75" hidden="1" customHeight="1">
      <c r="A203" s="1018" t="s">
        <v>2591</v>
      </c>
      <c r="B203" s="1201" t="s">
        <v>2568</v>
      </c>
      <c r="C203" s="1245" t="s">
        <v>2646</v>
      </c>
      <c r="D203" s="1246">
        <v>46118</v>
      </c>
      <c r="E203" s="1226">
        <f t="shared" ref="E203" si="157">D203+3</f>
        <v>46121</v>
      </c>
      <c r="F203" s="1226">
        <f t="shared" si="155"/>
        <v>46127</v>
      </c>
      <c r="G203" s="1226">
        <f t="shared" ref="G203" si="158">F203+2</f>
        <v>46129</v>
      </c>
      <c r="H203" s="1226">
        <f t="shared" ref="H203" si="159">G203+2</f>
        <v>46131</v>
      </c>
      <c r="I203" s="1226">
        <f t="shared" ref="I203" si="160">H203+3</f>
        <v>46134</v>
      </c>
      <c r="J203" s="1226">
        <f t="shared" ref="J203" si="161">I203+3</f>
        <v>46137</v>
      </c>
      <c r="K203" s="1226">
        <f t="shared" ref="K203" si="162">J203+4</f>
        <v>46141</v>
      </c>
      <c r="L203" s="1206"/>
      <c r="M203" s="1161">
        <f t="shared" si="153"/>
        <v>46116</v>
      </c>
      <c r="N203" s="1161">
        <f t="shared" si="153"/>
        <v>46117</v>
      </c>
      <c r="O203" s="1185">
        <f t="shared" si="156"/>
        <v>15</v>
      </c>
    </row>
    <row r="204" spans="1:15" s="146" customFormat="1" ht="21.75" hidden="1" customHeight="1">
      <c r="A204" s="1018" t="s">
        <v>2593</v>
      </c>
      <c r="B204" s="1201" t="s">
        <v>2594</v>
      </c>
      <c r="C204" s="1245" t="s">
        <v>2647</v>
      </c>
      <c r="D204" s="1246">
        <v>46126</v>
      </c>
      <c r="E204" s="1226">
        <f t="shared" ref="E204" si="163">D204+3</f>
        <v>46129</v>
      </c>
      <c r="F204" s="1226">
        <f t="shared" ref="F204" si="164">E204+6</f>
        <v>46135</v>
      </c>
      <c r="G204" s="1226">
        <f t="shared" ref="G204" si="165">F204+2</f>
        <v>46137</v>
      </c>
      <c r="H204" s="1226">
        <f t="shared" ref="H204" si="166">G204+2</f>
        <v>46139</v>
      </c>
      <c r="I204" s="1226">
        <f t="shared" ref="I204" si="167">H204+3</f>
        <v>46142</v>
      </c>
      <c r="J204" s="1226">
        <f t="shared" ref="J204" si="168">I204+3</f>
        <v>46145</v>
      </c>
      <c r="K204" s="1226">
        <f t="shared" ref="K204" si="169">J204+4</f>
        <v>46149</v>
      </c>
      <c r="L204" s="1206"/>
      <c r="M204" s="1161">
        <f t="shared" si="153"/>
        <v>46123</v>
      </c>
      <c r="N204" s="1161">
        <f t="shared" si="153"/>
        <v>46124</v>
      </c>
      <c r="O204" s="1185">
        <f t="shared" ref="O204" si="170">WEEKNUM(N204)</f>
        <v>16</v>
      </c>
    </row>
    <row r="205" spans="1:15" s="146" customFormat="1" ht="21.75" customHeight="1">
      <c r="A205" s="1018" t="s">
        <v>2596</v>
      </c>
      <c r="B205" s="1177" t="s">
        <v>1886</v>
      </c>
      <c r="C205" s="1245" t="s">
        <v>2648</v>
      </c>
      <c r="D205" s="1246">
        <v>46133</v>
      </c>
      <c r="E205" s="1188" t="s">
        <v>288</v>
      </c>
      <c r="F205" s="1226">
        <f>D205+9</f>
        <v>46142</v>
      </c>
      <c r="G205" s="1226">
        <f t="shared" ref="G205" si="171">F205+2</f>
        <v>46144</v>
      </c>
      <c r="H205" s="1226">
        <f t="shared" ref="H205" si="172">G205+2</f>
        <v>46146</v>
      </c>
      <c r="I205" s="1226">
        <f t="shared" ref="I205" si="173">H205+3</f>
        <v>46149</v>
      </c>
      <c r="J205" s="1226">
        <f t="shared" ref="J205" si="174">I205+3</f>
        <v>46152</v>
      </c>
      <c r="K205" s="1188" t="s">
        <v>288</v>
      </c>
      <c r="L205" s="1206"/>
      <c r="M205" s="1161">
        <f t="shared" si="106"/>
        <v>46130</v>
      </c>
      <c r="N205" s="1161">
        <f t="shared" si="106"/>
        <v>46131</v>
      </c>
      <c r="O205" s="1185">
        <f t="shared" ref="O205" si="175">WEEKNUM(N205)</f>
        <v>17</v>
      </c>
    </row>
    <row r="206" spans="1:15" s="146" customFormat="1" ht="21.75" customHeight="1">
      <c r="A206" s="1018" t="s">
        <v>2598</v>
      </c>
      <c r="B206" s="1177" t="s">
        <v>2575</v>
      </c>
      <c r="C206" s="1245" t="s">
        <v>2649</v>
      </c>
      <c r="D206" s="1246">
        <v>46144</v>
      </c>
      <c r="E206" s="1226">
        <f t="shared" ref="E206" si="176">D206+3</f>
        <v>46147</v>
      </c>
      <c r="F206" s="1226">
        <f t="shared" ref="F206" si="177">E206+6</f>
        <v>46153</v>
      </c>
      <c r="G206" s="1226">
        <f t="shared" ref="G206" si="178">F206+2</f>
        <v>46155</v>
      </c>
      <c r="H206" s="1226">
        <f t="shared" ref="H206" si="179">G206+2</f>
        <v>46157</v>
      </c>
      <c r="I206" s="1226">
        <f t="shared" ref="I206" si="180">H206+3</f>
        <v>46160</v>
      </c>
      <c r="J206" s="1226">
        <f t="shared" ref="J206" si="181">I206+3</f>
        <v>46163</v>
      </c>
      <c r="K206" s="1226">
        <f t="shared" ref="K206" si="182">J206+4</f>
        <v>46167</v>
      </c>
      <c r="L206" s="1206"/>
      <c r="M206" s="1161">
        <f t="shared" si="106"/>
        <v>46137</v>
      </c>
      <c r="N206" s="1161">
        <f t="shared" si="106"/>
        <v>46138</v>
      </c>
      <c r="O206" s="1185">
        <f t="shared" ref="O206" si="183">WEEKNUM(N206)</f>
        <v>18</v>
      </c>
    </row>
    <row r="207" spans="1:15" s="146" customFormat="1" ht="21.75" customHeight="1">
      <c r="A207" s="1018" t="s">
        <v>2650</v>
      </c>
      <c r="B207" s="1247" t="s">
        <v>463</v>
      </c>
      <c r="C207" s="1245" t="s">
        <v>2651</v>
      </c>
      <c r="D207" s="1246">
        <v>46144</v>
      </c>
      <c r="E207" s="1226">
        <f t="shared" ref="E207:E208" si="184">D207+3</f>
        <v>46147</v>
      </c>
      <c r="F207" s="1226">
        <f t="shared" ref="F207:F208" si="185">E207+6</f>
        <v>46153</v>
      </c>
      <c r="G207" s="1226">
        <f t="shared" ref="G207:G208" si="186">F207+2</f>
        <v>46155</v>
      </c>
      <c r="H207" s="1226">
        <f t="shared" ref="H207:H208" si="187">G207+2</f>
        <v>46157</v>
      </c>
      <c r="I207" s="1226">
        <f t="shared" ref="I207:I208" si="188">H207+3</f>
        <v>46160</v>
      </c>
      <c r="J207" s="1226">
        <f t="shared" ref="J207:J208" si="189">I207+3</f>
        <v>46163</v>
      </c>
      <c r="K207" s="1226">
        <f t="shared" ref="K207:K208" si="190">J207+4</f>
        <v>46167</v>
      </c>
      <c r="L207" s="1206"/>
      <c r="M207" s="1161">
        <f t="shared" si="106"/>
        <v>46144</v>
      </c>
      <c r="N207" s="1161">
        <f t="shared" si="106"/>
        <v>46145</v>
      </c>
      <c r="O207" s="1185">
        <f t="shared" ref="O207:O208" si="191">WEEKNUM(N207)</f>
        <v>19</v>
      </c>
    </row>
    <row r="208" spans="1:15" s="146" customFormat="1" ht="21.75" customHeight="1">
      <c r="A208" s="1018" t="s">
        <v>2602</v>
      </c>
      <c r="B208" s="1177" t="s">
        <v>2603</v>
      </c>
      <c r="C208" s="1245" t="s">
        <v>2652</v>
      </c>
      <c r="D208" s="1246">
        <v>46154</v>
      </c>
      <c r="E208" s="1226">
        <f t="shared" si="184"/>
        <v>46157</v>
      </c>
      <c r="F208" s="1226">
        <f t="shared" si="185"/>
        <v>46163</v>
      </c>
      <c r="G208" s="1226">
        <f t="shared" si="186"/>
        <v>46165</v>
      </c>
      <c r="H208" s="1226">
        <f t="shared" si="187"/>
        <v>46167</v>
      </c>
      <c r="I208" s="1226">
        <f t="shared" si="188"/>
        <v>46170</v>
      </c>
      <c r="J208" s="1226">
        <f t="shared" si="189"/>
        <v>46173</v>
      </c>
      <c r="K208" s="1226">
        <f t="shared" si="190"/>
        <v>46177</v>
      </c>
      <c r="L208" s="1206"/>
      <c r="M208" s="1161">
        <f t="shared" si="106"/>
        <v>46151</v>
      </c>
      <c r="N208" s="1161">
        <f t="shared" si="106"/>
        <v>46152</v>
      </c>
      <c r="O208" s="1185">
        <f t="shared" si="191"/>
        <v>20</v>
      </c>
    </row>
    <row r="209" spans="1:15" s="146" customFormat="1" ht="21.75" customHeight="1">
      <c r="A209" s="1018"/>
      <c r="B209" s="1248" t="s">
        <v>2568</v>
      </c>
      <c r="C209" s="1245" t="s">
        <v>2653</v>
      </c>
      <c r="D209" s="1246">
        <v>46164</v>
      </c>
      <c r="E209" s="1226">
        <f t="shared" ref="E209:E210" si="192">D209+3</f>
        <v>46167</v>
      </c>
      <c r="F209" s="1226">
        <f t="shared" ref="F209:F210" si="193">E209+6</f>
        <v>46173</v>
      </c>
      <c r="G209" s="1226">
        <f t="shared" ref="G209:G210" si="194">F209+2</f>
        <v>46175</v>
      </c>
      <c r="H209" s="1226">
        <f t="shared" ref="H209:H210" si="195">G209+2</f>
        <v>46177</v>
      </c>
      <c r="I209" s="1226">
        <f t="shared" ref="I209:I210" si="196">H209+3</f>
        <v>46180</v>
      </c>
      <c r="J209" s="1226">
        <f t="shared" ref="J209:J210" si="197">I209+3</f>
        <v>46183</v>
      </c>
      <c r="K209" s="1226">
        <f t="shared" ref="K209:K210" si="198">J209+4</f>
        <v>46187</v>
      </c>
      <c r="L209" s="1206"/>
      <c r="M209" s="1161">
        <f t="shared" si="106"/>
        <v>46158</v>
      </c>
      <c r="N209" s="1161">
        <f t="shared" si="106"/>
        <v>46159</v>
      </c>
      <c r="O209" s="1185">
        <f t="shared" ref="O209:O210" si="199">WEEKNUM(N209)</f>
        <v>21</v>
      </c>
    </row>
    <row r="210" spans="1:15" s="146" customFormat="1" ht="21.75" customHeight="1">
      <c r="A210" s="1018"/>
      <c r="B210" s="1248" t="s">
        <v>2606</v>
      </c>
      <c r="C210" s="1245" t="s">
        <v>2654</v>
      </c>
      <c r="D210" s="1246">
        <v>46165</v>
      </c>
      <c r="E210" s="1226">
        <f t="shared" si="192"/>
        <v>46168</v>
      </c>
      <c r="F210" s="1226">
        <f t="shared" si="193"/>
        <v>46174</v>
      </c>
      <c r="G210" s="1226">
        <f t="shared" si="194"/>
        <v>46176</v>
      </c>
      <c r="H210" s="1226">
        <f t="shared" si="195"/>
        <v>46178</v>
      </c>
      <c r="I210" s="1226">
        <f t="shared" si="196"/>
        <v>46181</v>
      </c>
      <c r="J210" s="1226">
        <f t="shared" si="197"/>
        <v>46184</v>
      </c>
      <c r="K210" s="1226">
        <f t="shared" si="198"/>
        <v>46188</v>
      </c>
      <c r="L210" s="1206"/>
      <c r="M210" s="1161">
        <f t="shared" si="106"/>
        <v>46165</v>
      </c>
      <c r="N210" s="1161">
        <f t="shared" si="106"/>
        <v>46166</v>
      </c>
      <c r="O210" s="1185">
        <f t="shared" si="199"/>
        <v>22</v>
      </c>
    </row>
    <row r="211" spans="1:15" s="146" customFormat="1" ht="21.75" customHeight="1">
      <c r="A211" s="1018" t="s">
        <v>2559</v>
      </c>
      <c r="B211" s="1248" t="s">
        <v>1886</v>
      </c>
      <c r="C211" s="1245" t="s">
        <v>2655</v>
      </c>
      <c r="D211" s="1246">
        <v>46172</v>
      </c>
      <c r="E211" s="1226">
        <f t="shared" ref="E211" si="200">D211+3</f>
        <v>46175</v>
      </c>
      <c r="F211" s="1226">
        <f t="shared" ref="F211" si="201">E211+6</f>
        <v>46181</v>
      </c>
      <c r="G211" s="1226">
        <f t="shared" ref="G211" si="202">F211+2</f>
        <v>46183</v>
      </c>
      <c r="H211" s="1226">
        <f t="shared" ref="H211" si="203">G211+2</f>
        <v>46185</v>
      </c>
      <c r="I211" s="1226">
        <f t="shared" ref="I211" si="204">H211+3</f>
        <v>46188</v>
      </c>
      <c r="J211" s="1226">
        <f t="shared" ref="J211" si="205">I211+3</f>
        <v>46191</v>
      </c>
      <c r="K211" s="1226">
        <f t="shared" ref="K211" si="206">J211+4</f>
        <v>46195</v>
      </c>
      <c r="L211" s="1206"/>
      <c r="M211" s="1161">
        <f t="shared" si="106"/>
        <v>46172</v>
      </c>
      <c r="N211" s="1161">
        <f t="shared" si="106"/>
        <v>46173</v>
      </c>
      <c r="O211" s="1185">
        <f t="shared" ref="O211" si="207">WEEKNUM(N211)</f>
        <v>23</v>
      </c>
    </row>
    <row r="212" spans="1:15" s="146" customFormat="1" ht="21.75" customHeight="1">
      <c r="A212" s="1018" t="s">
        <v>2609</v>
      </c>
      <c r="B212" s="1169" t="s">
        <v>1290</v>
      </c>
      <c r="C212" s="1245" t="s">
        <v>2656</v>
      </c>
      <c r="D212" s="1223">
        <v>46179</v>
      </c>
      <c r="E212" s="1223">
        <f t="shared" ref="E212" si="208">D212+3</f>
        <v>46182</v>
      </c>
      <c r="F212" s="1223">
        <f t="shared" ref="F212" si="209">E212+6</f>
        <v>46188</v>
      </c>
      <c r="G212" s="1223">
        <f t="shared" ref="G212" si="210">F212+2</f>
        <v>46190</v>
      </c>
      <c r="H212" s="1223">
        <f t="shared" ref="H212" si="211">G212+2</f>
        <v>46192</v>
      </c>
      <c r="I212" s="1223">
        <f t="shared" ref="I212" si="212">H212+3</f>
        <v>46195</v>
      </c>
      <c r="J212" s="1223">
        <f t="shared" ref="J212" si="213">I212+3</f>
        <v>46198</v>
      </c>
      <c r="K212" s="1223">
        <f t="shared" ref="K212" si="214">J212+4</f>
        <v>46202</v>
      </c>
      <c r="L212" s="1206"/>
      <c r="M212" s="1161">
        <f t="shared" si="106"/>
        <v>46179</v>
      </c>
      <c r="N212" s="1161">
        <f t="shared" si="106"/>
        <v>46180</v>
      </c>
      <c r="O212" s="1185">
        <f t="shared" ref="O212" si="215">WEEKNUM(N212)</f>
        <v>24</v>
      </c>
    </row>
    <row r="213" spans="1:15" s="146" customFormat="1" ht="21.75" customHeight="1">
      <c r="A213" s="1018" t="s">
        <v>2611</v>
      </c>
      <c r="B213" s="1248" t="s">
        <v>2575</v>
      </c>
      <c r="C213" s="1245" t="s">
        <v>2657</v>
      </c>
      <c r="D213" s="1246">
        <v>46186</v>
      </c>
      <c r="E213" s="1226">
        <f t="shared" ref="E213" si="216">D213+3</f>
        <v>46189</v>
      </c>
      <c r="F213" s="1226">
        <f t="shared" ref="F213" si="217">E213+6</f>
        <v>46195</v>
      </c>
      <c r="G213" s="1226">
        <f t="shared" ref="G213" si="218">F213+2</f>
        <v>46197</v>
      </c>
      <c r="H213" s="1226">
        <f t="shared" ref="H213" si="219">G213+2</f>
        <v>46199</v>
      </c>
      <c r="I213" s="1226">
        <f t="shared" ref="I213" si="220">H213+3</f>
        <v>46202</v>
      </c>
      <c r="J213" s="1226">
        <f t="shared" ref="J213" si="221">I213+3</f>
        <v>46205</v>
      </c>
      <c r="K213" s="1226">
        <f t="shared" ref="K213" si="222">J213+4</f>
        <v>46209</v>
      </c>
      <c r="L213" s="1206"/>
      <c r="M213" s="1161">
        <f t="shared" si="106"/>
        <v>46186</v>
      </c>
      <c r="N213" s="1161">
        <f t="shared" si="106"/>
        <v>46187</v>
      </c>
      <c r="O213" s="1185">
        <f t="shared" ref="O213" si="223">WEEKNUM(N213)</f>
        <v>25</v>
      </c>
    </row>
    <row r="214" spans="1:15" s="146" customFormat="1" ht="21.75" customHeight="1">
      <c r="A214" s="1018" t="s">
        <v>2613</v>
      </c>
      <c r="B214" s="1177" t="s">
        <v>2614</v>
      </c>
      <c r="C214" s="1245" t="s">
        <v>2658</v>
      </c>
      <c r="D214" s="1246">
        <v>46193</v>
      </c>
      <c r="E214" s="1226">
        <f t="shared" ref="E214" si="224">D214+3</f>
        <v>46196</v>
      </c>
      <c r="F214" s="1226">
        <f t="shared" ref="F214" si="225">E214+6</f>
        <v>46202</v>
      </c>
      <c r="G214" s="1226">
        <f t="shared" ref="G214" si="226">F214+2</f>
        <v>46204</v>
      </c>
      <c r="H214" s="1226">
        <f t="shared" ref="H214" si="227">G214+2</f>
        <v>46206</v>
      </c>
      <c r="I214" s="1226">
        <f t="shared" ref="I214" si="228">H214+3</f>
        <v>46209</v>
      </c>
      <c r="J214" s="1226">
        <f t="shared" ref="J214" si="229">I214+3</f>
        <v>46212</v>
      </c>
      <c r="K214" s="1226">
        <f t="shared" ref="K214" si="230">J214+4</f>
        <v>46216</v>
      </c>
      <c r="L214" s="1206"/>
      <c r="M214" s="1161">
        <f t="shared" si="106"/>
        <v>46193</v>
      </c>
      <c r="N214" s="1161">
        <f t="shared" si="106"/>
        <v>46194</v>
      </c>
      <c r="O214" s="1185">
        <f t="shared" ref="O214" si="231">WEEKNUM(N214)</f>
        <v>26</v>
      </c>
    </row>
    <row r="215" spans="1:15" s="146" customFormat="1" ht="21.75" customHeight="1">
      <c r="A215" s="1018" t="s">
        <v>2568</v>
      </c>
      <c r="B215" s="1177" t="s">
        <v>2613</v>
      </c>
      <c r="C215" s="1245" t="s">
        <v>2659</v>
      </c>
      <c r="D215" s="1246">
        <v>46200</v>
      </c>
      <c r="E215" s="1226">
        <f t="shared" ref="E215" si="232">D215+3</f>
        <v>46203</v>
      </c>
      <c r="F215" s="1226">
        <f t="shared" ref="F215" si="233">E215+6</f>
        <v>46209</v>
      </c>
      <c r="G215" s="1226">
        <f t="shared" ref="G215" si="234">F215+2</f>
        <v>46211</v>
      </c>
      <c r="H215" s="1226">
        <f t="shared" ref="H215" si="235">G215+2</f>
        <v>46213</v>
      </c>
      <c r="I215" s="1226">
        <f t="shared" ref="I215" si="236">H215+3</f>
        <v>46216</v>
      </c>
      <c r="J215" s="1226">
        <f t="shared" ref="J215" si="237">I215+3</f>
        <v>46219</v>
      </c>
      <c r="K215" s="1226">
        <f t="shared" ref="K215" si="238">J215+4</f>
        <v>46223</v>
      </c>
      <c r="L215" s="1206"/>
      <c r="M215" s="1161">
        <f t="shared" si="106"/>
        <v>46200</v>
      </c>
      <c r="N215" s="1161">
        <f t="shared" si="106"/>
        <v>46201</v>
      </c>
      <c r="O215" s="1185">
        <f t="shared" ref="O215" si="239">WEEKNUM(N215)</f>
        <v>27</v>
      </c>
    </row>
    <row r="216" spans="1:15" s="146" customFormat="1" ht="21.75" customHeight="1">
      <c r="A216" s="1018" t="s">
        <v>2606</v>
      </c>
      <c r="B216" s="1177" t="s">
        <v>2568</v>
      </c>
      <c r="C216" s="1245" t="s">
        <v>2660</v>
      </c>
      <c r="D216" s="1246">
        <v>46207</v>
      </c>
      <c r="E216" s="1226">
        <f t="shared" ref="E216" si="240">D216+3</f>
        <v>46210</v>
      </c>
      <c r="F216" s="1226">
        <f t="shared" ref="F216" si="241">E216+6</f>
        <v>46216</v>
      </c>
      <c r="G216" s="1226">
        <f t="shared" ref="G216" si="242">F216+2</f>
        <v>46218</v>
      </c>
      <c r="H216" s="1226">
        <f t="shared" ref="H216" si="243">G216+2</f>
        <v>46220</v>
      </c>
      <c r="I216" s="1226">
        <f t="shared" ref="I216" si="244">H216+3</f>
        <v>46223</v>
      </c>
      <c r="J216" s="1226">
        <f t="shared" ref="J216" si="245">I216+3</f>
        <v>46226</v>
      </c>
      <c r="K216" s="1226">
        <f t="shared" ref="K216" si="246">J216+4</f>
        <v>46230</v>
      </c>
      <c r="L216" s="1206"/>
      <c r="M216" s="1161">
        <f t="shared" si="106"/>
        <v>46207</v>
      </c>
      <c r="N216" s="1161">
        <f t="shared" si="106"/>
        <v>46208</v>
      </c>
      <c r="O216" s="1185">
        <f t="shared" ref="O216" si="247">WEEKNUM(N216)</f>
        <v>28</v>
      </c>
    </row>
    <row r="217" spans="1:15" s="146" customFormat="1" ht="21.75" customHeight="1">
      <c r="A217" s="1018" t="s">
        <v>2618</v>
      </c>
      <c r="B217" s="1177" t="s">
        <v>2606</v>
      </c>
      <c r="C217" s="1245" t="s">
        <v>2661</v>
      </c>
      <c r="D217" s="1246">
        <v>46214</v>
      </c>
      <c r="E217" s="1226">
        <f t="shared" ref="E217" si="248">D217+3</f>
        <v>46217</v>
      </c>
      <c r="F217" s="1226">
        <f t="shared" ref="F217" si="249">E217+6</f>
        <v>46223</v>
      </c>
      <c r="G217" s="1226">
        <f t="shared" ref="G217" si="250">F217+2</f>
        <v>46225</v>
      </c>
      <c r="H217" s="1226">
        <f t="shared" ref="H217" si="251">G217+2</f>
        <v>46227</v>
      </c>
      <c r="I217" s="1226">
        <f t="shared" ref="I217" si="252">H217+3</f>
        <v>46230</v>
      </c>
      <c r="J217" s="1226">
        <f t="shared" ref="J217" si="253">I217+3</f>
        <v>46233</v>
      </c>
      <c r="K217" s="1226">
        <f t="shared" ref="K217" si="254">J217+4</f>
        <v>46237</v>
      </c>
      <c r="L217" s="1206"/>
      <c r="M217" s="1161">
        <f t="shared" si="106"/>
        <v>46214</v>
      </c>
      <c r="N217" s="1161">
        <f t="shared" si="106"/>
        <v>46215</v>
      </c>
      <c r="O217" s="1185">
        <f t="shared" ref="O217" si="255">WEEKNUM(N217)</f>
        <v>29</v>
      </c>
    </row>
    <row r="218" spans="1:15" s="146" customFormat="1" ht="21.75" customHeight="1">
      <c r="A218" s="1018"/>
      <c r="B218" s="1177" t="s">
        <v>2618</v>
      </c>
      <c r="C218" s="1245" t="s">
        <v>2662</v>
      </c>
      <c r="D218" s="1246">
        <v>46221</v>
      </c>
      <c r="E218" s="1226">
        <f t="shared" ref="E218:E220" si="256">D218+3</f>
        <v>46224</v>
      </c>
      <c r="F218" s="1226">
        <f t="shared" ref="F218:F220" si="257">E218+6</f>
        <v>46230</v>
      </c>
      <c r="G218" s="1226">
        <f t="shared" ref="G218:G220" si="258">F218+2</f>
        <v>46232</v>
      </c>
      <c r="H218" s="1226">
        <f t="shared" ref="H218:H220" si="259">G218+2</f>
        <v>46234</v>
      </c>
      <c r="I218" s="1226">
        <f t="shared" ref="I218:I220" si="260">H218+3</f>
        <v>46237</v>
      </c>
      <c r="J218" s="1226">
        <f t="shared" ref="J218:J220" si="261">I218+3</f>
        <v>46240</v>
      </c>
      <c r="K218" s="1226">
        <f t="shared" ref="K218:K220" si="262">J218+4</f>
        <v>46244</v>
      </c>
      <c r="L218" s="1206"/>
      <c r="M218" s="1161">
        <f t="shared" si="106"/>
        <v>46221</v>
      </c>
      <c r="N218" s="1161">
        <f t="shared" si="106"/>
        <v>46222</v>
      </c>
      <c r="O218" s="1185">
        <f t="shared" ref="O218:O220" si="263">WEEKNUM(N218)</f>
        <v>30</v>
      </c>
    </row>
    <row r="219" spans="1:15" s="146" customFormat="1" ht="21.75" customHeight="1">
      <c r="A219" s="1018"/>
      <c r="B219" s="1248" t="s">
        <v>2575</v>
      </c>
      <c r="C219" s="1245" t="s">
        <v>2663</v>
      </c>
      <c r="D219" s="1246">
        <v>46228</v>
      </c>
      <c r="E219" s="1226">
        <f t="shared" si="256"/>
        <v>46231</v>
      </c>
      <c r="F219" s="1226">
        <f t="shared" si="257"/>
        <v>46237</v>
      </c>
      <c r="G219" s="1226">
        <f t="shared" si="258"/>
        <v>46239</v>
      </c>
      <c r="H219" s="1226">
        <f t="shared" si="259"/>
        <v>46241</v>
      </c>
      <c r="I219" s="1226">
        <f t="shared" si="260"/>
        <v>46244</v>
      </c>
      <c r="J219" s="1226">
        <f t="shared" si="261"/>
        <v>46247</v>
      </c>
      <c r="K219" s="1226">
        <f t="shared" si="262"/>
        <v>46251</v>
      </c>
      <c r="L219" s="1206"/>
      <c r="M219" s="1161">
        <f t="shared" si="106"/>
        <v>46228</v>
      </c>
      <c r="N219" s="1161">
        <f t="shared" si="106"/>
        <v>46229</v>
      </c>
      <c r="O219" s="1185">
        <f t="shared" si="263"/>
        <v>31</v>
      </c>
    </row>
    <row r="220" spans="1:15" s="146" customFormat="1" ht="21.75" customHeight="1">
      <c r="A220" s="1018" t="s">
        <v>2613</v>
      </c>
      <c r="B220" s="1177" t="s">
        <v>2614</v>
      </c>
      <c r="C220" s="1245" t="s">
        <v>2664</v>
      </c>
      <c r="D220" s="1246">
        <v>46235</v>
      </c>
      <c r="E220" s="1226">
        <f t="shared" si="256"/>
        <v>46238</v>
      </c>
      <c r="F220" s="1226">
        <f t="shared" si="257"/>
        <v>46244</v>
      </c>
      <c r="G220" s="1226">
        <f t="shared" si="258"/>
        <v>46246</v>
      </c>
      <c r="H220" s="1226">
        <f t="shared" si="259"/>
        <v>46248</v>
      </c>
      <c r="I220" s="1226">
        <f t="shared" si="260"/>
        <v>46251</v>
      </c>
      <c r="J220" s="1226">
        <f t="shared" si="261"/>
        <v>46254</v>
      </c>
      <c r="K220" s="1226">
        <f t="shared" si="262"/>
        <v>46258</v>
      </c>
      <c r="L220" s="1206"/>
      <c r="M220" s="1161">
        <f t="shared" si="106"/>
        <v>46235</v>
      </c>
      <c r="N220" s="1161">
        <f t="shared" si="106"/>
        <v>46236</v>
      </c>
      <c r="O220" s="1185">
        <f t="shared" si="263"/>
        <v>32</v>
      </c>
    </row>
    <row r="221" spans="1:15" s="146" customFormat="1" ht="18" customHeight="1">
      <c r="A221" s="1018"/>
      <c r="B221" s="147" t="s">
        <v>468</v>
      </c>
      <c r="C221" s="1143"/>
      <c r="D221" s="11"/>
      <c r="E221" s="11"/>
      <c r="F221" s="11"/>
      <c r="G221" s="11"/>
      <c r="H221" s="2"/>
      <c r="I221" s="391"/>
      <c r="J221" s="391"/>
      <c r="K221" s="391"/>
      <c r="L221" s="391"/>
      <c r="M221" s="2"/>
      <c r="N221" s="145"/>
      <c r="O221" s="159"/>
    </row>
    <row r="222" spans="1:15" s="146" customFormat="1" ht="18" customHeight="1">
      <c r="A222" s="1018"/>
      <c r="B222" s="1143"/>
      <c r="C222" s="1143"/>
      <c r="D222" s="11"/>
      <c r="E222" s="11"/>
      <c r="F222" s="11"/>
      <c r="G222" s="11"/>
      <c r="H222" s="2"/>
      <c r="I222" s="391"/>
      <c r="J222" s="391"/>
      <c r="K222" s="391"/>
      <c r="L222" s="391"/>
      <c r="M222" s="2"/>
      <c r="N222" s="145"/>
      <c r="O222" s="159"/>
    </row>
    <row r="223" spans="1:15" s="146" customFormat="1" ht="18" customHeight="1">
      <c r="A223" s="1018"/>
      <c r="B223" s="1143"/>
      <c r="C223" s="1143"/>
      <c r="D223" s="11"/>
      <c r="E223" s="11"/>
      <c r="F223" s="11"/>
      <c r="G223" s="11"/>
      <c r="H223" s="2"/>
      <c r="I223" s="391"/>
      <c r="J223" s="391"/>
      <c r="K223" s="391"/>
      <c r="L223" s="391"/>
      <c r="M223" s="2"/>
      <c r="N223" s="145"/>
      <c r="O223" s="159"/>
    </row>
    <row r="224" spans="1:15" s="146" customFormat="1" ht="18" customHeight="1">
      <c r="A224" s="1018"/>
      <c r="B224" s="1143"/>
      <c r="C224" s="1143"/>
      <c r="D224" s="11"/>
      <c r="E224" s="11"/>
      <c r="F224" s="11"/>
      <c r="G224" s="11"/>
      <c r="H224" s="2"/>
      <c r="I224" s="391"/>
      <c r="J224" s="391"/>
      <c r="K224" s="391"/>
      <c r="L224" s="391"/>
      <c r="M224" s="2"/>
      <c r="N224" s="145"/>
      <c r="O224" s="159"/>
    </row>
    <row r="225" spans="1:16" s="146" customFormat="1" ht="18" customHeight="1">
      <c r="A225" s="1018"/>
      <c r="B225" s="1143"/>
      <c r="C225" s="1143"/>
      <c r="D225" s="11"/>
      <c r="E225" s="11"/>
      <c r="F225" s="11"/>
      <c r="G225" s="11"/>
      <c r="H225" s="2"/>
      <c r="I225" s="391"/>
      <c r="J225" s="391"/>
      <c r="K225" s="391"/>
      <c r="L225" s="391"/>
      <c r="M225" s="2"/>
      <c r="N225" s="145"/>
      <c r="O225" s="159"/>
    </row>
    <row r="226" spans="1:16" s="146" customFormat="1" ht="18" customHeight="1">
      <c r="A226" s="1018"/>
      <c r="B226" s="1143"/>
      <c r="C226" s="1143"/>
      <c r="D226" s="11"/>
      <c r="E226" s="11"/>
      <c r="F226" s="11"/>
      <c r="G226" s="11"/>
      <c r="H226" s="2"/>
      <c r="I226" s="391"/>
      <c r="J226" s="391"/>
      <c r="K226" s="391"/>
      <c r="L226" s="391"/>
      <c r="M226" s="2"/>
      <c r="N226" s="145"/>
      <c r="O226" s="159"/>
    </row>
    <row r="227" spans="1:16" s="146" customFormat="1" ht="18" customHeight="1">
      <c r="A227" s="1018"/>
      <c r="B227" s="1143"/>
      <c r="C227" s="1143"/>
      <c r="D227" s="11"/>
      <c r="E227" s="11"/>
      <c r="F227" s="11"/>
      <c r="G227" s="11"/>
      <c r="H227" s="2"/>
      <c r="I227" s="391"/>
      <c r="J227" s="391"/>
      <c r="K227" s="391"/>
      <c r="L227" s="391"/>
      <c r="M227" s="2"/>
      <c r="N227" s="145"/>
      <c r="O227" s="159"/>
    </row>
    <row r="228" spans="1:16" s="146" customFormat="1" ht="18" customHeight="1">
      <c r="A228" s="1018"/>
      <c r="B228" s="1143"/>
      <c r="C228" s="1143"/>
      <c r="D228" s="11"/>
      <c r="E228" s="11"/>
      <c r="F228" s="11"/>
      <c r="G228" s="11"/>
      <c r="H228" s="2"/>
      <c r="I228" s="391"/>
      <c r="J228" s="391"/>
      <c r="K228" s="391"/>
      <c r="L228" s="391"/>
      <c r="M228" s="2"/>
      <c r="N228" s="145"/>
      <c r="O228" s="159"/>
    </row>
    <row r="229" spans="1:16" s="159" customFormat="1" ht="18" customHeight="1">
      <c r="A229" s="1018"/>
      <c r="B229" s="1143"/>
      <c r="C229" s="1143"/>
      <c r="D229" s="331"/>
      <c r="E229" s="194"/>
      <c r="F229" s="195"/>
      <c r="G229" s="195"/>
      <c r="H229" s="331"/>
      <c r="I229" s="331"/>
      <c r="J229" s="331"/>
      <c r="K229" s="195"/>
      <c r="L229" s="195"/>
      <c r="M229" s="195"/>
      <c r="N229" s="331"/>
      <c r="O229" s="196"/>
    </row>
    <row r="230" spans="1:16" s="159" customFormat="1" ht="18" customHeight="1">
      <c r="A230" s="1018"/>
      <c r="B230" s="1143"/>
      <c r="C230" s="1143"/>
      <c r="D230" s="1144"/>
      <c r="E230" s="199"/>
      <c r="F230" s="413"/>
      <c r="G230" s="331"/>
      <c r="H230" s="1144"/>
      <c r="I230" s="331"/>
      <c r="J230" s="331"/>
      <c r="K230" s="413"/>
      <c r="L230" s="331"/>
      <c r="M230" s="1144"/>
      <c r="N230" s="331"/>
      <c r="O230" s="196"/>
    </row>
    <row r="231" spans="1:16" s="147" customFormat="1" ht="18.75" customHeight="1">
      <c r="B231" s="889"/>
      <c r="C231" s="890"/>
      <c r="D231" s="891"/>
      <c r="E231" s="892"/>
      <c r="F231" s="893"/>
      <c r="G231" s="894"/>
      <c r="H231" s="895"/>
    </row>
    <row r="232" spans="1:16" s="147" customFormat="1" ht="18.75" customHeight="1">
      <c r="B232" s="778" t="s">
        <v>469</v>
      </c>
      <c r="C232" s="145"/>
      <c r="D232" s="147" t="s">
        <v>470</v>
      </c>
      <c r="G232" s="147" t="s">
        <v>471</v>
      </c>
      <c r="H232" s="779"/>
    </row>
    <row r="233" spans="1:16" s="147" customFormat="1" ht="18.75" customHeight="1">
      <c r="B233" s="780" t="s">
        <v>472</v>
      </c>
      <c r="C233" s="1085" t="s">
        <v>473</v>
      </c>
      <c r="D233" s="133" t="s">
        <v>474</v>
      </c>
      <c r="F233" s="1085" t="s">
        <v>475</v>
      </c>
      <c r="G233" s="145" t="s">
        <v>476</v>
      </c>
      <c r="H233" s="1086" t="s">
        <v>477</v>
      </c>
    </row>
    <row r="234" spans="1:16" s="147" customFormat="1" ht="18.75" customHeight="1">
      <c r="B234" s="780" t="s">
        <v>478</v>
      </c>
      <c r="C234" s="1085" t="s">
        <v>479</v>
      </c>
      <c r="D234" s="133" t="s">
        <v>480</v>
      </c>
      <c r="E234" s="148" t="s">
        <v>481</v>
      </c>
      <c r="F234" s="1087" t="s">
        <v>482</v>
      </c>
      <c r="G234" s="145" t="s">
        <v>483</v>
      </c>
      <c r="H234" s="1086" t="s">
        <v>484</v>
      </c>
    </row>
    <row r="235" spans="1:16" s="147" customFormat="1" ht="18.75" customHeight="1">
      <c r="B235" s="783" t="s">
        <v>485</v>
      </c>
      <c r="C235" s="1088" t="s">
        <v>486</v>
      </c>
      <c r="D235" s="133" t="s">
        <v>487</v>
      </c>
      <c r="E235" s="148" t="s">
        <v>488</v>
      </c>
      <c r="F235" s="1087" t="s">
        <v>489</v>
      </c>
      <c r="G235" s="588" t="s">
        <v>490</v>
      </c>
      <c r="H235" s="1089" t="s">
        <v>491</v>
      </c>
    </row>
    <row r="236" spans="1:16" s="147" customFormat="1" ht="18.75" customHeight="1">
      <c r="B236" s="783" t="s">
        <v>492</v>
      </c>
      <c r="C236" s="1088" t="s">
        <v>493</v>
      </c>
      <c r="D236" s="133" t="s">
        <v>494</v>
      </c>
      <c r="E236" s="148" t="s">
        <v>495</v>
      </c>
      <c r="F236" s="1087" t="s">
        <v>496</v>
      </c>
      <c r="G236" s="588" t="s">
        <v>497</v>
      </c>
      <c r="H236" s="1089" t="s">
        <v>498</v>
      </c>
      <c r="O236" s="149"/>
      <c r="P236" s="149"/>
    </row>
    <row r="237" spans="1:16" s="147" customFormat="1" ht="18.75" customHeight="1">
      <c r="B237" s="783" t="s">
        <v>899</v>
      </c>
      <c r="C237" s="1088" t="s">
        <v>500</v>
      </c>
      <c r="D237" s="133" t="s">
        <v>501</v>
      </c>
      <c r="E237" s="148" t="s">
        <v>502</v>
      </c>
      <c r="F237" s="1087" t="s">
        <v>503</v>
      </c>
      <c r="G237" s="588" t="s">
        <v>504</v>
      </c>
      <c r="H237" s="1089" t="s">
        <v>505</v>
      </c>
      <c r="O237" s="149"/>
      <c r="P237" s="149"/>
    </row>
    <row r="238" spans="1:16" s="147" customFormat="1" ht="18.75" customHeight="1">
      <c r="B238" s="783" t="s">
        <v>506</v>
      </c>
      <c r="C238" s="1088" t="s">
        <v>507</v>
      </c>
      <c r="D238" s="133" t="s">
        <v>508</v>
      </c>
      <c r="E238" s="148" t="s">
        <v>509</v>
      </c>
      <c r="F238" s="1087" t="s">
        <v>510</v>
      </c>
      <c r="G238" s="588" t="s">
        <v>511</v>
      </c>
      <c r="H238" s="1089" t="s">
        <v>512</v>
      </c>
      <c r="O238" s="149"/>
      <c r="P238" s="149"/>
    </row>
    <row r="239" spans="1:16" s="147" customFormat="1" ht="18.75" customHeight="1">
      <c r="B239" s="783" t="s">
        <v>513</v>
      </c>
      <c r="C239" s="1088" t="s">
        <v>514</v>
      </c>
      <c r="D239" s="133" t="s">
        <v>515</v>
      </c>
      <c r="E239" s="148" t="s">
        <v>516</v>
      </c>
      <c r="F239" s="1085" t="s">
        <v>517</v>
      </c>
      <c r="G239" s="588" t="s">
        <v>518</v>
      </c>
      <c r="H239" s="787" t="s">
        <v>519</v>
      </c>
      <c r="O239" s="149"/>
      <c r="P239" s="149"/>
    </row>
    <row r="240" spans="1:16" ht="18.75" customHeight="1">
      <c r="A240" s="1022"/>
      <c r="B240" s="783" t="s">
        <v>520</v>
      </c>
      <c r="C240" s="1088" t="s">
        <v>521</v>
      </c>
      <c r="D240" s="133" t="s">
        <v>522</v>
      </c>
      <c r="E240" s="148" t="s">
        <v>523</v>
      </c>
      <c r="F240" s="739" t="s">
        <v>524</v>
      </c>
      <c r="G240" s="147"/>
      <c r="H240" s="788"/>
      <c r="M240" s="149"/>
      <c r="N240" s="149"/>
    </row>
    <row r="241" spans="1:14" ht="18" customHeight="1">
      <c r="A241" s="1022"/>
      <c r="B241" s="1090"/>
      <c r="C241" s="791"/>
      <c r="D241" s="791"/>
      <c r="E241" s="791"/>
      <c r="F241" s="791"/>
      <c r="G241" s="791"/>
      <c r="H241" s="1091"/>
      <c r="M241" s="149"/>
      <c r="N241" s="149"/>
    </row>
    <row r="242" spans="1:14" ht="18" customHeight="1">
      <c r="B242" s="1143"/>
      <c r="C242" s="1143"/>
    </row>
    <row r="243" spans="1:14" ht="18" customHeight="1">
      <c r="B243" s="1143"/>
      <c r="C243" s="1143"/>
    </row>
    <row r="244" spans="1:14" ht="18" customHeight="1">
      <c r="B244" s="1143"/>
      <c r="C244" s="1143"/>
    </row>
    <row r="245" spans="1:14" ht="18" customHeight="1">
      <c r="B245" s="1143"/>
      <c r="C245" s="1143"/>
    </row>
    <row r="246" spans="1:14" ht="18" customHeight="1">
      <c r="B246" s="1143"/>
      <c r="C246" s="1143"/>
    </row>
    <row r="247" spans="1:14" ht="18" customHeight="1">
      <c r="B247" s="1143"/>
      <c r="C247" s="1143"/>
    </row>
    <row r="248" spans="1:14" ht="18" customHeight="1">
      <c r="B248" s="1143"/>
      <c r="C248" s="1143"/>
    </row>
    <row r="249" spans="1:14" ht="18" customHeight="1">
      <c r="B249" s="1143"/>
      <c r="C249" s="1143"/>
    </row>
    <row r="250" spans="1:14" ht="18" customHeight="1">
      <c r="B250" s="1143"/>
      <c r="C250" s="1143"/>
    </row>
    <row r="251" spans="1:14" ht="18" customHeight="1">
      <c r="B251" s="1143"/>
      <c r="C251" s="1143"/>
    </row>
    <row r="252" spans="1:14" ht="18" customHeight="1">
      <c r="B252" s="1143"/>
      <c r="C252" s="1143"/>
    </row>
    <row r="253" spans="1:14" ht="18" customHeight="1">
      <c r="B253" s="1143"/>
      <c r="C253" s="1143"/>
    </row>
    <row r="254" spans="1:14" ht="18" customHeight="1">
      <c r="B254" s="1143"/>
      <c r="C254" s="1143"/>
    </row>
    <row r="255" spans="1:14" ht="18" customHeight="1">
      <c r="B255" s="1143"/>
      <c r="C255" s="1143"/>
    </row>
    <row r="256" spans="1:14" ht="18" customHeight="1">
      <c r="B256" s="1143"/>
      <c r="C256" s="1143"/>
    </row>
    <row r="257" spans="2:3" ht="18" customHeight="1">
      <c r="B257" s="1143"/>
      <c r="C257" s="1143"/>
    </row>
    <row r="258" spans="2:3" ht="18" customHeight="1">
      <c r="B258" s="1143"/>
      <c r="C258" s="1143"/>
    </row>
    <row r="259" spans="2:3" ht="18" customHeight="1">
      <c r="B259" s="1143"/>
      <c r="C259" s="1143"/>
    </row>
    <row r="260" spans="2:3" ht="18" customHeight="1">
      <c r="B260" s="1143"/>
      <c r="C260" s="1143"/>
    </row>
    <row r="261" spans="2:3" ht="18" customHeight="1">
      <c r="B261" s="1143"/>
      <c r="C261" s="1143"/>
    </row>
    <row r="262" spans="2:3" ht="18" customHeight="1">
      <c r="B262" s="1143"/>
      <c r="C262" s="1143"/>
    </row>
    <row r="263" spans="2:3" ht="18" customHeight="1">
      <c r="B263" s="1143"/>
      <c r="C263" s="1143"/>
    </row>
    <row r="264" spans="2:3" ht="18" customHeight="1">
      <c r="B264" s="1143"/>
      <c r="C264" s="1143"/>
    </row>
    <row r="265" spans="2:3" ht="18" customHeight="1">
      <c r="B265" s="1143"/>
      <c r="C265" s="1143"/>
    </row>
    <row r="266" spans="2:3" ht="18" customHeight="1">
      <c r="B266" s="1143"/>
      <c r="C266" s="1143"/>
    </row>
    <row r="267" spans="2:3" ht="18" customHeight="1">
      <c r="B267" s="1143"/>
      <c r="C267" s="1143"/>
    </row>
    <row r="268" spans="2:3" ht="18" customHeight="1">
      <c r="B268" s="1143"/>
      <c r="C268" s="1143"/>
    </row>
    <row r="269" spans="2:3" ht="18" customHeight="1">
      <c r="B269" s="1143"/>
      <c r="C269" s="1143"/>
    </row>
    <row r="270" spans="2:3" ht="18" customHeight="1">
      <c r="B270" s="1143"/>
      <c r="C270" s="1143"/>
    </row>
    <row r="271" spans="2:3" ht="18" customHeight="1">
      <c r="B271" s="1143"/>
      <c r="C271" s="1143"/>
    </row>
    <row r="272" spans="2:3" ht="18" customHeight="1">
      <c r="B272" s="1143"/>
      <c r="C272" s="1143"/>
    </row>
    <row r="273" spans="2:3" ht="18" customHeight="1">
      <c r="B273" s="1143"/>
      <c r="C273" s="1143"/>
    </row>
    <row r="274" spans="2:3" ht="18" customHeight="1">
      <c r="B274" s="1143"/>
      <c r="C274" s="1143"/>
    </row>
    <row r="275" spans="2:3" ht="18" customHeight="1">
      <c r="B275" s="1143"/>
      <c r="C275" s="1143"/>
    </row>
    <row r="276" spans="2:3" ht="18" customHeight="1">
      <c r="B276" s="1143"/>
      <c r="C276" s="1143"/>
    </row>
    <row r="277" spans="2:3" ht="18" customHeight="1">
      <c r="B277" s="1143"/>
      <c r="C277" s="1143"/>
    </row>
    <row r="278" spans="2:3" ht="18" customHeight="1">
      <c r="B278" s="1143"/>
      <c r="C278" s="1143"/>
    </row>
    <row r="279" spans="2:3" ht="18" customHeight="1">
      <c r="B279" s="935" t="s">
        <v>254</v>
      </c>
      <c r="C279" s="935" t="s">
        <v>255</v>
      </c>
    </row>
    <row r="280" spans="2:3" ht="18" customHeight="1">
      <c r="B280" s="935" t="s">
        <v>254</v>
      </c>
      <c r="C280" s="935" t="s">
        <v>255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8:C198"/>
    <mergeCell ref="D198:D199"/>
    <mergeCell ref="B180:C180"/>
    <mergeCell ref="D180:D181"/>
    <mergeCell ref="B2:G2"/>
    <mergeCell ref="B4:G4"/>
    <mergeCell ref="D8:D9"/>
    <mergeCell ref="B8:C8"/>
    <mergeCell ref="B6:F6"/>
    <mergeCell ref="B178:I178"/>
  </mergeCells>
  <phoneticPr fontId="81" type="noConversion"/>
  <hyperlinks>
    <hyperlink ref="I2" location="HOME!Print_Area" display="HOME" xr:uid="{AE82298C-3330-4150-AB40-079BCC1CB536}"/>
    <hyperlink ref="H233" r:id="rId14" xr:uid="{DEA1FB78-6216-4632-8380-B410976C4F0B}"/>
    <hyperlink ref="C233" r:id="rId15" xr:uid="{6CC2F7DE-BA5E-4800-B2C5-30529AD5A535}"/>
    <hyperlink ref="H238" r:id="rId16" xr:uid="{E83C9A2B-9E80-4F3E-B484-4F8ED43B519C}"/>
    <hyperlink ref="H237" r:id="rId17" xr:uid="{473744C3-E43D-46CF-9B74-DDBAF02CEF48}"/>
    <hyperlink ref="C236" r:id="rId18" xr:uid="{C4656E06-D2F4-45ED-BE57-18DD0B73F430}"/>
    <hyperlink ref="C234" r:id="rId19" xr:uid="{B1CDCEB3-7C61-4251-9059-4003BD789FE1}"/>
    <hyperlink ref="C240" r:id="rId20" xr:uid="{BC98CD36-C8F6-4FCE-8BBE-0FF736677521}"/>
    <hyperlink ref="H236" r:id="rId21" xr:uid="{16FDD763-3E80-4081-9E33-529B31F5710C}"/>
    <hyperlink ref="H239" r:id="rId22" xr:uid="{F9CF7047-7AFB-43F3-ACD3-10D3E7A077BE}"/>
    <hyperlink ref="F233" r:id="rId23" xr:uid="{19A7D33B-509F-4475-B633-AB6756DBF46B}"/>
    <hyperlink ref="F238" r:id="rId24" xr:uid="{B182ABB3-1B86-4C22-A434-B0412840144D}"/>
    <hyperlink ref="F234" r:id="rId25" xr:uid="{B5E04FAA-5946-46B7-8468-D2BC58B66C18}"/>
    <hyperlink ref="F235" r:id="rId26" xr:uid="{3AE34880-37F7-40D8-AC19-E600CC25BEBF}"/>
    <hyperlink ref="F236" r:id="rId27" xr:uid="{D5E80EE9-C669-4331-9538-F8343D15C917}"/>
    <hyperlink ref="F237" r:id="rId28" xr:uid="{5678DDB2-9FCC-4DD7-AED9-0B3D54C67ECB}"/>
    <hyperlink ref="H234" r:id="rId29" xr:uid="{B2DEDE6D-8D5D-411E-9C38-B1E6E3E81E7E}"/>
    <hyperlink ref="H235" r:id="rId30" xr:uid="{B6FF9758-DB01-4153-9231-CCADAECF058F}"/>
    <hyperlink ref="F239" r:id="rId31" xr:uid="{5215BE87-4FC1-46C6-B7D2-5D579DD87299}"/>
    <hyperlink ref="C235" r:id="rId32" xr:uid="{ABCE909A-5584-4A3F-96E5-2DA634B39EDF}"/>
    <hyperlink ref="C237" r:id="rId33" xr:uid="{E1E354C6-C7ED-4522-810A-31B3C1D2EAF7}"/>
    <hyperlink ref="C238" r:id="rId34" xr:uid="{B86E0BBD-AFC0-4614-BED4-139ACAB24EB0}"/>
    <hyperlink ref="C239" r:id="rId35" xr:uid="{2E0B82A0-9E85-4350-938B-0A5FC18B65F8}"/>
    <hyperlink ref="F240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8"/>
  <sheetViews>
    <sheetView showGridLines="0" topLeftCell="A4" zoomScaleNormal="100" zoomScaleSheetLayoutView="75" workbookViewId="0">
      <selection activeCell="H26" sqref="H26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38" t="s">
        <v>0</v>
      </c>
      <c r="C2" s="1538"/>
      <c r="D2" s="1538"/>
      <c r="E2" s="1538"/>
      <c r="F2" s="1538"/>
      <c r="G2" s="121"/>
      <c r="H2" s="947" t="s">
        <v>247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>
      <c r="A4" s="1043"/>
      <c r="B4" s="1558" t="s">
        <v>45</v>
      </c>
      <c r="C4" s="1559"/>
      <c r="D4" s="1559"/>
      <c r="E4" s="1559"/>
      <c r="F4" s="1560"/>
      <c r="G4" s="925"/>
      <c r="H4" s="923"/>
      <c r="I4" s="926"/>
      <c r="J4" s="926"/>
      <c r="K4" s="926"/>
      <c r="L4" s="927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516" t="s">
        <v>7</v>
      </c>
      <c r="C7" s="1542"/>
      <c r="D7" s="1518" t="s">
        <v>252</v>
      </c>
      <c r="E7" s="1157" t="s">
        <v>48</v>
      </c>
      <c r="F7" s="1518" t="s">
        <v>1882</v>
      </c>
      <c r="G7" s="1579" t="s">
        <v>255</v>
      </c>
      <c r="H7" s="1518" t="s">
        <v>48</v>
      </c>
      <c r="I7" s="1157" t="s">
        <v>46</v>
      </c>
      <c r="J7" s="1157" t="s">
        <v>2665</v>
      </c>
      <c r="K7" s="1212"/>
      <c r="L7" s="1314" t="s">
        <v>2666</v>
      </c>
    </row>
    <row r="8" spans="1:12" s="14" customFormat="1" ht="35.25" customHeight="1">
      <c r="A8" s="805"/>
      <c r="B8" s="1158" t="s">
        <v>254</v>
      </c>
      <c r="C8" s="1158" t="s">
        <v>255</v>
      </c>
      <c r="D8" s="1519"/>
      <c r="E8" s="1159" t="s">
        <v>215</v>
      </c>
      <c r="F8" s="1519"/>
      <c r="G8" s="1580"/>
      <c r="H8" s="1519"/>
      <c r="I8" s="1159" t="s">
        <v>101</v>
      </c>
      <c r="J8" s="1159" t="s">
        <v>49</v>
      </c>
      <c r="K8" s="1212"/>
      <c r="L8" s="1156" t="s">
        <v>2667</v>
      </c>
    </row>
    <row r="9" spans="1:12" s="14" customFormat="1" ht="18" hidden="1" customHeight="1">
      <c r="A9" s="805"/>
      <c r="B9" s="1481" t="s">
        <v>2562</v>
      </c>
      <c r="C9" s="1482" t="s">
        <v>2642</v>
      </c>
      <c r="D9" s="1483">
        <v>46103</v>
      </c>
      <c r="E9" s="1484">
        <f t="shared" ref="E9:E24" si="0">D9+3</f>
        <v>46106</v>
      </c>
      <c r="F9" s="1489" t="s">
        <v>440</v>
      </c>
      <c r="G9" s="1356" t="s">
        <v>465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hidden="1" customHeight="1">
      <c r="A10" s="805"/>
      <c r="B10" s="1247" t="s">
        <v>312</v>
      </c>
      <c r="C10" s="1245" t="s">
        <v>2643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24" si="1">L9+7</f>
        <v>46103</v>
      </c>
    </row>
    <row r="11" spans="1:12" s="14" customFormat="1" ht="18" hidden="1" customHeight="1">
      <c r="A11" s="805"/>
      <c r="B11" s="1248" t="s">
        <v>2644</v>
      </c>
      <c r="C11" s="1245" t="s">
        <v>2645</v>
      </c>
      <c r="D11" s="1188" t="s">
        <v>288</v>
      </c>
      <c r="E11" s="1223">
        <v>46113</v>
      </c>
      <c r="F11" s="1490" t="s">
        <v>466</v>
      </c>
      <c r="G11" s="1363" t="s">
        <v>467</v>
      </c>
      <c r="H11" s="1361">
        <v>46121</v>
      </c>
      <c r="I11" s="1364">
        <f t="shared" ref="I11:I13" si="2">H11+8</f>
        <v>46129</v>
      </c>
      <c r="J11" s="1364">
        <f t="shared" ref="J11:J13" si="3">I11+3</f>
        <v>46132</v>
      </c>
      <c r="K11" s="1212"/>
      <c r="L11" s="1161">
        <f t="shared" si="1"/>
        <v>46110</v>
      </c>
    </row>
    <row r="12" spans="1:12" s="14" customFormat="1" ht="18" hidden="1" customHeight="1">
      <c r="A12" s="805"/>
      <c r="B12" s="1201" t="s">
        <v>2568</v>
      </c>
      <c r="C12" s="1245" t="s">
        <v>2646</v>
      </c>
      <c r="D12" s="1246">
        <v>46118</v>
      </c>
      <c r="E12" s="1226">
        <f t="shared" si="0"/>
        <v>46121</v>
      </c>
      <c r="F12" s="1489" t="s">
        <v>451</v>
      </c>
      <c r="G12" s="1356" t="s">
        <v>2668</v>
      </c>
      <c r="H12" s="1346">
        <v>46128</v>
      </c>
      <c r="I12" s="1348">
        <f t="shared" si="2"/>
        <v>46136</v>
      </c>
      <c r="J12" s="1348">
        <f t="shared" si="3"/>
        <v>46139</v>
      </c>
      <c r="K12" s="1212"/>
      <c r="L12" s="1161">
        <f t="shared" si="1"/>
        <v>46117</v>
      </c>
    </row>
    <row r="13" spans="1:12" s="14" customFormat="1" ht="18" hidden="1" customHeight="1">
      <c r="A13" s="805"/>
      <c r="B13" s="1201" t="s">
        <v>2594</v>
      </c>
      <c r="C13" s="1245" t="s">
        <v>2647</v>
      </c>
      <c r="D13" s="1246">
        <v>46126</v>
      </c>
      <c r="E13" s="1226">
        <f t="shared" si="0"/>
        <v>46129</v>
      </c>
      <c r="F13" s="1489" t="s">
        <v>2669</v>
      </c>
      <c r="G13" s="1356" t="s">
        <v>2670</v>
      </c>
      <c r="H13" s="1346">
        <v>46135</v>
      </c>
      <c r="I13" s="1348">
        <f t="shared" si="2"/>
        <v>46143</v>
      </c>
      <c r="J13" s="1348">
        <f t="shared" si="3"/>
        <v>46146</v>
      </c>
      <c r="K13" s="1212"/>
      <c r="L13" s="1161">
        <f t="shared" si="1"/>
        <v>46124</v>
      </c>
    </row>
    <row r="14" spans="1:12" s="14" customFormat="1" ht="18" customHeight="1">
      <c r="A14" s="805"/>
      <c r="B14" s="1177" t="s">
        <v>1886</v>
      </c>
      <c r="C14" s="1245" t="s">
        <v>2648</v>
      </c>
      <c r="D14" s="1246">
        <v>46133</v>
      </c>
      <c r="E14" s="1188" t="s">
        <v>288</v>
      </c>
      <c r="F14" s="1490" t="s">
        <v>325</v>
      </c>
      <c r="G14" s="1363" t="s">
        <v>2671</v>
      </c>
      <c r="H14" s="1361">
        <v>46142</v>
      </c>
      <c r="I14" s="1364">
        <f t="shared" ref="I12:I15" si="4">H14+8</f>
        <v>46150</v>
      </c>
      <c r="J14" s="1364">
        <f t="shared" ref="J12:J15" si="5">I14+3</f>
        <v>46153</v>
      </c>
      <c r="K14" s="1212"/>
      <c r="L14" s="1161">
        <f t="shared" si="1"/>
        <v>46131</v>
      </c>
    </row>
    <row r="15" spans="1:12" s="14" customFormat="1" ht="18" customHeight="1">
      <c r="A15" s="805"/>
      <c r="B15" s="1177" t="s">
        <v>2575</v>
      </c>
      <c r="C15" s="1245" t="s">
        <v>2649</v>
      </c>
      <c r="D15" s="1246">
        <v>46142</v>
      </c>
      <c r="E15" s="1226">
        <f t="shared" si="0"/>
        <v>46145</v>
      </c>
      <c r="F15" s="1489" t="s">
        <v>466</v>
      </c>
      <c r="G15" s="1356" t="s">
        <v>2672</v>
      </c>
      <c r="H15" s="1346">
        <v>46149</v>
      </c>
      <c r="I15" s="1348">
        <f t="shared" si="4"/>
        <v>46157</v>
      </c>
      <c r="J15" s="1348">
        <f t="shared" si="5"/>
        <v>46160</v>
      </c>
      <c r="K15" s="1212"/>
      <c r="L15" s="1161">
        <f t="shared" si="1"/>
        <v>46138</v>
      </c>
    </row>
    <row r="16" spans="1:12" s="14" customFormat="1" ht="18" customHeight="1">
      <c r="A16" s="805"/>
      <c r="B16" s="1247" t="s">
        <v>463</v>
      </c>
      <c r="C16" s="1245" t="s">
        <v>2651</v>
      </c>
      <c r="D16" s="1246">
        <v>46144</v>
      </c>
      <c r="E16" s="1226">
        <f t="shared" si="0"/>
        <v>46147</v>
      </c>
      <c r="F16" s="1489" t="s">
        <v>466</v>
      </c>
      <c r="G16" s="1356" t="s">
        <v>2672</v>
      </c>
      <c r="H16" s="1346">
        <v>46149</v>
      </c>
      <c r="I16" s="1348">
        <f t="shared" ref="I16:I18" si="6">H16+8</f>
        <v>46157</v>
      </c>
      <c r="J16" s="1348">
        <f t="shared" ref="J16:J18" si="7">I16+3</f>
        <v>46160</v>
      </c>
      <c r="K16" s="1212"/>
      <c r="L16" s="1161">
        <f t="shared" si="1"/>
        <v>46145</v>
      </c>
    </row>
    <row r="17" spans="1:12" s="14" customFormat="1" ht="18" customHeight="1">
      <c r="A17" s="805"/>
      <c r="B17" s="1177" t="s">
        <v>2603</v>
      </c>
      <c r="C17" s="1245" t="s">
        <v>2652</v>
      </c>
      <c r="D17" s="1246">
        <v>46154</v>
      </c>
      <c r="E17" s="1226">
        <f t="shared" si="0"/>
        <v>46157</v>
      </c>
      <c r="F17" s="1489" t="s">
        <v>2669</v>
      </c>
      <c r="G17" s="1356" t="s">
        <v>2673</v>
      </c>
      <c r="H17" s="1346">
        <v>46163</v>
      </c>
      <c r="I17" s="1348">
        <f t="shared" si="6"/>
        <v>46171</v>
      </c>
      <c r="J17" s="1348">
        <f t="shared" si="7"/>
        <v>46174</v>
      </c>
      <c r="K17" s="1212"/>
      <c r="L17" s="1161">
        <f t="shared" si="1"/>
        <v>46152</v>
      </c>
    </row>
    <row r="18" spans="1:12" s="14" customFormat="1" ht="18" customHeight="1">
      <c r="A18" s="805"/>
      <c r="B18" s="1248" t="s">
        <v>2568</v>
      </c>
      <c r="C18" s="1245" t="s">
        <v>2653</v>
      </c>
      <c r="D18" s="1246">
        <v>46164</v>
      </c>
      <c r="E18" s="1226">
        <f t="shared" si="0"/>
        <v>46167</v>
      </c>
      <c r="F18" s="1489" t="s">
        <v>440</v>
      </c>
      <c r="G18" s="1356" t="s">
        <v>2674</v>
      </c>
      <c r="H18" s="1346">
        <v>46170</v>
      </c>
      <c r="I18" s="1348">
        <f t="shared" si="6"/>
        <v>46178</v>
      </c>
      <c r="J18" s="1348">
        <f t="shared" si="7"/>
        <v>46181</v>
      </c>
      <c r="K18" s="1212"/>
      <c r="L18" s="1161">
        <f t="shared" si="1"/>
        <v>46159</v>
      </c>
    </row>
    <row r="19" spans="1:12" s="14" customFormat="1" ht="18" customHeight="1">
      <c r="A19" s="805"/>
      <c r="B19" s="1248" t="s">
        <v>2606</v>
      </c>
      <c r="C19" s="1245" t="s">
        <v>2654</v>
      </c>
      <c r="D19" s="1246">
        <v>46165</v>
      </c>
      <c r="E19" s="1226">
        <f t="shared" si="0"/>
        <v>46168</v>
      </c>
      <c r="F19" s="1489" t="s">
        <v>440</v>
      </c>
      <c r="G19" s="1356" t="s">
        <v>2674</v>
      </c>
      <c r="H19" s="1346">
        <v>46170</v>
      </c>
      <c r="I19" s="1348">
        <f t="shared" ref="I19" si="8">H19+8</f>
        <v>46178</v>
      </c>
      <c r="J19" s="1348">
        <f t="shared" ref="J19" si="9">I19+3</f>
        <v>46181</v>
      </c>
      <c r="K19" s="1212"/>
      <c r="L19" s="1161">
        <f t="shared" si="1"/>
        <v>46166</v>
      </c>
    </row>
    <row r="20" spans="1:12" s="14" customFormat="1" ht="18" customHeight="1">
      <c r="A20" s="805"/>
      <c r="B20" s="1248" t="s">
        <v>1886</v>
      </c>
      <c r="C20" s="1245" t="s">
        <v>2655</v>
      </c>
      <c r="D20" s="1246">
        <v>46172</v>
      </c>
      <c r="E20" s="1226">
        <f t="shared" si="0"/>
        <v>46175</v>
      </c>
      <c r="F20" s="1489" t="s">
        <v>466</v>
      </c>
      <c r="G20" s="1356" t="s">
        <v>2675</v>
      </c>
      <c r="H20" s="1346">
        <v>46177</v>
      </c>
      <c r="I20" s="1348">
        <f t="shared" ref="I20" si="10">H20+8</f>
        <v>46185</v>
      </c>
      <c r="J20" s="1348">
        <f t="shared" ref="J20" si="11">I20+3</f>
        <v>46188</v>
      </c>
      <c r="K20" s="1212"/>
      <c r="L20" s="1161">
        <f t="shared" si="1"/>
        <v>46173</v>
      </c>
    </row>
    <row r="21" spans="1:12" s="14" customFormat="1" ht="18" customHeight="1">
      <c r="A21" s="805"/>
      <c r="B21" s="1169" t="s">
        <v>1290</v>
      </c>
      <c r="C21" s="1245" t="s">
        <v>2656</v>
      </c>
      <c r="D21" s="1223">
        <v>46179</v>
      </c>
      <c r="E21" s="1223">
        <f t="shared" si="0"/>
        <v>46182</v>
      </c>
      <c r="F21" s="1490" t="s">
        <v>451</v>
      </c>
      <c r="G21" s="1363" t="s">
        <v>2676</v>
      </c>
      <c r="H21" s="1361">
        <v>46184</v>
      </c>
      <c r="I21" s="1364">
        <f t="shared" ref="I21" si="12">H21+8</f>
        <v>46192</v>
      </c>
      <c r="J21" s="1364">
        <f t="shared" ref="J21" si="13">I21+3</f>
        <v>46195</v>
      </c>
      <c r="K21" s="1212"/>
      <c r="L21" s="1161">
        <f t="shared" si="1"/>
        <v>46180</v>
      </c>
    </row>
    <row r="22" spans="1:12" s="14" customFormat="1" ht="18" customHeight="1">
      <c r="A22" s="805"/>
      <c r="B22" s="1248" t="s">
        <v>2575</v>
      </c>
      <c r="C22" s="1245" t="s">
        <v>2657</v>
      </c>
      <c r="D22" s="1246">
        <v>46186</v>
      </c>
      <c r="E22" s="1226">
        <f t="shared" si="0"/>
        <v>46189</v>
      </c>
      <c r="F22" s="1489" t="s">
        <v>2677</v>
      </c>
      <c r="G22" s="1356" t="s">
        <v>2678</v>
      </c>
      <c r="H22" s="1346">
        <v>46191</v>
      </c>
      <c r="I22" s="1348">
        <f t="shared" ref="I22" si="14">H22+8</f>
        <v>46199</v>
      </c>
      <c r="J22" s="1348">
        <f t="shared" ref="J22" si="15">I22+3</f>
        <v>46202</v>
      </c>
      <c r="K22" s="1212"/>
      <c r="L22" s="1161">
        <f t="shared" si="1"/>
        <v>46187</v>
      </c>
    </row>
    <row r="23" spans="1:12" s="14" customFormat="1" ht="18" customHeight="1">
      <c r="A23" s="805"/>
      <c r="B23" s="1177" t="s">
        <v>2614</v>
      </c>
      <c r="C23" s="1245" t="s">
        <v>2658</v>
      </c>
      <c r="D23" s="1246">
        <v>46193</v>
      </c>
      <c r="E23" s="1226">
        <f t="shared" si="0"/>
        <v>46196</v>
      </c>
      <c r="F23" s="1489" t="s">
        <v>440</v>
      </c>
      <c r="G23" s="1356" t="s">
        <v>2679</v>
      </c>
      <c r="H23" s="1346">
        <v>46198</v>
      </c>
      <c r="I23" s="1348">
        <f t="shared" ref="I23" si="16">H23+8</f>
        <v>46206</v>
      </c>
      <c r="J23" s="1348">
        <f t="shared" ref="J23" si="17">I23+3</f>
        <v>46209</v>
      </c>
      <c r="K23" s="1212"/>
      <c r="L23" s="1161">
        <f t="shared" si="1"/>
        <v>46194</v>
      </c>
    </row>
    <row r="24" spans="1:12" s="14" customFormat="1" ht="18" customHeight="1">
      <c r="A24" s="805"/>
      <c r="B24" s="1177" t="s">
        <v>2613</v>
      </c>
      <c r="C24" s="1245" t="s">
        <v>2659</v>
      </c>
      <c r="D24" s="1246">
        <v>46200</v>
      </c>
      <c r="E24" s="1226">
        <f t="shared" si="0"/>
        <v>46203</v>
      </c>
      <c r="F24" s="1489" t="s">
        <v>466</v>
      </c>
      <c r="G24" s="1356" t="s">
        <v>2680</v>
      </c>
      <c r="H24" s="1346">
        <v>46205</v>
      </c>
      <c r="I24" s="1348">
        <f t="shared" ref="I24" si="18">H24+8</f>
        <v>46213</v>
      </c>
      <c r="J24" s="1348">
        <f t="shared" ref="J24" si="19">I24+3</f>
        <v>46216</v>
      </c>
      <c r="K24" s="1212"/>
      <c r="L24" s="1161">
        <f t="shared" si="1"/>
        <v>46201</v>
      </c>
    </row>
    <row r="25" spans="1:12" s="14" customFormat="1" ht="18" customHeight="1">
      <c r="A25" s="863"/>
      <c r="B25" s="1093" t="s">
        <v>468</v>
      </c>
      <c r="C25" s="678"/>
      <c r="D25" s="678"/>
      <c r="E25" s="678"/>
      <c r="F25" s="678"/>
      <c r="G25" s="678"/>
      <c r="H25" s="407"/>
      <c r="I25" s="407"/>
      <c r="J25" s="407"/>
      <c r="K25" s="155"/>
    </row>
    <row r="28" spans="1:12" s="147" customFormat="1" ht="18.75" customHeight="1">
      <c r="B28" s="889"/>
      <c r="C28" s="890"/>
      <c r="D28" s="891"/>
      <c r="E28" s="892"/>
      <c r="F28" s="893"/>
      <c r="G28" s="894"/>
      <c r="H28" s="895"/>
    </row>
    <row r="29" spans="1:12" s="147" customFormat="1" ht="18" customHeight="1">
      <c r="B29" s="778" t="s">
        <v>469</v>
      </c>
      <c r="C29" s="145"/>
      <c r="D29" s="147" t="s">
        <v>470</v>
      </c>
      <c r="G29" s="147" t="s">
        <v>471</v>
      </c>
      <c r="H29" s="779"/>
    </row>
    <row r="30" spans="1:12" s="147" customFormat="1" ht="18" customHeight="1">
      <c r="B30" s="780" t="s">
        <v>472</v>
      </c>
      <c r="C30" s="1085" t="s">
        <v>473</v>
      </c>
      <c r="D30" s="133" t="s">
        <v>474</v>
      </c>
      <c r="F30" s="1085" t="s">
        <v>475</v>
      </c>
      <c r="G30" s="145" t="s">
        <v>476</v>
      </c>
      <c r="H30" s="1086" t="s">
        <v>477</v>
      </c>
    </row>
    <row r="31" spans="1:12" s="147" customFormat="1" ht="18" customHeight="1">
      <c r="B31" s="780" t="s">
        <v>478</v>
      </c>
      <c r="C31" s="1085" t="s">
        <v>479</v>
      </c>
      <c r="D31" s="133" t="s">
        <v>480</v>
      </c>
      <c r="E31" s="148" t="s">
        <v>481</v>
      </c>
      <c r="F31" s="1087" t="s">
        <v>482</v>
      </c>
      <c r="G31" s="145" t="s">
        <v>483</v>
      </c>
      <c r="H31" s="1086" t="s">
        <v>484</v>
      </c>
    </row>
    <row r="32" spans="1:12" s="147" customFormat="1" ht="18" customHeight="1">
      <c r="B32" s="783" t="s">
        <v>485</v>
      </c>
      <c r="C32" s="1088" t="s">
        <v>486</v>
      </c>
      <c r="D32" s="133" t="s">
        <v>487</v>
      </c>
      <c r="E32" s="148" t="s">
        <v>488</v>
      </c>
      <c r="F32" s="1087" t="s">
        <v>489</v>
      </c>
      <c r="G32" s="588" t="s">
        <v>490</v>
      </c>
      <c r="H32" s="1089" t="s">
        <v>491</v>
      </c>
    </row>
    <row r="33" spans="1:16" s="147" customFormat="1" ht="18.75" customHeight="1">
      <c r="B33" s="783" t="s">
        <v>492</v>
      </c>
      <c r="C33" s="1088" t="s">
        <v>493</v>
      </c>
      <c r="D33" s="133" t="s">
        <v>494</v>
      </c>
      <c r="E33" s="148" t="s">
        <v>495</v>
      </c>
      <c r="F33" s="1087" t="s">
        <v>496</v>
      </c>
      <c r="G33" s="588" t="s">
        <v>497</v>
      </c>
      <c r="H33" s="1089" t="s">
        <v>498</v>
      </c>
      <c r="O33" s="149"/>
      <c r="P33" s="149"/>
    </row>
    <row r="34" spans="1:16" s="147" customFormat="1" ht="18.75" customHeight="1">
      <c r="B34" s="783" t="s">
        <v>899</v>
      </c>
      <c r="C34" s="1088" t="s">
        <v>500</v>
      </c>
      <c r="D34" s="133" t="s">
        <v>501</v>
      </c>
      <c r="E34" s="148" t="s">
        <v>502</v>
      </c>
      <c r="F34" s="1087" t="s">
        <v>503</v>
      </c>
      <c r="G34" s="588" t="s">
        <v>504</v>
      </c>
      <c r="H34" s="1089" t="s">
        <v>505</v>
      </c>
      <c r="O34" s="149"/>
      <c r="P34" s="149"/>
    </row>
    <row r="35" spans="1:16" s="147" customFormat="1" ht="18.75" customHeight="1">
      <c r="B35" s="783" t="s">
        <v>506</v>
      </c>
      <c r="C35" s="1088" t="s">
        <v>507</v>
      </c>
      <c r="D35" s="133" t="s">
        <v>508</v>
      </c>
      <c r="E35" s="148" t="s">
        <v>509</v>
      </c>
      <c r="F35" s="1087" t="s">
        <v>510</v>
      </c>
      <c r="G35" s="588" t="s">
        <v>511</v>
      </c>
      <c r="H35" s="1089" t="s">
        <v>512</v>
      </c>
      <c r="O35" s="149"/>
      <c r="P35" s="149"/>
    </row>
    <row r="36" spans="1:16" s="147" customFormat="1" ht="18.75" customHeight="1">
      <c r="B36" s="783" t="s">
        <v>513</v>
      </c>
      <c r="C36" s="1088" t="s">
        <v>514</v>
      </c>
      <c r="D36" s="133" t="s">
        <v>515</v>
      </c>
      <c r="E36" s="148" t="s">
        <v>516</v>
      </c>
      <c r="F36" s="1085" t="s">
        <v>517</v>
      </c>
      <c r="G36" s="588" t="s">
        <v>518</v>
      </c>
      <c r="H36" s="787" t="s">
        <v>519</v>
      </c>
      <c r="O36" s="149"/>
      <c r="P36" s="149"/>
    </row>
    <row r="37" spans="1:16" s="149" customFormat="1" ht="18.75" customHeight="1">
      <c r="A37" s="1022"/>
      <c r="B37" s="783" t="s">
        <v>520</v>
      </c>
      <c r="C37" s="1088" t="s">
        <v>521</v>
      </c>
      <c r="D37" s="133" t="s">
        <v>522</v>
      </c>
      <c r="E37" s="148" t="s">
        <v>523</v>
      </c>
      <c r="F37" s="739" t="s">
        <v>524</v>
      </c>
      <c r="G37" s="147"/>
      <c r="H37" s="788"/>
      <c r="I37" s="145"/>
      <c r="J37" s="145"/>
      <c r="K37" s="145"/>
      <c r="L37" s="145"/>
    </row>
    <row r="38" spans="1:16" s="149" customFormat="1" ht="18.75" customHeight="1">
      <c r="A38" s="1022"/>
      <c r="B38" s="1090"/>
      <c r="C38" s="791"/>
      <c r="D38" s="791"/>
      <c r="E38" s="791"/>
      <c r="F38" s="791"/>
      <c r="G38" s="791"/>
      <c r="H38" s="1091"/>
      <c r="I38" s="145"/>
      <c r="J38" s="145"/>
      <c r="K38" s="145"/>
      <c r="L38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30" r:id="rId1" xr:uid="{B893FCAD-01C6-4F6A-BDA5-C7195F80D7A5}"/>
    <hyperlink ref="C30" r:id="rId2" xr:uid="{8C8F8C18-5E98-484C-8EF9-21E462BC67F6}"/>
    <hyperlink ref="H35" r:id="rId3" xr:uid="{D08B684B-A229-4324-8599-178FEACFC062}"/>
    <hyperlink ref="H34" r:id="rId4" xr:uid="{3EDA1C01-611D-4167-9ADD-3ED999A1DE64}"/>
    <hyperlink ref="C33" r:id="rId5" xr:uid="{4D6FF590-04DF-473A-9B12-637761B9C5BD}"/>
    <hyperlink ref="C31" r:id="rId6" xr:uid="{9C8A8531-896B-4758-A001-5C7ED44CD6C8}"/>
    <hyperlink ref="C37" r:id="rId7" xr:uid="{915F0FFA-6955-4D29-A516-F0671BFF970F}"/>
    <hyperlink ref="H33" r:id="rId8" xr:uid="{C5E1E0FD-9872-4E42-8119-3049AC9A30D0}"/>
    <hyperlink ref="H36" r:id="rId9" xr:uid="{F9974583-9411-4157-ADD6-751F45A29397}"/>
    <hyperlink ref="F30" r:id="rId10" xr:uid="{FD4A550C-A6CF-436F-B816-A5F42E172534}"/>
    <hyperlink ref="F35" r:id="rId11" xr:uid="{8BF17859-43E2-4CBB-86F1-78478D894787}"/>
    <hyperlink ref="F31" r:id="rId12" xr:uid="{ECF666F1-4F60-4C20-8CB2-F4FB2C6B5758}"/>
    <hyperlink ref="F32" r:id="rId13" xr:uid="{865AF630-D73C-4592-A401-0F0D2D9DF70D}"/>
    <hyperlink ref="F33" r:id="rId14" xr:uid="{5D3A49CC-6620-402C-990A-C19D93F2DCAB}"/>
    <hyperlink ref="F34" r:id="rId15" xr:uid="{957D0557-A29D-4DE0-9F5C-39782C9EF69E}"/>
    <hyperlink ref="H31" r:id="rId16" xr:uid="{62D21CA6-D3B4-4917-9A0E-E9BDDF13DAB8}"/>
    <hyperlink ref="H32" r:id="rId17" xr:uid="{E5E11FCD-CA6B-410D-9FC5-4513C2E26ADE}"/>
    <hyperlink ref="F36" r:id="rId18" xr:uid="{7779CE56-91BA-46DC-8FF8-420647715AB1}"/>
    <hyperlink ref="C32" r:id="rId19" xr:uid="{F9B7DE2E-8E3E-4C41-970A-A1E94EA446A6}"/>
    <hyperlink ref="C34" r:id="rId20" xr:uid="{32021DFA-0200-4B02-8D28-8BAC5045707B}"/>
    <hyperlink ref="C35" r:id="rId21" xr:uid="{57399F41-CB0B-46F6-A310-A08D9E03CD4F}"/>
    <hyperlink ref="C36" r:id="rId22" xr:uid="{2DEC78A3-F3BA-4F7B-936F-2563282886D5}"/>
    <hyperlink ref="F37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38" t="s">
        <v>0</v>
      </c>
      <c r="C2" s="1538"/>
      <c r="D2" s="1538"/>
      <c r="E2" s="1538"/>
      <c r="F2" s="1538"/>
      <c r="H2" s="970" t="s">
        <v>247</v>
      </c>
    </row>
    <row r="3" spans="1:11" ht="15.75" customHeight="1" thickBot="1"/>
    <row r="4" spans="1:11" ht="30" customHeight="1">
      <c r="B4" s="1521" t="s">
        <v>45</v>
      </c>
      <c r="C4" s="1522"/>
      <c r="D4" s="1522"/>
      <c r="E4" s="1522"/>
      <c r="F4" s="1523"/>
      <c r="H4" s="379" t="s">
        <v>248</v>
      </c>
    </row>
    <row r="5" spans="1:11" ht="20.100000000000001" customHeight="1">
      <c r="B5" s="1539"/>
      <c r="C5" s="1539"/>
      <c r="D5" s="1539"/>
      <c r="E5" s="1539"/>
      <c r="F5" s="1539"/>
      <c r="H5" s="379" t="s">
        <v>249</v>
      </c>
    </row>
    <row r="6" spans="1:11" ht="20.100000000000001" hidden="1" customHeight="1">
      <c r="B6" s="1515" t="s">
        <v>250</v>
      </c>
      <c r="C6" s="1515"/>
      <c r="D6" s="1515"/>
      <c r="E6" s="1515"/>
      <c r="F6" s="1515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33" t="s">
        <v>251</v>
      </c>
      <c r="C8" s="1534"/>
      <c r="D8" s="1535" t="s">
        <v>252</v>
      </c>
      <c r="E8" s="935" t="s">
        <v>253</v>
      </c>
      <c r="F8" s="331"/>
      <c r="G8" s="876"/>
      <c r="H8" s="1"/>
      <c r="K8" s="149"/>
    </row>
    <row r="9" spans="1:11" ht="20.100000000000001" hidden="1" customHeight="1">
      <c r="A9" s="817"/>
      <c r="B9" s="935" t="s">
        <v>254</v>
      </c>
      <c r="C9" s="935" t="s">
        <v>255</v>
      </c>
      <c r="D9" s="1536"/>
      <c r="E9" s="931" t="s">
        <v>215</v>
      </c>
      <c r="F9" s="331"/>
      <c r="G9" s="934" t="s">
        <v>256</v>
      </c>
      <c r="H9" s="934" t="s">
        <v>257</v>
      </c>
      <c r="K9" s="149"/>
    </row>
    <row r="10" spans="1:11" ht="15.75" hidden="1" customHeight="1">
      <c r="A10" s="817"/>
      <c r="B10" s="810" t="s">
        <v>258</v>
      </c>
      <c r="C10" s="815" t="s">
        <v>259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260</v>
      </c>
      <c r="C11" s="815" t="s">
        <v>261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262</v>
      </c>
      <c r="C12" s="815" t="s">
        <v>263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264</v>
      </c>
      <c r="C13" s="815" t="s">
        <v>265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266</v>
      </c>
      <c r="C14" s="815" t="s">
        <v>267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268</v>
      </c>
      <c r="B15" s="810" t="s">
        <v>269</v>
      </c>
      <c r="C15" s="815" t="s">
        <v>270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271</v>
      </c>
      <c r="B16" s="810" t="s">
        <v>272</v>
      </c>
      <c r="C16" s="815" t="s">
        <v>273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260</v>
      </c>
      <c r="C17" s="815" t="s">
        <v>274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262</v>
      </c>
      <c r="C18" s="815" t="s">
        <v>275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264</v>
      </c>
      <c r="C19" s="896" t="s">
        <v>276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266</v>
      </c>
      <c r="C20" s="896" t="s">
        <v>277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278</v>
      </c>
      <c r="C21" s="896" t="s">
        <v>279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3" t="s">
        <v>272</v>
      </c>
      <c r="C22" s="946" t="s">
        <v>280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3" t="s">
        <v>260</v>
      </c>
      <c r="C23" s="946" t="s">
        <v>281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3" t="s">
        <v>262</v>
      </c>
      <c r="C24" s="946" t="s">
        <v>282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3" t="s">
        <v>264</v>
      </c>
      <c r="C25" s="946" t="s">
        <v>283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284</v>
      </c>
      <c r="B26" s="953" t="s">
        <v>278</v>
      </c>
      <c r="C26" s="946" t="s">
        <v>285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3" t="s">
        <v>266</v>
      </c>
      <c r="C27" s="946" t="s">
        <v>286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5" t="s">
        <v>272</v>
      </c>
      <c r="C28" s="946" t="s">
        <v>287</v>
      </c>
      <c r="D28" s="946">
        <v>45436</v>
      </c>
      <c r="E28" s="873" t="s">
        <v>288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289</v>
      </c>
      <c r="B29" s="946" t="s">
        <v>278</v>
      </c>
      <c r="C29" s="946" t="s">
        <v>290</v>
      </c>
      <c r="D29" s="946">
        <v>45446</v>
      </c>
      <c r="E29" s="873" t="s">
        <v>288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291</v>
      </c>
      <c r="B30" s="946" t="s">
        <v>260</v>
      </c>
      <c r="C30" s="946" t="s">
        <v>292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264</v>
      </c>
      <c r="B31" s="946" t="s">
        <v>293</v>
      </c>
      <c r="C31" s="946" t="s">
        <v>294</v>
      </c>
      <c r="D31" s="946">
        <v>45460</v>
      </c>
      <c r="E31" s="873" t="s">
        <v>288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295</v>
      </c>
      <c r="B32" s="1048" t="s">
        <v>264</v>
      </c>
      <c r="C32" s="946" t="s">
        <v>296</v>
      </c>
      <c r="D32" s="946">
        <v>45464</v>
      </c>
      <c r="E32" s="873" t="s">
        <v>288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266</v>
      </c>
      <c r="B33" s="1048" t="s">
        <v>272</v>
      </c>
      <c r="C33" s="946" t="s">
        <v>297</v>
      </c>
      <c r="D33" s="946">
        <v>45473</v>
      </c>
      <c r="E33" s="873" t="s">
        <v>288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>
      <c r="A34" s="817" t="s">
        <v>272</v>
      </c>
      <c r="B34" s="946" t="s">
        <v>266</v>
      </c>
      <c r="C34" s="946" t="s">
        <v>298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>
      <c r="A35" s="817"/>
      <c r="B35" s="946" t="s">
        <v>278</v>
      </c>
      <c r="C35" s="946" t="s">
        <v>299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>
      <c r="A36" s="817"/>
      <c r="B36" s="946" t="s">
        <v>300</v>
      </c>
      <c r="C36" s="946" t="s">
        <v>301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>
      <c r="A37" s="817"/>
      <c r="B37" s="946" t="s">
        <v>293</v>
      </c>
      <c r="C37" s="946" t="s">
        <v>302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>
      <c r="A38" s="817"/>
      <c r="B38" s="946" t="s">
        <v>264</v>
      </c>
      <c r="C38" s="946" t="s">
        <v>303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>
      <c r="A39" s="817"/>
      <c r="B39" s="946" t="s">
        <v>304</v>
      </c>
      <c r="C39" s="946" t="s">
        <v>305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>
      <c r="A40" s="817"/>
      <c r="B40" s="946" t="s">
        <v>278</v>
      </c>
      <c r="C40" s="946" t="s">
        <v>306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>
      <c r="A41" s="817" t="s">
        <v>266</v>
      </c>
      <c r="B41" s="946" t="s">
        <v>266</v>
      </c>
      <c r="C41" s="946" t="s">
        <v>307</v>
      </c>
      <c r="D41" s="946">
        <v>45531</v>
      </c>
      <c r="E41" s="873" t="s">
        <v>288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>
      <c r="A42" s="817" t="s">
        <v>300</v>
      </c>
      <c r="B42" s="946" t="s">
        <v>293</v>
      </c>
      <c r="C42" s="946" t="s">
        <v>308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>
      <c r="A43" s="817" t="s">
        <v>293</v>
      </c>
      <c r="B43" s="946" t="s">
        <v>300</v>
      </c>
      <c r="C43" s="946" t="s">
        <v>309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>
      <c r="A44" s="817"/>
      <c r="B44" s="946" t="s">
        <v>264</v>
      </c>
      <c r="C44" s="946" t="s">
        <v>310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>
      <c r="A45" s="817"/>
      <c r="B45" s="946" t="s">
        <v>304</v>
      </c>
      <c r="C45" s="946" t="s">
        <v>311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>
      <c r="A46" s="817" t="s">
        <v>278</v>
      </c>
      <c r="B46" s="1015" t="s">
        <v>312</v>
      </c>
      <c r="C46" s="946" t="s">
        <v>313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>
      <c r="A47" s="817"/>
      <c r="B47" s="946" t="s">
        <v>266</v>
      </c>
      <c r="C47" s="946" t="s">
        <v>314</v>
      </c>
      <c r="D47" s="946">
        <v>45572</v>
      </c>
      <c r="E47" s="873" t="s">
        <v>288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>
      <c r="A48" s="817"/>
      <c r="B48" s="1015" t="s">
        <v>312</v>
      </c>
      <c r="C48" s="946" t="s">
        <v>315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>
      <c r="A49" s="817" t="s">
        <v>316</v>
      </c>
      <c r="B49" s="946" t="s">
        <v>264</v>
      </c>
      <c r="C49" s="946" t="s">
        <v>317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>
      <c r="A50" s="817" t="s">
        <v>264</v>
      </c>
      <c r="B50" s="946" t="s">
        <v>316</v>
      </c>
      <c r="C50" s="946" t="s">
        <v>318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>
      <c r="A51" s="817" t="s">
        <v>319</v>
      </c>
      <c r="B51" s="946" t="s">
        <v>266</v>
      </c>
      <c r="C51" s="946" t="s">
        <v>320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>
      <c r="A52" s="817" t="s">
        <v>321</v>
      </c>
      <c r="B52" s="946" t="s">
        <v>304</v>
      </c>
      <c r="C52" s="946" t="s">
        <v>322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>
      <c r="A53" s="817" t="s">
        <v>293</v>
      </c>
      <c r="B53" s="946" t="s">
        <v>260</v>
      </c>
      <c r="C53" s="946" t="s">
        <v>323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>
      <c r="A54" s="817" t="s">
        <v>324</v>
      </c>
      <c r="B54" s="946" t="s">
        <v>325</v>
      </c>
      <c r="C54" s="946" t="s">
        <v>326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>
      <c r="A55" s="817" t="s">
        <v>316</v>
      </c>
      <c r="B55" s="946" t="s">
        <v>264</v>
      </c>
      <c r="C55" s="946" t="s">
        <v>327</v>
      </c>
      <c r="D55" s="873" t="s">
        <v>288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>
      <c r="A56" s="817" t="s">
        <v>264</v>
      </c>
      <c r="B56" s="946" t="s">
        <v>316</v>
      </c>
      <c r="C56" s="946" t="s">
        <v>328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>
      <c r="A57" s="817" t="s">
        <v>266</v>
      </c>
      <c r="B57" s="946" t="s">
        <v>304</v>
      </c>
      <c r="C57" s="946" t="s">
        <v>329</v>
      </c>
      <c r="D57" s="873" t="s">
        <v>288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>
      <c r="A58" s="817" t="s">
        <v>304</v>
      </c>
      <c r="B58" s="946" t="s">
        <v>266</v>
      </c>
      <c r="C58" s="946" t="s">
        <v>330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>
      <c r="A59" s="817"/>
      <c r="B59" s="946" t="s">
        <v>266</v>
      </c>
      <c r="C59" s="946" t="s">
        <v>331</v>
      </c>
      <c r="D59" s="946">
        <v>45686</v>
      </c>
      <c r="E59" s="873" t="s">
        <v>288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6" t="s">
        <v>260</v>
      </c>
      <c r="C60" s="946" t="s">
        <v>332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6" t="s">
        <v>264</v>
      </c>
      <c r="C61" s="946" t="s">
        <v>333</v>
      </c>
      <c r="D61" s="946">
        <v>45702</v>
      </c>
      <c r="E61" s="873" t="s">
        <v>288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325</v>
      </c>
      <c r="B62" s="946" t="s">
        <v>260</v>
      </c>
      <c r="C62" s="946" t="s">
        <v>334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316</v>
      </c>
      <c r="B63" s="946" t="s">
        <v>325</v>
      </c>
      <c r="C63" s="946" t="s">
        <v>335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15" t="s">
        <v>336</v>
      </c>
      <c r="C66" s="1515"/>
      <c r="D66" s="1515"/>
      <c r="E66" s="1515"/>
      <c r="F66" s="1515"/>
      <c r="G66" s="217"/>
      <c r="H66" s="217"/>
      <c r="I66" s="217"/>
    </row>
    <row r="67" spans="1:17" ht="15.75" hidden="1" customHeight="1">
      <c r="B67" s="164"/>
      <c r="C67" s="155"/>
      <c r="D67" s="1530"/>
      <c r="E67" s="1530"/>
      <c r="F67" s="1530"/>
      <c r="G67" s="1530"/>
      <c r="H67" s="1530"/>
      <c r="I67" s="1530"/>
      <c r="J67" s="1530"/>
      <c r="K67" s="1530"/>
      <c r="L67" s="1530"/>
      <c r="M67" s="1530"/>
      <c r="N67" s="745"/>
    </row>
    <row r="68" spans="1:17" ht="30" hidden="1" customHeight="1">
      <c r="A68" s="817"/>
      <c r="B68" s="1533" t="s">
        <v>337</v>
      </c>
      <c r="C68" s="1534"/>
      <c r="D68" s="1535" t="s">
        <v>252</v>
      </c>
      <c r="E68" s="941" t="s">
        <v>110</v>
      </c>
      <c r="F68" s="935" t="s">
        <v>238</v>
      </c>
      <c r="G68" s="935" t="s">
        <v>338</v>
      </c>
      <c r="H68" s="932" t="s">
        <v>81</v>
      </c>
      <c r="I68" s="935" t="s">
        <v>173</v>
      </c>
      <c r="J68" s="935" t="s">
        <v>96</v>
      </c>
      <c r="K68" s="935" t="s">
        <v>205</v>
      </c>
      <c r="L68" s="1070"/>
      <c r="M68" s="876"/>
    </row>
    <row r="69" spans="1:17" ht="20.100000000000001" hidden="1" customHeight="1">
      <c r="A69" s="817"/>
      <c r="B69" s="935" t="s">
        <v>254</v>
      </c>
      <c r="C69" s="935" t="s">
        <v>255</v>
      </c>
      <c r="D69" s="1536"/>
      <c r="E69" s="931" t="s">
        <v>54</v>
      </c>
      <c r="F69" s="931" t="s">
        <v>73</v>
      </c>
      <c r="G69" s="931" t="s">
        <v>339</v>
      </c>
      <c r="H69" s="931" t="s">
        <v>171</v>
      </c>
      <c r="I69" s="931" t="s">
        <v>188</v>
      </c>
      <c r="J69" s="931" t="s">
        <v>147</v>
      </c>
      <c r="K69" s="931" t="s">
        <v>136</v>
      </c>
      <c r="L69" s="1069"/>
      <c r="M69" s="934" t="s">
        <v>256</v>
      </c>
      <c r="N69" s="934" t="s">
        <v>340</v>
      </c>
    </row>
    <row r="70" spans="1:17" ht="17.25" hidden="1" customHeight="1">
      <c r="A70" s="817"/>
      <c r="B70" s="953" t="s">
        <v>278</v>
      </c>
      <c r="C70" s="946" t="s">
        <v>341</v>
      </c>
      <c r="D70" s="946">
        <v>45393</v>
      </c>
      <c r="E70" s="1531" t="s">
        <v>288</v>
      </c>
      <c r="F70" s="1532"/>
      <c r="G70" s="1532"/>
      <c r="H70" s="1532"/>
      <c r="I70" s="1532"/>
      <c r="J70" s="1532"/>
      <c r="K70" s="1532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3" t="s">
        <v>272</v>
      </c>
      <c r="C71" s="946" t="s">
        <v>342</v>
      </c>
      <c r="D71" s="946">
        <v>45400</v>
      </c>
      <c r="E71" s="758">
        <f t="shared" ref="E71:E84" si="8">D71+3</f>
        <v>45403</v>
      </c>
      <c r="F71" s="1531" t="s">
        <v>288</v>
      </c>
      <c r="G71" s="1532"/>
      <c r="H71" s="1532"/>
      <c r="I71" s="1532"/>
      <c r="J71" s="1532"/>
      <c r="K71" s="1537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3" t="s">
        <v>260</v>
      </c>
      <c r="C72" s="946" t="s">
        <v>343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262</v>
      </c>
      <c r="B73" s="953" t="s">
        <v>293</v>
      </c>
      <c r="C73" s="946" t="s">
        <v>344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3" t="s">
        <v>264</v>
      </c>
      <c r="C74" s="946" t="s">
        <v>345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346</v>
      </c>
      <c r="B75" s="953" t="s">
        <v>278</v>
      </c>
      <c r="C75" s="946" t="s">
        <v>347</v>
      </c>
      <c r="D75" s="946">
        <v>45425</v>
      </c>
      <c r="E75" s="873" t="s">
        <v>288</v>
      </c>
      <c r="F75" s="873" t="s">
        <v>288</v>
      </c>
      <c r="G75" s="873" t="s">
        <v>288</v>
      </c>
      <c r="H75" s="873" t="s">
        <v>288</v>
      </c>
      <c r="I75" s="873" t="s">
        <v>288</v>
      </c>
      <c r="J75" s="873" t="s">
        <v>288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278</v>
      </c>
      <c r="B76" s="946" t="s">
        <v>266</v>
      </c>
      <c r="C76" s="946" t="s">
        <v>348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6" t="s">
        <v>272</v>
      </c>
      <c r="C77" s="946" t="s">
        <v>349</v>
      </c>
      <c r="D77" s="946">
        <v>45447</v>
      </c>
      <c r="E77" s="758">
        <f t="shared" si="8"/>
        <v>45450</v>
      </c>
      <c r="F77" s="873" t="s">
        <v>288</v>
      </c>
      <c r="G77" s="873" t="s">
        <v>288</v>
      </c>
      <c r="H77" s="873" t="s">
        <v>288</v>
      </c>
      <c r="I77" s="873" t="s">
        <v>288</v>
      </c>
      <c r="J77" s="873" t="s">
        <v>288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350</v>
      </c>
      <c r="B78" s="873" t="s">
        <v>288</v>
      </c>
      <c r="C78" s="946" t="s">
        <v>351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291</v>
      </c>
      <c r="B79" s="946" t="s">
        <v>260</v>
      </c>
      <c r="C79" s="946" t="s">
        <v>352</v>
      </c>
      <c r="D79" s="946">
        <v>45459</v>
      </c>
      <c r="E79" s="758">
        <f t="shared" si="8"/>
        <v>45462</v>
      </c>
      <c r="F79" s="873" t="s">
        <v>288</v>
      </c>
      <c r="G79" s="873" t="s">
        <v>288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353</v>
      </c>
      <c r="B80" s="946" t="s">
        <v>293</v>
      </c>
      <c r="C80" s="946" t="s">
        <v>354</v>
      </c>
      <c r="D80" s="873" t="s">
        <v>288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>
      <c r="A81" s="817" t="s">
        <v>355</v>
      </c>
      <c r="B81" s="946" t="s">
        <v>264</v>
      </c>
      <c r="C81" s="946" t="s">
        <v>356</v>
      </c>
      <c r="D81" s="873" t="s">
        <v>288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>
      <c r="A82" s="817" t="s">
        <v>357</v>
      </c>
      <c r="B82" s="1048" t="s">
        <v>272</v>
      </c>
      <c r="C82" s="946" t="s">
        <v>358</v>
      </c>
      <c r="D82" s="873" t="s">
        <v>288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>
      <c r="A83" s="817"/>
      <c r="B83" s="946" t="s">
        <v>266</v>
      </c>
      <c r="C83" s="946" t="s">
        <v>359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>
      <c r="A84" s="817"/>
      <c r="B84" s="992" t="s">
        <v>278</v>
      </c>
      <c r="C84" s="946" t="s">
        <v>360</v>
      </c>
      <c r="D84" s="946">
        <v>45490</v>
      </c>
      <c r="E84" s="758">
        <f t="shared" si="8"/>
        <v>45493</v>
      </c>
      <c r="F84" s="873" t="s">
        <v>288</v>
      </c>
      <c r="G84" s="873" t="s">
        <v>288</v>
      </c>
      <c r="H84" s="873" t="s">
        <v>288</v>
      </c>
      <c r="I84" s="873" t="s">
        <v>288</v>
      </c>
      <c r="J84" s="873" t="s">
        <v>288</v>
      </c>
      <c r="K84" s="873" t="s">
        <v>288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>
      <c r="A85" s="817" t="s">
        <v>260</v>
      </c>
      <c r="B85" s="946" t="s">
        <v>300</v>
      </c>
      <c r="C85" s="946" t="s">
        <v>361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>
      <c r="A86" s="817"/>
      <c r="B86" s="946" t="s">
        <v>293</v>
      </c>
      <c r="C86" s="946" t="s">
        <v>362</v>
      </c>
      <c r="D86" s="946">
        <v>45511</v>
      </c>
      <c r="E86" s="873" t="s">
        <v>288</v>
      </c>
      <c r="F86" s="873" t="s">
        <v>288</v>
      </c>
      <c r="G86" s="873" t="s">
        <v>288</v>
      </c>
      <c r="H86" s="873" t="s">
        <v>288</v>
      </c>
      <c r="I86" s="873" t="s">
        <v>288</v>
      </c>
      <c r="J86" s="873" t="s">
        <v>288</v>
      </c>
      <c r="K86" s="873" t="s">
        <v>288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>
      <c r="A87" s="817" t="s">
        <v>260</v>
      </c>
      <c r="B87" s="946" t="s">
        <v>264</v>
      </c>
      <c r="C87" s="946" t="s">
        <v>363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>
      <c r="A88" s="817"/>
      <c r="B88" s="946" t="s">
        <v>304</v>
      </c>
      <c r="C88" s="946" t="s">
        <v>364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>
      <c r="A89" s="817" t="s">
        <v>266</v>
      </c>
      <c r="B89" s="946" t="s">
        <v>278</v>
      </c>
      <c r="C89" s="946" t="s">
        <v>365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>
      <c r="A90" s="817" t="s">
        <v>278</v>
      </c>
      <c r="B90" s="992" t="s">
        <v>266</v>
      </c>
      <c r="C90" s="946" t="s">
        <v>366</v>
      </c>
      <c r="D90" s="873" t="s">
        <v>288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>
      <c r="A91" s="817" t="s">
        <v>293</v>
      </c>
      <c r="B91" s="946" t="s">
        <v>293</v>
      </c>
      <c r="C91" s="946" t="s">
        <v>367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>
      <c r="A92" s="817" t="s">
        <v>300</v>
      </c>
      <c r="B92" s="946" t="s">
        <v>300</v>
      </c>
      <c r="C92" s="946" t="s">
        <v>368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>
      <c r="A93" s="817"/>
      <c r="B93" s="946" t="s">
        <v>264</v>
      </c>
      <c r="C93" s="946" t="s">
        <v>369</v>
      </c>
      <c r="D93" s="946">
        <v>45561</v>
      </c>
      <c r="E93" s="1531" t="s">
        <v>288</v>
      </c>
      <c r="F93" s="1532"/>
      <c r="G93" s="1532"/>
      <c r="H93" s="1532"/>
      <c r="I93" s="1532"/>
      <c r="J93" s="1532"/>
      <c r="K93" s="1532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>
      <c r="A94" s="817"/>
      <c r="B94" s="946" t="s">
        <v>304</v>
      </c>
      <c r="C94" s="946" t="s">
        <v>370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>
      <c r="A95" s="817"/>
      <c r="B95" s="946" t="s">
        <v>278</v>
      </c>
      <c r="C95" s="946" t="s">
        <v>371</v>
      </c>
      <c r="D95" s="873" t="s">
        <v>288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>
      <c r="A96" s="817"/>
      <c r="B96" s="946" t="s">
        <v>293</v>
      </c>
      <c r="C96" s="946" t="s">
        <v>372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>
      <c r="A97" s="817" t="s">
        <v>260</v>
      </c>
      <c r="B97" s="1015" t="s">
        <v>312</v>
      </c>
      <c r="C97" s="946" t="s">
        <v>373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>
      <c r="A98" s="817" t="s">
        <v>264</v>
      </c>
      <c r="B98" s="946" t="s">
        <v>264</v>
      </c>
      <c r="C98" s="946" t="s">
        <v>374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>
      <c r="A99" s="817"/>
      <c r="B99" s="946" t="s">
        <v>316</v>
      </c>
      <c r="C99" s="946" t="s">
        <v>375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>
      <c r="A100" s="817" t="s">
        <v>304</v>
      </c>
      <c r="B100" s="946" t="s">
        <v>266</v>
      </c>
      <c r="C100" s="946" t="s">
        <v>376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>
      <c r="A101" s="817" t="s">
        <v>266</v>
      </c>
      <c r="B101" s="946" t="s">
        <v>304</v>
      </c>
      <c r="C101" s="946" t="s">
        <v>377</v>
      </c>
      <c r="D101" s="946">
        <v>45610</v>
      </c>
      <c r="E101" s="873" t="s">
        <v>288</v>
      </c>
      <c r="F101" s="873" t="s">
        <v>288</v>
      </c>
      <c r="G101" s="873" t="s">
        <v>288</v>
      </c>
      <c r="H101" s="873" t="s">
        <v>288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>
      <c r="A102" s="817" t="s">
        <v>293</v>
      </c>
      <c r="B102" s="946" t="s">
        <v>260</v>
      </c>
      <c r="C102" s="946" t="s">
        <v>378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>
      <c r="A103" s="817" t="s">
        <v>324</v>
      </c>
      <c r="B103" s="946" t="s">
        <v>325</v>
      </c>
      <c r="C103" s="946" t="s">
        <v>379</v>
      </c>
      <c r="D103" s="946">
        <v>45625</v>
      </c>
      <c r="E103" s="873" t="s">
        <v>288</v>
      </c>
      <c r="F103" s="873" t="s">
        <v>288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>
      <c r="A104" s="817" t="s">
        <v>316</v>
      </c>
      <c r="B104" s="946" t="s">
        <v>264</v>
      </c>
      <c r="C104" s="946" t="s">
        <v>380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>
      <c r="A105" s="817"/>
      <c r="B105" s="946" t="s">
        <v>316</v>
      </c>
      <c r="C105" s="946" t="s">
        <v>381</v>
      </c>
      <c r="D105" s="946">
        <v>45637</v>
      </c>
      <c r="E105" s="873" t="s">
        <v>288</v>
      </c>
      <c r="F105" s="873" t="s">
        <v>288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>
      <c r="A106" s="817" t="s">
        <v>266</v>
      </c>
      <c r="B106" s="946" t="s">
        <v>304</v>
      </c>
      <c r="C106" s="946" t="s">
        <v>382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>
      <c r="A107" s="817" t="s">
        <v>304</v>
      </c>
      <c r="B107" s="946" t="s">
        <v>266</v>
      </c>
      <c r="C107" s="946" t="s">
        <v>383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>
      <c r="A108" s="817"/>
      <c r="B108" s="946" t="s">
        <v>266</v>
      </c>
      <c r="C108" s="946" t="s">
        <v>384</v>
      </c>
      <c r="D108" s="1066" t="s">
        <v>385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>
      <c r="A109" s="817" t="s">
        <v>325</v>
      </c>
      <c r="B109" s="1015" t="s">
        <v>312</v>
      </c>
      <c r="C109" s="946" t="s">
        <v>386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5.5" hidden="1">
      <c r="A110" s="817"/>
      <c r="B110" s="946" t="s">
        <v>264</v>
      </c>
      <c r="C110" s="946" t="s">
        <v>387</v>
      </c>
      <c r="D110" s="1066" t="s">
        <v>388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>
      <c r="A111" s="817" t="s">
        <v>325</v>
      </c>
      <c r="B111" s="946" t="s">
        <v>260</v>
      </c>
      <c r="C111" s="946" t="s">
        <v>389</v>
      </c>
      <c r="D111" s="946">
        <v>45704</v>
      </c>
      <c r="E111" s="873" t="s">
        <v>288</v>
      </c>
      <c r="F111" s="873" t="s">
        <v>288</v>
      </c>
      <c r="G111" s="873" t="s">
        <v>288</v>
      </c>
      <c r="H111" s="873" t="s">
        <v>288</v>
      </c>
      <c r="I111" s="873" t="s">
        <v>288</v>
      </c>
      <c r="J111" s="873" t="s">
        <v>288</v>
      </c>
      <c r="K111" s="873" t="s">
        <v>288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>
      <c r="A112" s="817" t="s">
        <v>316</v>
      </c>
      <c r="B112" s="946" t="s">
        <v>325</v>
      </c>
      <c r="C112" s="946" t="s">
        <v>390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15"/>
      <c r="C114" s="1515"/>
      <c r="D114" s="1515"/>
      <c r="E114" s="1515"/>
      <c r="F114" s="1515"/>
      <c r="G114" s="217"/>
      <c r="H114" s="217"/>
      <c r="I114" s="217"/>
    </row>
    <row r="115" spans="1:17" ht="15.75" customHeight="1">
      <c r="B115" s="164"/>
      <c r="C115" s="155"/>
      <c r="D115" s="1530"/>
      <c r="E115" s="1530"/>
      <c r="F115" s="1530"/>
      <c r="G115" s="1530"/>
      <c r="H115" s="1530"/>
      <c r="I115" s="1530"/>
      <c r="J115" s="1530"/>
      <c r="K115" s="1530"/>
      <c r="L115" s="1530"/>
      <c r="M115" s="1530"/>
      <c r="N115" s="745"/>
    </row>
    <row r="116" spans="1:17" ht="30" customHeight="1">
      <c r="A116" s="817"/>
      <c r="B116" s="1516" t="s">
        <v>337</v>
      </c>
      <c r="C116" s="1517"/>
      <c r="D116" s="1518" t="s">
        <v>252</v>
      </c>
      <c r="E116" s="1171" t="s">
        <v>110</v>
      </c>
      <c r="F116" s="1158" t="s">
        <v>238</v>
      </c>
      <c r="G116" s="1158" t="s">
        <v>338</v>
      </c>
      <c r="H116" s="1157" t="s">
        <v>81</v>
      </c>
      <c r="I116" s="1158" t="s">
        <v>173</v>
      </c>
      <c r="J116" s="1158" t="s">
        <v>96</v>
      </c>
      <c r="K116" s="1158" t="s">
        <v>205</v>
      </c>
      <c r="L116" s="1172"/>
      <c r="M116" s="1173"/>
      <c r="N116" s="1174"/>
      <c r="O116" s="1174"/>
    </row>
    <row r="117" spans="1:17" ht="20.100000000000001" customHeight="1">
      <c r="A117" s="817"/>
      <c r="B117" s="1158" t="s">
        <v>254</v>
      </c>
      <c r="C117" s="1158" t="s">
        <v>255</v>
      </c>
      <c r="D117" s="1519"/>
      <c r="E117" s="1159" t="s">
        <v>54</v>
      </c>
      <c r="F117" s="1159" t="s">
        <v>73</v>
      </c>
      <c r="G117" s="1159" t="s">
        <v>62</v>
      </c>
      <c r="H117" s="1159" t="s">
        <v>64</v>
      </c>
      <c r="I117" s="1159" t="s">
        <v>156</v>
      </c>
      <c r="J117" s="1159" t="s">
        <v>391</v>
      </c>
      <c r="K117" s="1159" t="s">
        <v>167</v>
      </c>
      <c r="L117" s="1175"/>
      <c r="M117" s="1176" t="s">
        <v>392</v>
      </c>
      <c r="N117" s="1176" t="s">
        <v>256</v>
      </c>
      <c r="O117" s="1176" t="s">
        <v>340</v>
      </c>
    </row>
    <row r="118" spans="1:17" ht="17.25" hidden="1" customHeight="1">
      <c r="A118" s="817"/>
      <c r="B118" s="1164" t="s">
        <v>272</v>
      </c>
      <c r="C118" s="1164" t="s">
        <v>349</v>
      </c>
      <c r="D118" s="1164">
        <v>45447</v>
      </c>
      <c r="E118" s="1161">
        <f t="shared" ref="E118:E125" si="46">D118+3</f>
        <v>45450</v>
      </c>
      <c r="F118" s="1165" t="s">
        <v>288</v>
      </c>
      <c r="G118" s="1165" t="s">
        <v>288</v>
      </c>
      <c r="H118" s="1165" t="s">
        <v>288</v>
      </c>
      <c r="I118" s="1165" t="s">
        <v>288</v>
      </c>
      <c r="J118" s="1165" t="s">
        <v>288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350</v>
      </c>
      <c r="B119" s="1165" t="s">
        <v>288</v>
      </c>
      <c r="C119" s="1164" t="s">
        <v>351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291</v>
      </c>
      <c r="B120" s="1164" t="s">
        <v>260</v>
      </c>
      <c r="C120" s="1164" t="s">
        <v>352</v>
      </c>
      <c r="D120" s="1164">
        <v>45459</v>
      </c>
      <c r="E120" s="1161">
        <f t="shared" si="46"/>
        <v>45462</v>
      </c>
      <c r="F120" s="1165" t="s">
        <v>288</v>
      </c>
      <c r="G120" s="1165" t="s">
        <v>288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353</v>
      </c>
      <c r="B121" s="1164" t="s">
        <v>293</v>
      </c>
      <c r="C121" s="1164" t="s">
        <v>354</v>
      </c>
      <c r="D121" s="1165" t="s">
        <v>288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>
      <c r="A122" s="817" t="s">
        <v>355</v>
      </c>
      <c r="B122" s="1164" t="s">
        <v>264</v>
      </c>
      <c r="C122" s="1164" t="s">
        <v>356</v>
      </c>
      <c r="D122" s="1165" t="s">
        <v>288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>
      <c r="A123" s="817" t="s">
        <v>357</v>
      </c>
      <c r="B123" s="1177" t="s">
        <v>272</v>
      </c>
      <c r="C123" s="1164" t="s">
        <v>358</v>
      </c>
      <c r="D123" s="1165" t="s">
        <v>288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>
      <c r="A124" s="817"/>
      <c r="B124" s="1164" t="s">
        <v>266</v>
      </c>
      <c r="C124" s="1164" t="s">
        <v>359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>
      <c r="A125" s="817"/>
      <c r="B125" s="1178" t="s">
        <v>278</v>
      </c>
      <c r="C125" s="1164" t="s">
        <v>360</v>
      </c>
      <c r="D125" s="1164">
        <v>45490</v>
      </c>
      <c r="E125" s="1161">
        <f t="shared" si="46"/>
        <v>45493</v>
      </c>
      <c r="F125" s="1165" t="s">
        <v>288</v>
      </c>
      <c r="G125" s="1165" t="s">
        <v>288</v>
      </c>
      <c r="H125" s="1165" t="s">
        <v>288</v>
      </c>
      <c r="I125" s="1165" t="s">
        <v>288</v>
      </c>
      <c r="J125" s="1165" t="s">
        <v>288</v>
      </c>
      <c r="K125" s="1165" t="s">
        <v>288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>
      <c r="A126" s="817" t="s">
        <v>260</v>
      </c>
      <c r="B126" s="1164" t="s">
        <v>300</v>
      </c>
      <c r="C126" s="1164" t="s">
        <v>361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>
      <c r="A127" s="817"/>
      <c r="B127" s="1164" t="s">
        <v>293</v>
      </c>
      <c r="C127" s="1164" t="s">
        <v>362</v>
      </c>
      <c r="D127" s="1164">
        <v>45511</v>
      </c>
      <c r="E127" s="1165" t="s">
        <v>288</v>
      </c>
      <c r="F127" s="1165" t="s">
        <v>288</v>
      </c>
      <c r="G127" s="1165" t="s">
        <v>288</v>
      </c>
      <c r="H127" s="1165" t="s">
        <v>288</v>
      </c>
      <c r="I127" s="1165" t="s">
        <v>288</v>
      </c>
      <c r="J127" s="1165" t="s">
        <v>288</v>
      </c>
      <c r="K127" s="1165" t="s">
        <v>288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>
      <c r="A128" s="817" t="s">
        <v>260</v>
      </c>
      <c r="B128" s="1164" t="s">
        <v>264</v>
      </c>
      <c r="C128" s="1164" t="s">
        <v>363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>
      <c r="A129" s="817"/>
      <c r="B129" s="1164" t="s">
        <v>304</v>
      </c>
      <c r="C129" s="1164" t="s">
        <v>364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>
      <c r="A130" s="817" t="s">
        <v>266</v>
      </c>
      <c r="B130" s="1164" t="s">
        <v>278</v>
      </c>
      <c r="C130" s="1164" t="s">
        <v>365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>
      <c r="A131" s="817" t="s">
        <v>278</v>
      </c>
      <c r="B131" s="1178" t="s">
        <v>266</v>
      </c>
      <c r="C131" s="1164" t="s">
        <v>366</v>
      </c>
      <c r="D131" s="1165" t="s">
        <v>288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>
      <c r="A132" s="817" t="s">
        <v>293</v>
      </c>
      <c r="B132" s="1164" t="s">
        <v>293</v>
      </c>
      <c r="C132" s="1164" t="s">
        <v>367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>
      <c r="A133" s="817" t="s">
        <v>300</v>
      </c>
      <c r="B133" s="1164" t="s">
        <v>300</v>
      </c>
      <c r="C133" s="1164" t="s">
        <v>368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>
      <c r="A134" s="817"/>
      <c r="B134" s="1164" t="s">
        <v>264</v>
      </c>
      <c r="C134" s="1164" t="s">
        <v>369</v>
      </c>
      <c r="D134" s="1164">
        <v>45561</v>
      </c>
      <c r="E134" s="1528" t="s">
        <v>288</v>
      </c>
      <c r="F134" s="1529"/>
      <c r="G134" s="1529"/>
      <c r="H134" s="1529"/>
      <c r="I134" s="1529"/>
      <c r="J134" s="1529"/>
      <c r="K134" s="1529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>
      <c r="A135" s="817"/>
      <c r="B135" s="1164" t="s">
        <v>304</v>
      </c>
      <c r="C135" s="1164" t="s">
        <v>370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>
      <c r="A136" s="817"/>
      <c r="B136" s="1164" t="s">
        <v>278</v>
      </c>
      <c r="C136" s="1164" t="s">
        <v>371</v>
      </c>
      <c r="D136" s="1165" t="s">
        <v>288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>
      <c r="A137" s="817"/>
      <c r="B137" s="1164" t="s">
        <v>293</v>
      </c>
      <c r="C137" s="1164" t="s">
        <v>372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>
      <c r="A138" s="817" t="s">
        <v>260</v>
      </c>
      <c r="B138" s="1168" t="s">
        <v>312</v>
      </c>
      <c r="C138" s="1164" t="s">
        <v>373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>
      <c r="A139" s="817" t="s">
        <v>264</v>
      </c>
      <c r="B139" s="1164" t="s">
        <v>264</v>
      </c>
      <c r="C139" s="1164" t="s">
        <v>374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>
      <c r="A140" s="817"/>
      <c r="B140" s="1164" t="s">
        <v>316</v>
      </c>
      <c r="C140" s="1164" t="s">
        <v>375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>
      <c r="A141" s="817" t="s">
        <v>304</v>
      </c>
      <c r="B141" s="1164" t="s">
        <v>266</v>
      </c>
      <c r="C141" s="1164" t="s">
        <v>376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>
      <c r="A142" s="817" t="s">
        <v>266</v>
      </c>
      <c r="B142" s="1164" t="s">
        <v>304</v>
      </c>
      <c r="C142" s="1164" t="s">
        <v>377</v>
      </c>
      <c r="D142" s="1164">
        <v>45610</v>
      </c>
      <c r="E142" s="1165" t="s">
        <v>288</v>
      </c>
      <c r="F142" s="1165" t="s">
        <v>288</v>
      </c>
      <c r="G142" s="1165" t="s">
        <v>288</v>
      </c>
      <c r="H142" s="1165" t="s">
        <v>288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>
      <c r="A143" s="817" t="s">
        <v>293</v>
      </c>
      <c r="B143" s="1164" t="s">
        <v>260</v>
      </c>
      <c r="C143" s="1164" t="s">
        <v>378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>
      <c r="A144" s="817" t="s">
        <v>324</v>
      </c>
      <c r="B144" s="1164" t="s">
        <v>325</v>
      </c>
      <c r="C144" s="1164" t="s">
        <v>379</v>
      </c>
      <c r="D144" s="1164">
        <v>45625</v>
      </c>
      <c r="E144" s="1165" t="s">
        <v>288</v>
      </c>
      <c r="F144" s="1165" t="s">
        <v>288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>
      <c r="A145" s="817" t="s">
        <v>316</v>
      </c>
      <c r="B145" s="1164" t="s">
        <v>264</v>
      </c>
      <c r="C145" s="1164" t="s">
        <v>380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>
      <c r="A146" s="817"/>
      <c r="B146" s="1164" t="s">
        <v>316</v>
      </c>
      <c r="C146" s="1164" t="s">
        <v>381</v>
      </c>
      <c r="D146" s="1164">
        <v>45637</v>
      </c>
      <c r="E146" s="1165" t="s">
        <v>288</v>
      </c>
      <c r="F146" s="1165" t="s">
        <v>288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>
      <c r="A147" s="817" t="s">
        <v>266</v>
      </c>
      <c r="B147" s="1164" t="s">
        <v>304</v>
      </c>
      <c r="C147" s="1164" t="s">
        <v>382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>
      <c r="A148" s="817" t="s">
        <v>304</v>
      </c>
      <c r="B148" s="1164" t="s">
        <v>266</v>
      </c>
      <c r="C148" s="1164" t="s">
        <v>383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>
      <c r="A149" s="817"/>
      <c r="B149" s="1164" t="s">
        <v>266</v>
      </c>
      <c r="C149" s="1164" t="s">
        <v>384</v>
      </c>
      <c r="D149" s="1186" t="s">
        <v>385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>
      <c r="A150" s="817" t="s">
        <v>325</v>
      </c>
      <c r="B150" s="1168" t="s">
        <v>312</v>
      </c>
      <c r="C150" s="1164" t="s">
        <v>386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5.5" hidden="1">
      <c r="A151" s="817"/>
      <c r="B151" s="1164" t="s">
        <v>264</v>
      </c>
      <c r="C151" s="1164" t="s">
        <v>387</v>
      </c>
      <c r="D151" s="1186" t="s">
        <v>388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>
      <c r="A152" s="817" t="s">
        <v>325</v>
      </c>
      <c r="B152" s="1164" t="s">
        <v>260</v>
      </c>
      <c r="C152" s="1164" t="s">
        <v>389</v>
      </c>
      <c r="D152" s="1164">
        <v>45704</v>
      </c>
      <c r="E152" s="1165" t="s">
        <v>288</v>
      </c>
      <c r="F152" s="1165" t="s">
        <v>288</v>
      </c>
      <c r="G152" s="1165" t="s">
        <v>288</v>
      </c>
      <c r="H152" s="1165" t="s">
        <v>288</v>
      </c>
      <c r="I152" s="1165" t="s">
        <v>288</v>
      </c>
      <c r="J152" s="1165" t="s">
        <v>288</v>
      </c>
      <c r="K152" s="1165" t="s">
        <v>288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>
      <c r="A153" s="817" t="s">
        <v>266</v>
      </c>
      <c r="B153" s="1164" t="s">
        <v>316</v>
      </c>
      <c r="C153" s="1164" t="s">
        <v>393</v>
      </c>
      <c r="D153" s="1164">
        <v>45715</v>
      </c>
      <c r="E153" s="1165" t="s">
        <v>288</v>
      </c>
      <c r="F153" s="1165" t="s">
        <v>288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>
      <c r="A154" s="817" t="s">
        <v>394</v>
      </c>
      <c r="B154" s="1164" t="s">
        <v>260</v>
      </c>
      <c r="C154" s="1164" t="s">
        <v>395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>
      <c r="A155" s="817"/>
      <c r="B155" s="1164" t="s">
        <v>266</v>
      </c>
      <c r="C155" s="1164" t="s">
        <v>396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>
      <c r="A156" s="817" t="s">
        <v>325</v>
      </c>
      <c r="B156" s="1164" t="s">
        <v>264</v>
      </c>
      <c r="C156" s="1164" t="s">
        <v>397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>
      <c r="A157" s="817" t="s">
        <v>398</v>
      </c>
      <c r="B157" s="1164" t="s">
        <v>316</v>
      </c>
      <c r="C157" s="1164" t="s">
        <v>399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>
      <c r="A158" s="817"/>
      <c r="B158" s="1164" t="s">
        <v>325</v>
      </c>
      <c r="C158" s="1164" t="s">
        <v>400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>
      <c r="A159" s="817"/>
      <c r="B159" s="1164" t="s">
        <v>260</v>
      </c>
      <c r="C159" s="1164" t="s">
        <v>401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>
      <c r="A160" s="817"/>
      <c r="B160" s="1164" t="s">
        <v>266</v>
      </c>
      <c r="C160" s="1164" t="s">
        <v>402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>
      <c r="A161" s="817"/>
      <c r="B161" s="1164" t="s">
        <v>264</v>
      </c>
      <c r="C161" s="1164" t="s">
        <v>403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>
      <c r="A162" s="817"/>
      <c r="B162" s="1164" t="s">
        <v>316</v>
      </c>
      <c r="C162" s="1164" t="s">
        <v>404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>
      <c r="A163" s="817"/>
      <c r="B163" s="1164" t="s">
        <v>325</v>
      </c>
      <c r="C163" s="1164" t="s">
        <v>405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>
      <c r="A164" s="817"/>
      <c r="B164" s="1164" t="s">
        <v>260</v>
      </c>
      <c r="C164" s="1164" t="s">
        <v>406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>
      <c r="A165" s="817"/>
      <c r="B165" s="1164" t="s">
        <v>266</v>
      </c>
      <c r="C165" s="1164" t="s">
        <v>407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>
      <c r="A166" s="817"/>
      <c r="B166" s="1164" t="s">
        <v>264</v>
      </c>
      <c r="C166" s="1164" t="s">
        <v>408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>
      <c r="A167" s="817"/>
      <c r="B167" s="1164" t="s">
        <v>316</v>
      </c>
      <c r="C167" s="1164" t="s">
        <v>409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>
      <c r="A168" s="817"/>
      <c r="B168" s="1164" t="s">
        <v>325</v>
      </c>
      <c r="C168" s="1164" t="s">
        <v>410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>
      <c r="A169" s="817"/>
      <c r="B169" s="1164" t="s">
        <v>260</v>
      </c>
      <c r="C169" s="1164" t="s">
        <v>411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>
      <c r="A170" s="817"/>
      <c r="B170" s="1164" t="s">
        <v>266</v>
      </c>
      <c r="C170" s="1164" t="s">
        <v>412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>
      <c r="A171" s="817"/>
      <c r="B171" s="1164" t="s">
        <v>264</v>
      </c>
      <c r="C171" s="1164" t="s">
        <v>413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>
      <c r="A172" s="817" t="s">
        <v>316</v>
      </c>
      <c r="B172" s="1164" t="s">
        <v>414</v>
      </c>
      <c r="C172" s="1164" t="s">
        <v>415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>
      <c r="A173" s="817"/>
      <c r="B173" s="1164" t="s">
        <v>325</v>
      </c>
      <c r="C173" s="1164" t="s">
        <v>416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>
      <c r="A174" s="817"/>
      <c r="B174" s="1164" t="s">
        <v>260</v>
      </c>
      <c r="C174" s="1164" t="s">
        <v>417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>
      <c r="A175" s="817"/>
      <c r="B175" s="1164" t="s">
        <v>266</v>
      </c>
      <c r="C175" s="1164" t="s">
        <v>418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>
      <c r="A176" s="817"/>
      <c r="B176" s="1164" t="s">
        <v>264</v>
      </c>
      <c r="C176" s="1164" t="s">
        <v>419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>
      <c r="A177" s="817"/>
      <c r="B177" s="1164" t="s">
        <v>414</v>
      </c>
      <c r="C177" s="1164" t="s">
        <v>420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>
      <c r="A178" s="817" t="s">
        <v>325</v>
      </c>
      <c r="B178" s="1168" t="s">
        <v>312</v>
      </c>
      <c r="C178" s="1164" t="s">
        <v>421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>
      <c r="A179" s="817"/>
      <c r="B179" s="1164" t="s">
        <v>325</v>
      </c>
      <c r="C179" s="1164" t="s">
        <v>422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>
      <c r="A180" s="817"/>
      <c r="B180" s="1164" t="s">
        <v>260</v>
      </c>
      <c r="C180" s="1164" t="s">
        <v>423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>
      <c r="A181" s="817"/>
      <c r="B181" s="1164" t="s">
        <v>266</v>
      </c>
      <c r="C181" s="1164" t="s">
        <v>424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>
      <c r="A182" s="817"/>
      <c r="B182" s="1164" t="s">
        <v>264</v>
      </c>
      <c r="C182" s="1164" t="s">
        <v>425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>
      <c r="A183" s="817"/>
      <c r="B183" s="1164" t="s">
        <v>414</v>
      </c>
      <c r="C183" s="1164" t="s">
        <v>426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>
      <c r="A184" s="817"/>
      <c r="B184" s="1164" t="s">
        <v>325</v>
      </c>
      <c r="C184" s="1164" t="s">
        <v>427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288</v>
      </c>
      <c r="J184" s="1187" t="s">
        <v>288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>
      <c r="A185" s="817"/>
      <c r="B185" s="1164" t="s">
        <v>260</v>
      </c>
      <c r="C185" s="1164" t="s">
        <v>428</v>
      </c>
      <c r="D185" s="1164">
        <v>45945</v>
      </c>
      <c r="E185" s="1187" t="s">
        <v>288</v>
      </c>
      <c r="F185" s="1187" t="s">
        <v>288</v>
      </c>
      <c r="G185" s="1187" t="s">
        <v>288</v>
      </c>
      <c r="H185" s="1187" t="s">
        <v>288</v>
      </c>
      <c r="I185" s="1187" t="s">
        <v>288</v>
      </c>
      <c r="J185" s="1187" t="s">
        <v>288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>
      <c r="A186" s="817"/>
      <c r="B186" s="1164" t="s">
        <v>266</v>
      </c>
      <c r="C186" s="1164" t="s">
        <v>429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>
      <c r="A187" s="817" t="s">
        <v>264</v>
      </c>
      <c r="B187" s="1169" t="s">
        <v>312</v>
      </c>
      <c r="C187" s="1164" t="s">
        <v>430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>
      <c r="A188" s="817"/>
      <c r="B188" s="1164" t="s">
        <v>414</v>
      </c>
      <c r="C188" s="1164" t="s">
        <v>431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>
      <c r="A189" s="817"/>
      <c r="B189" s="1164" t="s">
        <v>325</v>
      </c>
      <c r="C189" s="1164" t="s">
        <v>432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>
      <c r="A190" s="817"/>
      <c r="B190" s="1164" t="s">
        <v>260</v>
      </c>
      <c r="C190" s="1164" t="s">
        <v>433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>
      <c r="A191" s="817" t="s">
        <v>266</v>
      </c>
      <c r="B191" s="1164" t="s">
        <v>262</v>
      </c>
      <c r="C191" s="1164" t="s">
        <v>434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>
      <c r="A192" s="817" t="s">
        <v>264</v>
      </c>
      <c r="B192" s="1177" t="s">
        <v>435</v>
      </c>
      <c r="C192" s="1164" t="s">
        <v>436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>
      <c r="A193" s="817" t="s">
        <v>437</v>
      </c>
      <c r="B193" s="1164" t="s">
        <v>438</v>
      </c>
      <c r="C193" s="1164" t="s">
        <v>439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>
      <c r="A194" s="817"/>
      <c r="B194" s="1164" t="s">
        <v>440</v>
      </c>
      <c r="C194" s="1164" t="s">
        <v>441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>
      <c r="A195" s="817"/>
      <c r="B195" s="1164" t="s">
        <v>260</v>
      </c>
      <c r="C195" s="1164" t="s">
        <v>442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>
      <c r="A196" s="817" t="s">
        <v>443</v>
      </c>
      <c r="B196" s="1169" t="s">
        <v>312</v>
      </c>
      <c r="C196" s="1164" t="s">
        <v>444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>
      <c r="A197" s="817" t="s">
        <v>445</v>
      </c>
      <c r="B197" s="1164" t="s">
        <v>262</v>
      </c>
      <c r="C197" s="1164" t="s">
        <v>446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>
      <c r="A198" s="817" t="s">
        <v>445</v>
      </c>
      <c r="B198" s="1164" t="s">
        <v>438</v>
      </c>
      <c r="C198" s="1164" t="s">
        <v>447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>
      <c r="A199" s="817" t="s">
        <v>448</v>
      </c>
      <c r="B199" s="1169" t="s">
        <v>312</v>
      </c>
      <c r="C199" s="1164" t="s">
        <v>449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>
      <c r="A200" s="817" t="s">
        <v>260</v>
      </c>
      <c r="B200" s="1164" t="s">
        <v>325</v>
      </c>
      <c r="C200" s="1164" t="s">
        <v>450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>
      <c r="A201" s="817" t="s">
        <v>451</v>
      </c>
      <c r="B201" s="1164" t="s">
        <v>260</v>
      </c>
      <c r="C201" s="1164" t="s">
        <v>452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>
      <c r="A202" s="817" t="s">
        <v>453</v>
      </c>
      <c r="B202" s="1164" t="s">
        <v>451</v>
      </c>
      <c r="C202" s="1164" t="s">
        <v>454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>
      <c r="A203" s="817" t="s">
        <v>445</v>
      </c>
      <c r="B203" s="1164" t="s">
        <v>455</v>
      </c>
      <c r="C203" s="1164" t="s">
        <v>456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>
      <c r="A204" s="817" t="s">
        <v>457</v>
      </c>
      <c r="B204" s="1169" t="s">
        <v>312</v>
      </c>
      <c r="C204" s="1164" t="s">
        <v>458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>
      <c r="A205" s="817"/>
      <c r="B205" s="1164" t="s">
        <v>440</v>
      </c>
      <c r="C205" s="1164" t="s">
        <v>459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>
      <c r="A206" s="817" t="s">
        <v>260</v>
      </c>
      <c r="B206" s="1169" t="s">
        <v>312</v>
      </c>
      <c r="C206" s="1164" t="s">
        <v>460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>
      <c r="A207" s="817"/>
      <c r="B207" s="1164" t="s">
        <v>451</v>
      </c>
      <c r="C207" s="1164" t="s">
        <v>461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>
      <c r="A208" s="817"/>
      <c r="B208" s="1164" t="s">
        <v>455</v>
      </c>
      <c r="C208" s="1164" t="s">
        <v>462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>
      <c r="A209" s="817" t="s">
        <v>457</v>
      </c>
      <c r="B209" s="1169" t="s">
        <v>463</v>
      </c>
      <c r="C209" s="1164" t="s">
        <v>464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>
      <c r="A210" s="817"/>
      <c r="B210" s="1164" t="s">
        <v>440</v>
      </c>
      <c r="C210" s="1164" t="s">
        <v>465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>
      <c r="A211" s="817"/>
      <c r="B211" s="1164" t="s">
        <v>466</v>
      </c>
      <c r="C211" s="1164" t="s">
        <v>467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4.25">
      <c r="A212" s="855"/>
      <c r="B212" s="147" t="s">
        <v>468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469</v>
      </c>
      <c r="C216" s="145"/>
      <c r="D216" s="147" t="s">
        <v>470</v>
      </c>
      <c r="G216" s="147" t="s">
        <v>471</v>
      </c>
      <c r="H216" s="779"/>
    </row>
    <row r="217" spans="1:15" s="147" customFormat="1" ht="18" customHeight="1">
      <c r="B217" s="780" t="s">
        <v>472</v>
      </c>
      <c r="C217" s="781" t="s">
        <v>473</v>
      </c>
      <c r="D217" s="133" t="s">
        <v>474</v>
      </c>
      <c r="F217" s="781" t="s">
        <v>475</v>
      </c>
      <c r="G217" s="145" t="s">
        <v>476</v>
      </c>
      <c r="H217" s="782" t="s">
        <v>477</v>
      </c>
    </row>
    <row r="218" spans="1:15" s="147" customFormat="1" ht="18" customHeight="1">
      <c r="B218" s="780" t="s">
        <v>478</v>
      </c>
      <c r="C218" s="781" t="s">
        <v>479</v>
      </c>
      <c r="D218" s="133" t="s">
        <v>480</v>
      </c>
      <c r="E218" s="148" t="s">
        <v>481</v>
      </c>
      <c r="F218" s="785" t="s">
        <v>482</v>
      </c>
      <c r="G218" s="145" t="s">
        <v>483</v>
      </c>
      <c r="H218" s="782" t="s">
        <v>484</v>
      </c>
    </row>
    <row r="219" spans="1:15" s="147" customFormat="1" ht="18" customHeight="1">
      <c r="B219" s="783" t="s">
        <v>485</v>
      </c>
      <c r="C219" s="784" t="s">
        <v>486</v>
      </c>
      <c r="D219" s="133" t="s">
        <v>487</v>
      </c>
      <c r="E219" s="148" t="s">
        <v>488</v>
      </c>
      <c r="F219" s="785" t="s">
        <v>489</v>
      </c>
      <c r="G219" s="588" t="s">
        <v>490</v>
      </c>
      <c r="H219" s="786" t="s">
        <v>491</v>
      </c>
    </row>
    <row r="220" spans="1:15" s="147" customFormat="1" ht="18" customHeight="1">
      <c r="B220" s="783" t="s">
        <v>492</v>
      </c>
      <c r="C220" s="784" t="s">
        <v>493</v>
      </c>
      <c r="D220" s="133" t="s">
        <v>494</v>
      </c>
      <c r="E220" s="148" t="s">
        <v>495</v>
      </c>
      <c r="F220" s="785" t="s">
        <v>496</v>
      </c>
      <c r="G220" s="588" t="s">
        <v>497</v>
      </c>
      <c r="H220" s="786" t="s">
        <v>498</v>
      </c>
      <c r="M220" s="149"/>
      <c r="N220" s="149"/>
    </row>
    <row r="221" spans="1:15" s="147" customFormat="1" ht="18" customHeight="1">
      <c r="B221" s="783" t="s">
        <v>499</v>
      </c>
      <c r="C221" s="784" t="s">
        <v>500</v>
      </c>
      <c r="D221" s="133" t="s">
        <v>501</v>
      </c>
      <c r="E221" s="148" t="s">
        <v>502</v>
      </c>
      <c r="F221" s="785" t="s">
        <v>503</v>
      </c>
      <c r="G221" s="588" t="s">
        <v>504</v>
      </c>
      <c r="H221" s="786" t="s">
        <v>505</v>
      </c>
      <c r="M221" s="149"/>
      <c r="N221" s="149"/>
    </row>
    <row r="222" spans="1:15" s="147" customFormat="1" ht="18" customHeight="1">
      <c r="B222" s="783" t="s">
        <v>506</v>
      </c>
      <c r="C222" s="784" t="s">
        <v>507</v>
      </c>
      <c r="D222" s="133" t="s">
        <v>508</v>
      </c>
      <c r="E222" s="148" t="s">
        <v>509</v>
      </c>
      <c r="F222" s="785" t="s">
        <v>510</v>
      </c>
      <c r="G222" s="588" t="s">
        <v>511</v>
      </c>
      <c r="H222" s="786" t="s">
        <v>512</v>
      </c>
      <c r="M222" s="149"/>
      <c r="N222" s="149"/>
    </row>
    <row r="223" spans="1:15" s="147" customFormat="1" ht="18" customHeight="1">
      <c r="B223" s="783" t="s">
        <v>513</v>
      </c>
      <c r="C223" s="784" t="s">
        <v>514</v>
      </c>
      <c r="D223" s="133" t="s">
        <v>515</v>
      </c>
      <c r="E223" s="148" t="s">
        <v>516</v>
      </c>
      <c r="F223" s="1085" t="s">
        <v>517</v>
      </c>
      <c r="G223" s="588" t="s">
        <v>518</v>
      </c>
      <c r="H223" s="787" t="s">
        <v>519</v>
      </c>
      <c r="M223" s="149"/>
      <c r="N223" s="149"/>
    </row>
    <row r="224" spans="1:15" ht="18" customHeight="1">
      <c r="B224" s="783" t="s">
        <v>520</v>
      </c>
      <c r="C224" s="784" t="s">
        <v>521</v>
      </c>
      <c r="D224" s="133" t="s">
        <v>522</v>
      </c>
      <c r="E224" s="148" t="s">
        <v>523</v>
      </c>
      <c r="F224" s="739" t="s">
        <v>524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18"/>
  <sheetViews>
    <sheetView showGridLines="0" topLeftCell="A165" zoomScaleNormal="100" zoomScaleSheetLayoutView="85" workbookViewId="0">
      <selection activeCell="D290" sqref="D290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81" t="s">
        <v>0</v>
      </c>
      <c r="C2" s="1581"/>
      <c r="D2" s="1581"/>
      <c r="E2" s="1581"/>
      <c r="F2" s="1581"/>
      <c r="G2" s="610"/>
      <c r="H2" s="947" t="s">
        <v>247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92" t="s">
        <v>9</v>
      </c>
      <c r="C4" s="1593"/>
      <c r="D4" s="1593"/>
      <c r="E4" s="1593"/>
      <c r="F4" s="1594"/>
      <c r="G4" s="1028"/>
      <c r="H4" s="415"/>
      <c r="I4" s="415"/>
      <c r="J4" s="415"/>
      <c r="K4" s="415"/>
    </row>
    <row r="5" spans="1:11" s="149" customFormat="1" ht="20.25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>
      <c r="A6" s="1022"/>
      <c r="B6" s="1515" t="s">
        <v>250</v>
      </c>
      <c r="C6" s="1515"/>
      <c r="D6" s="1515"/>
      <c r="E6" s="1515"/>
      <c r="F6" s="1515"/>
      <c r="G6" s="1026"/>
      <c r="H6" s="145"/>
      <c r="I6" s="145"/>
      <c r="J6" s="145"/>
      <c r="K6" s="145"/>
    </row>
    <row r="7" spans="1:11" s="149" customFormat="1" ht="19.5" hidden="1" customHeight="1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>
      <c r="A8" s="853"/>
      <c r="B8" s="1533" t="s">
        <v>9</v>
      </c>
      <c r="C8" s="1534"/>
      <c r="D8" s="1582" t="s">
        <v>252</v>
      </c>
      <c r="E8" s="959" t="s">
        <v>717</v>
      </c>
      <c r="F8" s="960" t="s">
        <v>150</v>
      </c>
      <c r="G8" s="960" t="s">
        <v>110</v>
      </c>
      <c r="I8" s="908"/>
      <c r="K8" s="415"/>
    </row>
    <row r="9" spans="1:11" s="146" customFormat="1" ht="18" hidden="1" customHeight="1">
      <c r="A9" s="853"/>
      <c r="B9" s="959" t="s">
        <v>254</v>
      </c>
      <c r="C9" s="959" t="s">
        <v>255</v>
      </c>
      <c r="D9" s="1583"/>
      <c r="E9" s="961" t="s">
        <v>718</v>
      </c>
      <c r="F9" s="962" t="s">
        <v>117</v>
      </c>
      <c r="G9" s="962" t="s">
        <v>70</v>
      </c>
      <c r="I9" s="1038" t="s">
        <v>256</v>
      </c>
      <c r="J9" s="415"/>
      <c r="K9" s="415"/>
    </row>
    <row r="10" spans="1:11" s="146" customFormat="1" ht="19.5" hidden="1" customHeight="1">
      <c r="A10" s="846" t="s">
        <v>2681</v>
      </c>
      <c r="B10" s="629" t="s">
        <v>2682</v>
      </c>
      <c r="C10" s="630" t="s">
        <v>2683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1890</v>
      </c>
      <c r="C11" s="630" t="s">
        <v>2684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1886</v>
      </c>
      <c r="C12" s="630" t="s">
        <v>2685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2686</v>
      </c>
      <c r="B13" s="629" t="s">
        <v>2687</v>
      </c>
      <c r="C13" s="630" t="s">
        <v>2688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2689</v>
      </c>
      <c r="C14" s="630" t="s">
        <v>2690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1898</v>
      </c>
      <c r="C15" s="630" t="s">
        <v>2691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2682</v>
      </c>
      <c r="C16" s="630" t="s">
        <v>2692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1890</v>
      </c>
      <c r="C17" s="630" t="s">
        <v>2693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1886</v>
      </c>
      <c r="C18" s="630" t="s">
        <v>2694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2695</v>
      </c>
      <c r="B19" s="629" t="s">
        <v>1909</v>
      </c>
      <c r="C19" s="630" t="s">
        <v>2696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2697</v>
      </c>
      <c r="B20" s="708" t="s">
        <v>1673</v>
      </c>
      <c r="C20" s="630" t="s">
        <v>2698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1898</v>
      </c>
      <c r="C21" s="630" t="s">
        <v>2699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1905</v>
      </c>
      <c r="C22" s="630" t="s">
        <v>2700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2701</v>
      </c>
      <c r="B23" s="740" t="s">
        <v>1909</v>
      </c>
      <c r="C23" s="630" t="s">
        <v>2702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1886</v>
      </c>
      <c r="C24" s="630" t="s">
        <v>2703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1890</v>
      </c>
      <c r="C25" s="630" t="s">
        <v>2704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2705</v>
      </c>
      <c r="B26" s="740" t="s">
        <v>1894</v>
      </c>
      <c r="C26" s="630" t="s">
        <v>2706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1898</v>
      </c>
      <c r="C27" s="630" t="s">
        <v>2707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1673</v>
      </c>
      <c r="C28" s="630" t="s">
        <v>2708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1905</v>
      </c>
      <c r="C29" s="630" t="s">
        <v>2709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1909</v>
      </c>
      <c r="C30" s="630" t="s">
        <v>2710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2711</v>
      </c>
      <c r="B31" s="629" t="s">
        <v>1886</v>
      </c>
      <c r="C31" s="630" t="s">
        <v>2712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2713</v>
      </c>
      <c r="B32" s="905" t="s">
        <v>1890</v>
      </c>
      <c r="C32" s="906" t="s">
        <v>2714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1898</v>
      </c>
      <c r="C33" s="906" t="s">
        <v>2715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2716</v>
      </c>
      <c r="B34" s="905" t="s">
        <v>1890</v>
      </c>
      <c r="C34" s="906" t="s">
        <v>2717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1905</v>
      </c>
      <c r="C35" s="906" t="s">
        <v>2718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1909</v>
      </c>
      <c r="C36" s="906" t="s">
        <v>2719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2720</v>
      </c>
      <c r="B37" s="964" t="s">
        <v>1886</v>
      </c>
      <c r="C37" s="965" t="s">
        <v>2721</v>
      </c>
      <c r="D37" s="965">
        <v>45398</v>
      </c>
      <c r="E37" s="871">
        <f t="shared" si="48"/>
        <v>45399</v>
      </c>
      <c r="F37" s="1013" t="s">
        <v>288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1890</v>
      </c>
      <c r="B38" s="964" t="s">
        <v>1918</v>
      </c>
      <c r="C38" s="965" t="s">
        <v>2722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8" t="s">
        <v>1898</v>
      </c>
      <c r="C39" s="969" t="s">
        <v>2723</v>
      </c>
      <c r="D39" s="965">
        <v>45410</v>
      </c>
      <c r="E39" s="871">
        <f t="shared" si="48"/>
        <v>45411</v>
      </c>
      <c r="F39" s="963" t="s">
        <v>288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2716</v>
      </c>
      <c r="B40" s="988" t="s">
        <v>1890</v>
      </c>
      <c r="C40" s="965" t="s">
        <v>2724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2725</v>
      </c>
      <c r="B41" s="963" t="s">
        <v>288</v>
      </c>
      <c r="C41" s="969" t="s">
        <v>2726</v>
      </c>
      <c r="D41" s="903">
        <v>45429</v>
      </c>
      <c r="E41" s="903">
        <v>45428</v>
      </c>
      <c r="F41" s="852" t="s">
        <v>288</v>
      </c>
      <c r="G41" s="852" t="s">
        <v>288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69" t="s">
        <v>1909</v>
      </c>
      <c r="C42" s="969" t="s">
        <v>2727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1886</v>
      </c>
      <c r="B43" s="963" t="s">
        <v>288</v>
      </c>
      <c r="C43" s="965" t="s">
        <v>2728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1918</v>
      </c>
      <c r="B44" s="969" t="s">
        <v>1886</v>
      </c>
      <c r="C44" s="965" t="s">
        <v>2729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1898</v>
      </c>
      <c r="B45" s="969" t="s">
        <v>1918</v>
      </c>
      <c r="C45" s="969" t="s">
        <v>2730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2731</v>
      </c>
      <c r="B46" s="969" t="s">
        <v>1898</v>
      </c>
      <c r="C46" s="969" t="s">
        <v>2732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1905</v>
      </c>
      <c r="B47" s="1047" t="s">
        <v>463</v>
      </c>
      <c r="C47" s="969" t="s">
        <v>2733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2734</v>
      </c>
      <c r="B48" s="969" t="s">
        <v>1890</v>
      </c>
      <c r="C48" s="969" t="s">
        <v>2735</v>
      </c>
      <c r="D48" s="965">
        <v>45471</v>
      </c>
      <c r="E48" s="871">
        <f t="shared" ref="E48:E49" si="59">D48+1</f>
        <v>45472</v>
      </c>
      <c r="F48" s="963" t="s">
        <v>288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2736</v>
      </c>
      <c r="B49" s="1051" t="s">
        <v>312</v>
      </c>
      <c r="C49" s="969" t="s">
        <v>2737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2738</v>
      </c>
      <c r="B50" s="969" t="s">
        <v>2739</v>
      </c>
      <c r="C50" s="969" t="s">
        <v>2740</v>
      </c>
      <c r="D50" s="965">
        <v>45493</v>
      </c>
      <c r="E50" s="963" t="s">
        <v>288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69" t="s">
        <v>1886</v>
      </c>
      <c r="C51" s="969" t="s">
        <v>2741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69" t="s">
        <v>1918</v>
      </c>
      <c r="C52" s="969" t="s">
        <v>2742</v>
      </c>
      <c r="D52" s="963" t="s">
        <v>288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69" t="s">
        <v>1898</v>
      </c>
      <c r="C53" s="969" t="s">
        <v>2743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1890</v>
      </c>
      <c r="B54" s="965" t="s">
        <v>1886</v>
      </c>
      <c r="C54" s="969" t="s">
        <v>2744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2745</v>
      </c>
      <c r="B55" s="969" t="s">
        <v>1905</v>
      </c>
      <c r="C55" s="969" t="s">
        <v>2746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5" t="s">
        <v>2747</v>
      </c>
      <c r="C56" s="969" t="s">
        <v>2748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5" t="s">
        <v>2749</v>
      </c>
      <c r="C57" s="969" t="s">
        <v>2750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69" t="s">
        <v>1918</v>
      </c>
      <c r="C58" s="969" t="s">
        <v>2751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69" t="s">
        <v>1898</v>
      </c>
      <c r="C59" s="969" t="s">
        <v>2752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1890</v>
      </c>
      <c r="B60" s="965" t="s">
        <v>1886</v>
      </c>
      <c r="C60" s="969" t="s">
        <v>2753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2754</v>
      </c>
      <c r="B61" s="969" t="s">
        <v>2344</v>
      </c>
      <c r="C61" s="969" t="s">
        <v>2755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5" t="s">
        <v>1905</v>
      </c>
      <c r="C62" s="969" t="s">
        <v>2756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69" t="s">
        <v>2747</v>
      </c>
      <c r="C63" s="969" t="s">
        <v>2757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69" t="s">
        <v>1918</v>
      </c>
      <c r="C64" s="969" t="s">
        <v>2758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1909</v>
      </c>
      <c r="B65" s="969" t="s">
        <v>2759</v>
      </c>
      <c r="C65" s="969" t="s">
        <v>2760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1886</v>
      </c>
      <c r="B66" s="969" t="s">
        <v>1909</v>
      </c>
      <c r="C66" s="969" t="s">
        <v>2761</v>
      </c>
      <c r="D66" s="965">
        <v>45596</v>
      </c>
      <c r="E66" s="963" t="s">
        <v>288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69" t="s">
        <v>1886</v>
      </c>
      <c r="C67" s="969" t="s">
        <v>2762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2344</v>
      </c>
      <c r="B68" s="969" t="s">
        <v>2064</v>
      </c>
      <c r="C68" s="969" t="s">
        <v>2763</v>
      </c>
      <c r="D68" s="969">
        <v>45613</v>
      </c>
      <c r="E68" s="963" t="s">
        <v>288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69" t="s">
        <v>1905</v>
      </c>
      <c r="C69" s="969" t="s">
        <v>2764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1918</v>
      </c>
      <c r="B70" s="969" t="s">
        <v>2765</v>
      </c>
      <c r="C70" s="969" t="s">
        <v>2766</v>
      </c>
      <c r="D70" s="965">
        <v>45627</v>
      </c>
      <c r="E70" s="963" t="s">
        <v>288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69" t="s">
        <v>2759</v>
      </c>
      <c r="C71" s="969" t="s">
        <v>2767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69" t="s">
        <v>1909</v>
      </c>
      <c r="C72" s="969" t="s">
        <v>2768</v>
      </c>
      <c r="D72" s="969">
        <v>45641</v>
      </c>
      <c r="E72" s="963" t="s">
        <v>288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69" t="s">
        <v>1886</v>
      </c>
      <c r="C73" s="969" t="s">
        <v>2769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69" t="s">
        <v>2064</v>
      </c>
      <c r="C74" s="969" t="s">
        <v>2770</v>
      </c>
      <c r="D74" s="969">
        <v>45657</v>
      </c>
      <c r="E74" s="963" t="s">
        <v>288</v>
      </c>
      <c r="F74" s="963" t="s">
        <v>288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69" t="s">
        <v>1905</v>
      </c>
      <c r="C75" s="969" t="s">
        <v>2771</v>
      </c>
      <c r="D75" s="965">
        <v>45665</v>
      </c>
      <c r="E75" s="963" t="s">
        <v>288</v>
      </c>
      <c r="F75" s="963" t="s">
        <v>288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1918</v>
      </c>
      <c r="B76" s="969" t="s">
        <v>2765</v>
      </c>
      <c r="C76" s="969" t="s">
        <v>2772</v>
      </c>
      <c r="D76" s="965">
        <v>45669</v>
      </c>
      <c r="E76" s="963" t="s">
        <v>288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69" t="s">
        <v>2759</v>
      </c>
      <c r="C77" s="969" t="s">
        <v>2773</v>
      </c>
      <c r="D77" s="965">
        <v>45673</v>
      </c>
      <c r="E77" s="963" t="s">
        <v>288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1909</v>
      </c>
      <c r="B78" s="969" t="s">
        <v>2064</v>
      </c>
      <c r="C78" s="969" t="s">
        <v>2774</v>
      </c>
      <c r="D78" s="965">
        <v>45682</v>
      </c>
      <c r="E78" s="963" t="s">
        <v>288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1886</v>
      </c>
      <c r="B79" s="969" t="s">
        <v>1909</v>
      </c>
      <c r="C79" s="969" t="s">
        <v>2775</v>
      </c>
      <c r="D79" s="969">
        <v>45686</v>
      </c>
      <c r="E79" s="963" t="s">
        <v>288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69" t="s">
        <v>1886</v>
      </c>
      <c r="C80" s="969" t="s">
        <v>2776</v>
      </c>
      <c r="D80" s="969">
        <v>45693</v>
      </c>
      <c r="E80" s="963" t="s">
        <v>288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2777</v>
      </c>
      <c r="B81" s="969" t="s">
        <v>1905</v>
      </c>
      <c r="C81" s="969" t="s">
        <v>2778</v>
      </c>
      <c r="D81" s="965">
        <v>45712</v>
      </c>
      <c r="E81" s="963" t="s">
        <v>288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2765</v>
      </c>
      <c r="B82" s="969" t="s">
        <v>2765</v>
      </c>
      <c r="C82" s="969" t="s">
        <v>2779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288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69" t="s">
        <v>2759</v>
      </c>
      <c r="C83" s="969" t="s">
        <v>2780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4"/>
      <c r="B84" s="147" t="s">
        <v>468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2"/>
      <c r="B86" s="1515" t="s">
        <v>250</v>
      </c>
      <c r="C86" s="1515"/>
      <c r="D86" s="1515"/>
      <c r="E86" s="1515"/>
      <c r="F86" s="1515"/>
      <c r="G86" s="1026"/>
      <c r="H86" s="145"/>
      <c r="I86" s="145"/>
      <c r="J86" s="145"/>
      <c r="K86" s="145"/>
    </row>
    <row r="87" spans="1:17" s="149" customFormat="1" ht="19.5" customHeight="1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>
      <c r="A88" s="853"/>
      <c r="B88" s="1516" t="s">
        <v>9</v>
      </c>
      <c r="C88" s="1517"/>
      <c r="D88" s="1584" t="s">
        <v>252</v>
      </c>
      <c r="E88" s="1279" t="s">
        <v>110</v>
      </c>
      <c r="F88" s="1279" t="s">
        <v>150</v>
      </c>
      <c r="G88" s="1217"/>
      <c r="H88" s="1280"/>
      <c r="I88" s="1217"/>
      <c r="J88" s="1281"/>
    </row>
    <row r="89" spans="1:17" s="146" customFormat="1" ht="18" customHeight="1">
      <c r="A89" s="853"/>
      <c r="B89" s="1282" t="s">
        <v>254</v>
      </c>
      <c r="C89" s="1282" t="s">
        <v>255</v>
      </c>
      <c r="D89" s="1585"/>
      <c r="E89" s="1283" t="s">
        <v>112</v>
      </c>
      <c r="F89" s="1283" t="s">
        <v>54</v>
      </c>
      <c r="G89" s="1217"/>
      <c r="H89" s="1284" t="s">
        <v>392</v>
      </c>
      <c r="I89" s="1284" t="s">
        <v>256</v>
      </c>
      <c r="J89" s="1271" t="s">
        <v>340</v>
      </c>
    </row>
    <row r="90" spans="1:17" s="146" customFormat="1" ht="20.100000000000001" hidden="1" customHeight="1">
      <c r="A90" s="846"/>
      <c r="B90" s="1285" t="s">
        <v>1905</v>
      </c>
      <c r="C90" s="1285" t="s">
        <v>2771</v>
      </c>
      <c r="D90" s="1286">
        <v>45665</v>
      </c>
      <c r="E90" s="1187" t="s">
        <v>288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>
      <c r="A91" s="846" t="s">
        <v>1918</v>
      </c>
      <c r="B91" s="1285" t="s">
        <v>2765</v>
      </c>
      <c r="C91" s="1285" t="s">
        <v>2772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>
      <c r="A92" s="846"/>
      <c r="B92" s="1285" t="s">
        <v>2759</v>
      </c>
      <c r="C92" s="1285" t="s">
        <v>2773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>
      <c r="A93" s="846" t="s">
        <v>1909</v>
      </c>
      <c r="B93" s="1285" t="s">
        <v>2064</v>
      </c>
      <c r="C93" s="1285" t="s">
        <v>2774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>
      <c r="A94" s="846" t="s">
        <v>1886</v>
      </c>
      <c r="B94" s="1285" t="s">
        <v>1909</v>
      </c>
      <c r="C94" s="1285" t="s">
        <v>2775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>
      <c r="A95" s="846"/>
      <c r="B95" s="1285" t="s">
        <v>1886</v>
      </c>
      <c r="C95" s="1285" t="s">
        <v>2776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>
      <c r="A96" s="846"/>
      <c r="B96" s="1285" t="s">
        <v>2064</v>
      </c>
      <c r="C96" s="1285" t="s">
        <v>2781</v>
      </c>
      <c r="D96" s="1286">
        <v>45721</v>
      </c>
      <c r="E96" s="1187" t="s">
        <v>288</v>
      </c>
      <c r="F96" s="1187" t="s">
        <v>288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>
      <c r="A97" s="846"/>
      <c r="B97" s="1285" t="s">
        <v>1909</v>
      </c>
      <c r="C97" s="1285" t="s">
        <v>2782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>
      <c r="A98" s="846"/>
      <c r="B98" s="1285" t="s">
        <v>1886</v>
      </c>
      <c r="C98" s="1285" t="s">
        <v>2783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>
      <c r="A99" s="846"/>
      <c r="B99" s="1285" t="s">
        <v>2747</v>
      </c>
      <c r="C99" s="1285" t="s">
        <v>2784</v>
      </c>
      <c r="D99" s="1286">
        <v>45747</v>
      </c>
      <c r="E99" s="1165" t="s">
        <v>288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>
      <c r="A100" s="846" t="s">
        <v>1905</v>
      </c>
      <c r="B100" s="1285" t="s">
        <v>2064</v>
      </c>
      <c r="C100" s="1285" t="s">
        <v>2785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>
      <c r="A101" s="846"/>
      <c r="B101" s="1285" t="s">
        <v>1905</v>
      </c>
      <c r="C101" s="1285" t="s">
        <v>2786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>
      <c r="A102" s="846" t="s">
        <v>2759</v>
      </c>
      <c r="B102" s="1285" t="s">
        <v>2344</v>
      </c>
      <c r="C102" s="1285" t="s">
        <v>2787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>
      <c r="A103" s="846"/>
      <c r="B103" s="1285" t="s">
        <v>2575</v>
      </c>
      <c r="C103" s="1285" t="s">
        <v>2788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>
      <c r="A104" s="846" t="s">
        <v>1909</v>
      </c>
      <c r="B104" s="1285" t="s">
        <v>2789</v>
      </c>
      <c r="C104" s="1285" t="s">
        <v>2790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>
      <c r="A105" s="846"/>
      <c r="B105" s="1285" t="s">
        <v>1886</v>
      </c>
      <c r="C105" s="1285" t="s">
        <v>2791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>
      <c r="A106" s="846"/>
      <c r="B106" s="1285" t="s">
        <v>2747</v>
      </c>
      <c r="C106" s="1285" t="s">
        <v>2792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>
      <c r="A107" s="846"/>
      <c r="B107" s="1285" t="s">
        <v>2064</v>
      </c>
      <c r="C107" s="1285" t="s">
        <v>2793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>
      <c r="A108" s="846"/>
      <c r="B108" s="1285" t="s">
        <v>2309</v>
      </c>
      <c r="C108" s="1285" t="s">
        <v>2794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>
      <c r="A109" s="846"/>
      <c r="B109" s="1285" t="s">
        <v>1905</v>
      </c>
      <c r="C109" s="1285" t="s">
        <v>2795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>
      <c r="A110" s="846"/>
      <c r="B110" s="1285" t="s">
        <v>2344</v>
      </c>
      <c r="C110" s="1285" t="s">
        <v>2796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>
      <c r="A111" s="846"/>
      <c r="B111" s="1285" t="s">
        <v>2575</v>
      </c>
      <c r="C111" s="1285" t="s">
        <v>2797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>
      <c r="A112" s="846" t="s">
        <v>2789</v>
      </c>
      <c r="B112" s="1285" t="s">
        <v>1886</v>
      </c>
      <c r="C112" s="1285" t="s">
        <v>2798</v>
      </c>
      <c r="D112" s="1187" t="s">
        <v>288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>
      <c r="A113" s="846" t="s">
        <v>2747</v>
      </c>
      <c r="B113" s="1285" t="s">
        <v>2789</v>
      </c>
      <c r="C113" s="1285" t="s">
        <v>2799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>
      <c r="A114" s="846"/>
      <c r="B114" s="1285" t="s">
        <v>2747</v>
      </c>
      <c r="C114" s="1285" t="s">
        <v>2800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>
      <c r="A115" s="846"/>
      <c r="B115" s="1285" t="s">
        <v>2064</v>
      </c>
      <c r="C115" s="1285" t="s">
        <v>2801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>
      <c r="A116" s="846" t="s">
        <v>1905</v>
      </c>
      <c r="B116" s="1290" t="s">
        <v>312</v>
      </c>
      <c r="C116" s="1285" t="s">
        <v>2802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>
      <c r="A117" s="846"/>
      <c r="B117" s="1285" t="s">
        <v>1905</v>
      </c>
      <c r="C117" s="1285" t="s">
        <v>2803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>
      <c r="A118" s="846"/>
      <c r="B118" s="1285" t="s">
        <v>2575</v>
      </c>
      <c r="C118" s="1285" t="s">
        <v>2804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>
      <c r="A119" s="846" t="s">
        <v>2805</v>
      </c>
      <c r="B119" s="1285" t="s">
        <v>2789</v>
      </c>
      <c r="C119" s="1285" t="s">
        <v>2806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>
      <c r="A120" s="846" t="s">
        <v>1886</v>
      </c>
      <c r="B120" s="1285" t="s">
        <v>2807</v>
      </c>
      <c r="C120" s="1285" t="s">
        <v>2808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>
      <c r="A121" s="846"/>
      <c r="B121" s="1285" t="s">
        <v>2747</v>
      </c>
      <c r="C121" s="1285" t="s">
        <v>2809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>
      <c r="A122" s="846"/>
      <c r="B122" s="1285" t="s">
        <v>2561</v>
      </c>
      <c r="C122" s="1285" t="s">
        <v>2810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>
      <c r="A123" s="846"/>
      <c r="B123" s="1285" t="s">
        <v>1905</v>
      </c>
      <c r="C123" s="1285" t="s">
        <v>2811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>
      <c r="A124" s="846" t="s">
        <v>2812</v>
      </c>
      <c r="B124" s="1285" t="s">
        <v>2614</v>
      </c>
      <c r="C124" s="1285" t="s">
        <v>2813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>
      <c r="A125" s="846"/>
      <c r="B125" s="1285" t="s">
        <v>2575</v>
      </c>
      <c r="C125" s="1285" t="s">
        <v>2814</v>
      </c>
      <c r="D125" s="1286">
        <v>45929</v>
      </c>
      <c r="E125" s="1187" t="s">
        <v>288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>
      <c r="A126" s="846"/>
      <c r="B126" s="1285" t="s">
        <v>2789</v>
      </c>
      <c r="C126" s="1285" t="s">
        <v>2815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>
      <c r="A127" s="846"/>
      <c r="B127" s="1285" t="s">
        <v>2807</v>
      </c>
      <c r="C127" s="1285" t="s">
        <v>2816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>
      <c r="A128" s="846" t="s">
        <v>2747</v>
      </c>
      <c r="B128" s="1285" t="s">
        <v>2561</v>
      </c>
      <c r="C128" s="1285" t="s">
        <v>2817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5" t="s">
        <v>2747</v>
      </c>
      <c r="C129" s="1285" t="s">
        <v>2818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>
      <c r="A130" s="846"/>
      <c r="B130" s="1291" t="s">
        <v>1290</v>
      </c>
      <c r="C130" s="1285" t="s">
        <v>2819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>
      <c r="A131" s="846"/>
      <c r="B131" s="1285" t="s">
        <v>2614</v>
      </c>
      <c r="C131" s="1285" t="s">
        <v>2820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>
      <c r="A132" s="846" t="s">
        <v>731</v>
      </c>
      <c r="B132" s="1285" t="s">
        <v>2567</v>
      </c>
      <c r="C132" s="1285" t="s">
        <v>2821</v>
      </c>
      <c r="D132" s="1275" t="s">
        <v>288</v>
      </c>
      <c r="E132" s="1275" t="s">
        <v>288</v>
      </c>
      <c r="F132" s="1275" t="s">
        <v>288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>
      <c r="A133" s="846" t="s">
        <v>2822</v>
      </c>
      <c r="B133" s="1285" t="s">
        <v>731</v>
      </c>
      <c r="C133" s="1285" t="s">
        <v>2823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>
      <c r="A134" s="846" t="s">
        <v>2824</v>
      </c>
      <c r="B134" s="1293" t="s">
        <v>2825</v>
      </c>
      <c r="C134" s="1285" t="s">
        <v>2826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>
      <c r="A135" s="846" t="s">
        <v>2827</v>
      </c>
      <c r="B135" s="1285" t="s">
        <v>2828</v>
      </c>
      <c r="C135" s="1285" t="s">
        <v>2829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7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>
      <c r="A136" s="846" t="s">
        <v>1888</v>
      </c>
      <c r="B136" s="1285" t="s">
        <v>2830</v>
      </c>
      <c r="C136" s="1285" t="s">
        <v>2831</v>
      </c>
      <c r="D136" s="1286">
        <v>45994</v>
      </c>
      <c r="E136" s="1287">
        <f t="shared" si="119"/>
        <v>45996</v>
      </c>
      <c r="F136" s="1187" t="s">
        <v>288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>
      <c r="A137" s="846"/>
      <c r="B137" s="1285" t="s">
        <v>2832</v>
      </c>
      <c r="C137" s="1285" t="s">
        <v>2833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>
      <c r="A138" s="846" t="s">
        <v>2834</v>
      </c>
      <c r="B138" s="1285" t="s">
        <v>2835</v>
      </c>
      <c r="C138" s="1285" t="s">
        <v>2836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>
      <c r="A139" s="846" t="s">
        <v>2837</v>
      </c>
      <c r="B139" s="1285" t="s">
        <v>2614</v>
      </c>
      <c r="C139" s="1285" t="s">
        <v>2838</v>
      </c>
      <c r="D139" s="1286">
        <v>46017</v>
      </c>
      <c r="E139" s="1287">
        <v>46020</v>
      </c>
      <c r="F139" s="1187" t="s">
        <v>288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>
      <c r="A140" s="846" t="s">
        <v>2839</v>
      </c>
      <c r="B140" s="1293" t="s">
        <v>2570</v>
      </c>
      <c r="C140" s="1285" t="s">
        <v>2840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>
      <c r="A141" s="846" t="s">
        <v>2828</v>
      </c>
      <c r="B141" s="1291" t="s">
        <v>312</v>
      </c>
      <c r="C141" s="1285" t="s">
        <v>2841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2842</v>
      </c>
      <c r="B142" s="1293" t="s">
        <v>2843</v>
      </c>
      <c r="C142" s="1285" t="s">
        <v>2844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>
      <c r="A143" s="846" t="s">
        <v>2845</v>
      </c>
      <c r="B143" s="1293" t="s">
        <v>2561</v>
      </c>
      <c r="C143" s="1285" t="s">
        <v>2846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>
      <c r="A144" s="846" t="s">
        <v>2847</v>
      </c>
      <c r="B144" s="1293" t="s">
        <v>2832</v>
      </c>
      <c r="C144" s="1285" t="s">
        <v>2848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2849</v>
      </c>
      <c r="B145" s="1293" t="s">
        <v>2850</v>
      </c>
      <c r="C145" s="1285" t="s">
        <v>2851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2852</v>
      </c>
      <c r="B146" s="1293" t="s">
        <v>2853</v>
      </c>
      <c r="C146" s="1285" t="s">
        <v>2854</v>
      </c>
      <c r="D146" s="1286">
        <v>46064</v>
      </c>
      <c r="E146" s="1287">
        <f>D146+2</f>
        <v>46066</v>
      </c>
      <c r="F146" s="1188" t="s">
        <v>288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>
      <c r="A147" s="846" t="s">
        <v>2855</v>
      </c>
      <c r="B147" s="1293" t="s">
        <v>2015</v>
      </c>
      <c r="C147" s="1285" t="s">
        <v>2856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>
      <c r="A148" s="846" t="s">
        <v>2857</v>
      </c>
      <c r="B148" s="1293" t="s">
        <v>2858</v>
      </c>
      <c r="C148" s="1285" t="s">
        <v>2859</v>
      </c>
      <c r="D148" s="1286">
        <v>46082</v>
      </c>
      <c r="E148" s="1287">
        <f t="shared" si="123"/>
        <v>46084</v>
      </c>
      <c r="F148" s="1188" t="s">
        <v>288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>
      <c r="A149" s="846" t="s">
        <v>2828</v>
      </c>
      <c r="B149" s="1291" t="s">
        <v>312</v>
      </c>
      <c r="C149" s="1285" t="s">
        <v>2860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hidden="1" customHeight="1">
      <c r="A150" s="846" t="s">
        <v>2832</v>
      </c>
      <c r="B150" s="1291" t="s">
        <v>312</v>
      </c>
      <c r="C150" s="1285" t="s">
        <v>2861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hidden="1" customHeight="1">
      <c r="A151" s="846" t="s">
        <v>2862</v>
      </c>
      <c r="B151" s="1293" t="s">
        <v>2832</v>
      </c>
      <c r="C151" s="1285" t="s">
        <v>2863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hidden="1" customHeight="1">
      <c r="A152" s="846" t="s">
        <v>2864</v>
      </c>
      <c r="B152" s="1293" t="s">
        <v>2561</v>
      </c>
      <c r="C152" s="1285" t="s">
        <v>2865</v>
      </c>
      <c r="D152" s="1286">
        <v>46107</v>
      </c>
      <c r="E152" s="1287">
        <f t="shared" si="123"/>
        <v>46109</v>
      </c>
      <c r="F152" s="1188" t="s">
        <v>288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hidden="1" customHeight="1">
      <c r="A153" s="846" t="s">
        <v>2866</v>
      </c>
      <c r="B153" s="1293" t="s">
        <v>2853</v>
      </c>
      <c r="C153" s="1285" t="s">
        <v>2867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hidden="1" customHeight="1">
      <c r="A154" s="846" t="s">
        <v>2868</v>
      </c>
      <c r="B154" s="1293" t="s">
        <v>2807</v>
      </c>
      <c r="C154" s="1285" t="s">
        <v>2869</v>
      </c>
      <c r="D154" s="1286">
        <v>46125</v>
      </c>
      <c r="E154" s="1287">
        <f t="shared" ref="E154:E156" si="133">D154+2</f>
        <v>46127</v>
      </c>
      <c r="F154" s="1287">
        <f t="shared" ref="F154:F155" si="134">E154+2</f>
        <v>46129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hidden="1" customHeight="1">
      <c r="A155" s="846" t="s">
        <v>2870</v>
      </c>
      <c r="B155" s="1293" t="s">
        <v>1890</v>
      </c>
      <c r="C155" s="1285" t="s">
        <v>2871</v>
      </c>
      <c r="D155" s="1286">
        <v>46131</v>
      </c>
      <c r="E155" s="1287">
        <f t="shared" si="133"/>
        <v>46133</v>
      </c>
      <c r="F155" s="1287">
        <f t="shared" si="134"/>
        <v>46135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customHeight="1">
      <c r="A156" s="846" t="s">
        <v>2872</v>
      </c>
      <c r="B156" s="1293" t="s">
        <v>2873</v>
      </c>
      <c r="C156" s="1285" t="s">
        <v>2874</v>
      </c>
      <c r="D156" s="1286">
        <v>46137</v>
      </c>
      <c r="E156" s="1287">
        <f t="shared" si="133"/>
        <v>46139</v>
      </c>
      <c r="F156" s="1188" t="s">
        <v>288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>
      <c r="A157" s="846"/>
      <c r="B157" s="1293" t="s">
        <v>2832</v>
      </c>
      <c r="C157" s="1285" t="s">
        <v>2875</v>
      </c>
      <c r="D157" s="1286">
        <v>46145</v>
      </c>
      <c r="E157" s="1287">
        <f t="shared" ref="E157" si="136">D157+2</f>
        <v>46147</v>
      </c>
      <c r="F157" s="1287">
        <f t="shared" ref="F157" si="137">E157+2</f>
        <v>46149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3" t="s">
        <v>2561</v>
      </c>
      <c r="C158" s="1285" t="s">
        <v>2876</v>
      </c>
      <c r="D158" s="1286">
        <v>46151</v>
      </c>
      <c r="E158" s="1287">
        <f t="shared" ref="E158" si="139">D158+2</f>
        <v>46153</v>
      </c>
      <c r="F158" s="1287">
        <f t="shared" ref="F158" si="140">E158+2</f>
        <v>46155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>
      <c r="A159" s="846" t="s">
        <v>2877</v>
      </c>
      <c r="B159" s="1291" t="s">
        <v>312</v>
      </c>
      <c r="C159" s="1285" t="s">
        <v>2878</v>
      </c>
      <c r="D159" s="1292">
        <v>46154</v>
      </c>
      <c r="E159" s="1292">
        <f t="shared" ref="E159:E160" si="142">D159+2</f>
        <v>46156</v>
      </c>
      <c r="F159" s="1292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>
      <c r="A160" s="846" t="s">
        <v>2879</v>
      </c>
      <c r="B160" s="1293" t="s">
        <v>2571</v>
      </c>
      <c r="C160" s="1285" t="s">
        <v>2880</v>
      </c>
      <c r="D160" s="1286">
        <v>46161</v>
      </c>
      <c r="E160" s="1287">
        <f t="shared" si="142"/>
        <v>46163</v>
      </c>
      <c r="F160" s="1287">
        <f t="shared" si="143"/>
        <v>46165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>
      <c r="A161" s="846" t="s">
        <v>2881</v>
      </c>
      <c r="B161" s="1293" t="s">
        <v>2882</v>
      </c>
      <c r="C161" s="1285" t="s">
        <v>2883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6" customFormat="1" ht="20.100000000000001" customHeight="1">
      <c r="A162" s="846" t="s">
        <v>2884</v>
      </c>
      <c r="B162" s="1293" t="s">
        <v>2562</v>
      </c>
      <c r="C162" s="1285" t="s">
        <v>2885</v>
      </c>
      <c r="D162" s="1286">
        <v>46175</v>
      </c>
      <c r="E162" s="1287">
        <f t="shared" ref="E162" si="148">D162+2</f>
        <v>46177</v>
      </c>
      <c r="F162" s="1287">
        <f t="shared" ref="F162" si="149">E162+2</f>
        <v>46179</v>
      </c>
      <c r="G162" s="1217"/>
      <c r="H162" s="1287">
        <f t="shared" si="120"/>
        <v>46175</v>
      </c>
      <c r="I162" s="1287">
        <f t="shared" si="120"/>
        <v>46176</v>
      </c>
      <c r="J162" s="1274">
        <f t="shared" ref="J162" si="150">WEEKNUM(I162)</f>
        <v>23</v>
      </c>
      <c r="K162" s="149"/>
    </row>
    <row r="163" spans="1:17" s="146" customFormat="1" ht="20.100000000000001" customHeight="1">
      <c r="A163" s="846" t="s">
        <v>2886</v>
      </c>
      <c r="B163" s="1293" t="s">
        <v>2759</v>
      </c>
      <c r="C163" s="1285" t="s">
        <v>2887</v>
      </c>
      <c r="D163" s="1286">
        <v>46182</v>
      </c>
      <c r="E163" s="1287">
        <f t="shared" ref="E163" si="151">D163+2</f>
        <v>46184</v>
      </c>
      <c r="F163" s="1287">
        <f t="shared" ref="F163" si="152">E163+2</f>
        <v>46186</v>
      </c>
      <c r="G163" s="1217"/>
      <c r="H163" s="1287">
        <f t="shared" si="120"/>
        <v>46182</v>
      </c>
      <c r="I163" s="1287">
        <f t="shared" si="120"/>
        <v>46183</v>
      </c>
      <c r="J163" s="1274">
        <f t="shared" ref="J163" si="153">WEEKNUM(I163)</f>
        <v>24</v>
      </c>
      <c r="K163" s="149"/>
    </row>
    <row r="164" spans="1:17" s="146" customFormat="1" ht="20.100000000000001" customHeight="1">
      <c r="A164" s="846" t="s">
        <v>2828</v>
      </c>
      <c r="B164" s="1293" t="s">
        <v>2832</v>
      </c>
      <c r="C164" s="1285" t="s">
        <v>2888</v>
      </c>
      <c r="D164" s="1286">
        <v>46189</v>
      </c>
      <c r="E164" s="1287">
        <f t="shared" ref="E164" si="154">D164+2</f>
        <v>46191</v>
      </c>
      <c r="F164" s="1287">
        <f t="shared" ref="F164" si="155">E164+2</f>
        <v>46193</v>
      </c>
      <c r="G164" s="1217"/>
      <c r="H164" s="1287">
        <f t="shared" si="120"/>
        <v>46189</v>
      </c>
      <c r="I164" s="1287">
        <f t="shared" si="120"/>
        <v>46190</v>
      </c>
      <c r="J164" s="1274">
        <f t="shared" ref="J164" si="156">WEEKNUM(I164)</f>
        <v>25</v>
      </c>
      <c r="K164" s="149"/>
    </row>
    <row r="165" spans="1:17" s="146" customFormat="1" ht="20.100000000000001" customHeight="1">
      <c r="A165" s="846"/>
      <c r="B165" s="1293" t="s">
        <v>2828</v>
      </c>
      <c r="C165" s="1285" t="s">
        <v>2889</v>
      </c>
      <c r="D165" s="1286">
        <v>46196</v>
      </c>
      <c r="E165" s="1287">
        <f t="shared" ref="E165" si="157">D165+2</f>
        <v>46198</v>
      </c>
      <c r="F165" s="1287">
        <f t="shared" ref="F165" si="158">E165+2</f>
        <v>46200</v>
      </c>
      <c r="G165" s="1217"/>
      <c r="H165" s="1287">
        <f t="shared" si="120"/>
        <v>46196</v>
      </c>
      <c r="I165" s="1287">
        <f t="shared" si="120"/>
        <v>46197</v>
      </c>
      <c r="J165" s="1274">
        <f t="shared" ref="J165" si="159">WEEKNUM(I165)</f>
        <v>26</v>
      </c>
      <c r="K165" s="149"/>
    </row>
    <row r="166" spans="1:17" s="146" customFormat="1" ht="20.100000000000001" customHeight="1">
      <c r="A166" s="846"/>
      <c r="B166" s="1293" t="s">
        <v>2571</v>
      </c>
      <c r="C166" s="1285" t="s">
        <v>2890</v>
      </c>
      <c r="D166" s="1286">
        <v>46203</v>
      </c>
      <c r="E166" s="1287">
        <f t="shared" ref="E166" si="160">D166+2</f>
        <v>46205</v>
      </c>
      <c r="F166" s="1287">
        <f t="shared" ref="F166" si="161">E166+2</f>
        <v>46207</v>
      </c>
      <c r="G166" s="1217"/>
      <c r="H166" s="1287">
        <f t="shared" si="120"/>
        <v>46203</v>
      </c>
      <c r="I166" s="1287">
        <f t="shared" si="120"/>
        <v>46204</v>
      </c>
      <c r="J166" s="1274">
        <f t="shared" ref="J166" si="162">WEEKNUM(I166)</f>
        <v>27</v>
      </c>
      <c r="K166" s="149"/>
    </row>
    <row r="167" spans="1:17" s="146" customFormat="1" ht="20.100000000000001" customHeight="1">
      <c r="A167" s="846"/>
      <c r="B167" s="1293" t="s">
        <v>2891</v>
      </c>
      <c r="C167" s="1285" t="s">
        <v>2892</v>
      </c>
      <c r="D167" s="1286">
        <v>46210</v>
      </c>
      <c r="E167" s="1287">
        <f t="shared" ref="E167" si="163">D167+2</f>
        <v>46212</v>
      </c>
      <c r="F167" s="1287">
        <f t="shared" ref="F167" si="164">E167+2</f>
        <v>46214</v>
      </c>
      <c r="G167" s="1217"/>
      <c r="H167" s="1287">
        <f t="shared" si="120"/>
        <v>46210</v>
      </c>
      <c r="I167" s="1287">
        <f t="shared" si="120"/>
        <v>46211</v>
      </c>
      <c r="J167" s="1274">
        <f t="shared" ref="J167" si="165">WEEKNUM(I167)</f>
        <v>28</v>
      </c>
      <c r="K167" s="149"/>
    </row>
    <row r="168" spans="1:17" s="149" customFormat="1" ht="20.100000000000001" customHeight="1">
      <c r="A168" s="1024"/>
      <c r="B168" s="147" t="s">
        <v>468</v>
      </c>
      <c r="C168" s="75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600"/>
      <c r="P168" s="146"/>
      <c r="Q168" s="146"/>
    </row>
    <row r="169" spans="1:17" s="146" customFormat="1" ht="20.100000000000001" hidden="1" customHeight="1">
      <c r="A169" s="1079"/>
      <c r="B169" s="1080"/>
      <c r="C169" s="1080"/>
      <c r="D169" s="1081"/>
      <c r="E169" s="1081"/>
      <c r="F169" s="1082"/>
      <c r="G169" s="1081"/>
      <c r="I169" s="1081"/>
      <c r="J169" s="1083"/>
      <c r="K169" s="205"/>
      <c r="L169" s="149"/>
    </row>
    <row r="170" spans="1:17" s="149" customFormat="1" ht="20.100000000000001" hidden="1" customHeight="1">
      <c r="A170" s="1022"/>
      <c r="B170" s="1515" t="s">
        <v>1171</v>
      </c>
      <c r="C170" s="1515"/>
      <c r="D170" s="1515"/>
      <c r="E170" s="1515"/>
      <c r="F170" s="1515"/>
      <c r="G170" s="1026"/>
      <c r="H170" s="145"/>
      <c r="I170" s="145"/>
      <c r="J170" s="145"/>
      <c r="K170" s="145"/>
    </row>
    <row r="171" spans="1:17" s="146" customFormat="1" ht="19.5" hidden="1" customHeight="1">
      <c r="A171" s="846"/>
      <c r="B171" s="720"/>
      <c r="C171" s="715"/>
      <c r="D171" s="715"/>
      <c r="E171" s="715"/>
      <c r="F171" s="715"/>
      <c r="G171" s="715"/>
      <c r="H171" s="611"/>
      <c r="I171" s="631"/>
      <c r="J171" s="610"/>
      <c r="K171" s="415"/>
      <c r="L171" s="149"/>
    </row>
    <row r="172" spans="1:17" s="146" customFormat="1" ht="30" hidden="1" customHeight="1">
      <c r="A172" s="846"/>
      <c r="B172" s="1533" t="s">
        <v>9</v>
      </c>
      <c r="C172" s="1534"/>
      <c r="D172" s="1076" t="s">
        <v>252</v>
      </c>
      <c r="E172" s="959" t="s">
        <v>717</v>
      </c>
      <c r="F172" s="959" t="s">
        <v>58</v>
      </c>
      <c r="G172" s="959" t="s">
        <v>71</v>
      </c>
      <c r="H172" s="959" t="s">
        <v>185</v>
      </c>
      <c r="I172" s="959" t="s">
        <v>218</v>
      </c>
      <c r="J172" s="959" t="s">
        <v>153</v>
      </c>
      <c r="K172" s="195"/>
      <c r="L172" s="943"/>
    </row>
    <row r="173" spans="1:17" s="146" customFormat="1" ht="18" hidden="1" customHeight="1">
      <c r="A173" s="846"/>
      <c r="B173" s="959" t="s">
        <v>254</v>
      </c>
      <c r="C173" s="959" t="s">
        <v>255</v>
      </c>
      <c r="D173" s="1077"/>
      <c r="E173" s="961" t="s">
        <v>718</v>
      </c>
      <c r="F173" s="961" t="s">
        <v>70</v>
      </c>
      <c r="G173" s="961" t="s">
        <v>2428</v>
      </c>
      <c r="H173" s="961" t="s">
        <v>83</v>
      </c>
      <c r="I173" s="961" t="s">
        <v>63</v>
      </c>
      <c r="J173" s="961" t="s">
        <v>64</v>
      </c>
      <c r="K173" s="195"/>
      <c r="L173" s="1038" t="s">
        <v>256</v>
      </c>
    </row>
    <row r="174" spans="1:17" s="146" customFormat="1" ht="19.5" hidden="1" customHeight="1">
      <c r="A174" s="846" t="s">
        <v>2893</v>
      </c>
      <c r="B174" s="969" t="s">
        <v>1890</v>
      </c>
      <c r="C174" s="969" t="s">
        <v>2894</v>
      </c>
      <c r="D174" s="965">
        <v>45480</v>
      </c>
      <c r="E174" s="871">
        <f t="shared" ref="E174:E177" si="166">D174+1</f>
        <v>45481</v>
      </c>
      <c r="F174" s="871">
        <f t="shared" ref="F174:F177" si="167">D174+6</f>
        <v>45486</v>
      </c>
      <c r="G174" s="963" t="s">
        <v>288</v>
      </c>
      <c r="H174" s="963" t="s">
        <v>288</v>
      </c>
      <c r="I174" s="963" t="s">
        <v>288</v>
      </c>
      <c r="J174" s="963" t="s">
        <v>288</v>
      </c>
      <c r="K174" s="415"/>
      <c r="L174" s="871" t="e">
        <f>#REF!+7</f>
        <v>#REF!</v>
      </c>
    </row>
    <row r="175" spans="1:17" s="146" customFormat="1" ht="19.5" hidden="1" customHeight="1">
      <c r="A175" s="846" t="s">
        <v>1909</v>
      </c>
      <c r="B175" s="969" t="s">
        <v>2747</v>
      </c>
      <c r="C175" s="969" t="s">
        <v>2895</v>
      </c>
      <c r="D175" s="963" t="s">
        <v>288</v>
      </c>
      <c r="E175" s="903" t="e">
        <f t="shared" si="166"/>
        <v>#VALUE!</v>
      </c>
      <c r="F175" s="903" t="e">
        <f t="shared" si="167"/>
        <v>#VALUE!</v>
      </c>
      <c r="G175" s="903" t="e">
        <f t="shared" ref="G175:G177" si="168">D175+7</f>
        <v>#VALUE!</v>
      </c>
      <c r="H175" s="903" t="e">
        <f t="shared" ref="H175:H178" si="169">D175+13</f>
        <v>#VALUE!</v>
      </c>
      <c r="I175" s="903" t="e">
        <f>D175+1</f>
        <v>#VALUE!</v>
      </c>
      <c r="J175" s="903" t="e">
        <f t="shared" ref="J175:J177" si="170">D175+17</f>
        <v>#VALUE!</v>
      </c>
      <c r="K175" s="415"/>
      <c r="L175" s="871" t="e">
        <f t="shared" ref="L175:L179" si="171">L174+7</f>
        <v>#REF!</v>
      </c>
    </row>
    <row r="176" spans="1:17" s="146" customFormat="1" ht="19.5" hidden="1" customHeight="1">
      <c r="A176" s="846" t="s">
        <v>1886</v>
      </c>
      <c r="B176" s="965" t="s">
        <v>2739</v>
      </c>
      <c r="C176" s="969" t="s">
        <v>2896</v>
      </c>
      <c r="D176" s="965">
        <v>45501</v>
      </c>
      <c r="E176" s="871">
        <f t="shared" si="166"/>
        <v>45502</v>
      </c>
      <c r="F176" s="871">
        <f t="shared" si="167"/>
        <v>45507</v>
      </c>
      <c r="G176" s="871">
        <f t="shared" si="168"/>
        <v>45508</v>
      </c>
      <c r="H176" s="871">
        <f t="shared" si="169"/>
        <v>45514</v>
      </c>
      <c r="I176" s="871">
        <f t="shared" ref="I176:I177" si="172">D176+1</f>
        <v>45502</v>
      </c>
      <c r="J176" s="871">
        <f t="shared" si="170"/>
        <v>45518</v>
      </c>
      <c r="K176" s="415"/>
      <c r="L176" s="871" t="e">
        <f t="shared" si="171"/>
        <v>#REF!</v>
      </c>
    </row>
    <row r="177" spans="1:12" s="146" customFormat="1" ht="19.5" hidden="1" customHeight="1">
      <c r="A177" s="846" t="s">
        <v>2897</v>
      </c>
      <c r="B177" s="1047" t="s">
        <v>312</v>
      </c>
      <c r="C177" s="969" t="s">
        <v>2898</v>
      </c>
      <c r="D177" s="903">
        <v>45507</v>
      </c>
      <c r="E177" s="903">
        <f t="shared" si="166"/>
        <v>45508</v>
      </c>
      <c r="F177" s="903">
        <f t="shared" si="167"/>
        <v>45513</v>
      </c>
      <c r="G177" s="903">
        <f t="shared" si="168"/>
        <v>45514</v>
      </c>
      <c r="H177" s="903">
        <f t="shared" si="169"/>
        <v>45520</v>
      </c>
      <c r="I177" s="903">
        <f t="shared" si="172"/>
        <v>45508</v>
      </c>
      <c r="J177" s="903">
        <f t="shared" si="170"/>
        <v>45524</v>
      </c>
      <c r="K177" s="415"/>
      <c r="L177" s="871" t="e">
        <f t="shared" si="171"/>
        <v>#REF!</v>
      </c>
    </row>
    <row r="178" spans="1:12" s="149" customFormat="1" ht="21" hidden="1" customHeight="1">
      <c r="A178" s="847"/>
      <c r="B178" s="969" t="s">
        <v>1918</v>
      </c>
      <c r="C178" s="965" t="s">
        <v>2899</v>
      </c>
      <c r="D178" s="965">
        <v>45507</v>
      </c>
      <c r="E178" s="909">
        <f>D178+1</f>
        <v>45508</v>
      </c>
      <c r="F178" s="909">
        <f t="shared" ref="F178" si="173">D178+8</f>
        <v>45515</v>
      </c>
      <c r="G178" s="909">
        <f t="shared" ref="G178" si="174">D178+11</f>
        <v>45518</v>
      </c>
      <c r="H178" s="909">
        <f t="shared" si="169"/>
        <v>45520</v>
      </c>
      <c r="I178" s="909">
        <f t="shared" ref="I178" si="175">D178+15</f>
        <v>45522</v>
      </c>
      <c r="J178" s="909">
        <f>D178+17</f>
        <v>45524</v>
      </c>
      <c r="K178" s="193"/>
      <c r="L178" s="871" t="e">
        <f>L177+7</f>
        <v>#REF!</v>
      </c>
    </row>
    <row r="179" spans="1:12" s="146" customFormat="1" ht="19.5" hidden="1" customHeight="1">
      <c r="A179" s="846"/>
      <c r="B179" s="969" t="s">
        <v>1898</v>
      </c>
      <c r="C179" s="969" t="s">
        <v>2900</v>
      </c>
      <c r="D179" s="965">
        <v>45513</v>
      </c>
      <c r="E179" s="871">
        <f t="shared" ref="E179" si="176">D179+1</f>
        <v>45514</v>
      </c>
      <c r="F179" s="871">
        <f>D179+8</f>
        <v>45521</v>
      </c>
      <c r="G179" s="871">
        <f t="shared" ref="G179" si="177">D179+7</f>
        <v>45520</v>
      </c>
      <c r="H179" s="871">
        <f t="shared" ref="H179:H181" si="178">D179+13</f>
        <v>45526</v>
      </c>
      <c r="I179" s="871">
        <f t="shared" ref="I179" si="179">D179+1</f>
        <v>45514</v>
      </c>
      <c r="J179" s="871">
        <f t="shared" ref="J179" si="180">D179+17</f>
        <v>45530</v>
      </c>
      <c r="K179" s="415"/>
      <c r="L179" s="871" t="e">
        <f t="shared" si="171"/>
        <v>#REF!</v>
      </c>
    </row>
    <row r="180" spans="1:12" s="149" customFormat="1" ht="21" hidden="1" customHeight="1">
      <c r="A180" s="847" t="s">
        <v>1890</v>
      </c>
      <c r="B180" s="965" t="s">
        <v>1886</v>
      </c>
      <c r="C180" s="969" t="s">
        <v>2901</v>
      </c>
      <c r="D180" s="965">
        <v>45519</v>
      </c>
      <c r="E180" s="909">
        <f>D180+1</f>
        <v>45520</v>
      </c>
      <c r="F180" s="871">
        <f t="shared" ref="F180:F186" si="181">D180+8</f>
        <v>45527</v>
      </c>
      <c r="G180" s="909">
        <f t="shared" ref="G180:G181" si="182">D180+11</f>
        <v>45530</v>
      </c>
      <c r="H180" s="909">
        <f t="shared" si="178"/>
        <v>45532</v>
      </c>
      <c r="I180" s="909">
        <f t="shared" ref="I180:I181" si="183">D180+15</f>
        <v>45534</v>
      </c>
      <c r="J180" s="909">
        <f>D180+17</f>
        <v>45536</v>
      </c>
      <c r="K180" s="193"/>
      <c r="L180" s="871" t="e">
        <f>L179+7</f>
        <v>#REF!</v>
      </c>
    </row>
    <row r="181" spans="1:12" s="149" customFormat="1" ht="21" hidden="1" customHeight="1">
      <c r="A181" s="847"/>
      <c r="B181" s="969" t="s">
        <v>1905</v>
      </c>
      <c r="C181" s="969" t="s">
        <v>2902</v>
      </c>
      <c r="D181" s="965">
        <v>45533</v>
      </c>
      <c r="E181" s="909">
        <f>D181+1</f>
        <v>45534</v>
      </c>
      <c r="F181" s="871">
        <f t="shared" si="181"/>
        <v>45541</v>
      </c>
      <c r="G181" s="909">
        <f t="shared" si="182"/>
        <v>45544</v>
      </c>
      <c r="H181" s="909">
        <f t="shared" si="178"/>
        <v>45546</v>
      </c>
      <c r="I181" s="909">
        <f t="shared" si="183"/>
        <v>45548</v>
      </c>
      <c r="J181" s="909">
        <f>D181+17</f>
        <v>45550</v>
      </c>
      <c r="K181" s="193"/>
      <c r="L181" s="871" t="e">
        <f>L180+7</f>
        <v>#REF!</v>
      </c>
    </row>
    <row r="182" spans="1:12" s="146" customFormat="1" ht="19.5" hidden="1" customHeight="1">
      <c r="A182" s="846"/>
      <c r="B182" s="969" t="s">
        <v>2747</v>
      </c>
      <c r="C182" s="969" t="s">
        <v>2903</v>
      </c>
      <c r="D182" s="965">
        <v>45540</v>
      </c>
      <c r="E182" s="871">
        <f t="shared" ref="E182" si="184">D182+1</f>
        <v>45541</v>
      </c>
      <c r="F182" s="871">
        <f t="shared" si="181"/>
        <v>45548</v>
      </c>
      <c r="G182" s="871">
        <f t="shared" ref="G182" si="185">D182+7</f>
        <v>45547</v>
      </c>
      <c r="H182" s="871">
        <f t="shared" ref="H182" si="186">D182+13</f>
        <v>45553</v>
      </c>
      <c r="I182" s="871">
        <f t="shared" ref="I182" si="187">D182+1</f>
        <v>45541</v>
      </c>
      <c r="J182" s="871">
        <f t="shared" ref="J182" si="188">D182+17</f>
        <v>45557</v>
      </c>
      <c r="K182" s="415"/>
      <c r="L182" s="871" t="e">
        <f t="shared" ref="L182:L183" si="189">L181+7</f>
        <v>#REF!</v>
      </c>
    </row>
    <row r="183" spans="1:12" s="146" customFormat="1" ht="19.5" hidden="1" customHeight="1">
      <c r="A183" s="846"/>
      <c r="B183" s="965" t="s">
        <v>2749</v>
      </c>
      <c r="C183" s="969" t="s">
        <v>2904</v>
      </c>
      <c r="D183" s="965">
        <v>45546</v>
      </c>
      <c r="E183" s="871">
        <f t="shared" ref="E183" si="190">D183+1</f>
        <v>45547</v>
      </c>
      <c r="F183" s="871">
        <f t="shared" si="181"/>
        <v>45554</v>
      </c>
      <c r="G183" s="1051" t="s">
        <v>288</v>
      </c>
      <c r="H183" s="1051" t="s">
        <v>288</v>
      </c>
      <c r="I183" s="1051" t="s">
        <v>288</v>
      </c>
      <c r="J183" s="1051" t="s">
        <v>288</v>
      </c>
      <c r="K183" s="415"/>
      <c r="L183" s="871" t="e">
        <f t="shared" si="189"/>
        <v>#REF!</v>
      </c>
    </row>
    <row r="184" spans="1:12" s="149" customFormat="1" ht="21" hidden="1" customHeight="1">
      <c r="A184" s="847"/>
      <c r="B184" s="969" t="s">
        <v>1918</v>
      </c>
      <c r="C184" s="965" t="s">
        <v>2905</v>
      </c>
      <c r="D184" s="965">
        <v>45551</v>
      </c>
      <c r="E184" s="909">
        <f>D184+1</f>
        <v>45552</v>
      </c>
      <c r="F184" s="871">
        <f t="shared" si="181"/>
        <v>45559</v>
      </c>
      <c r="G184" s="909">
        <f t="shared" ref="G184:G185" si="191">D184+11</f>
        <v>45562</v>
      </c>
      <c r="H184" s="909">
        <f t="shared" ref="H184:H186" si="192">D184+13</f>
        <v>45564</v>
      </c>
      <c r="I184" s="909">
        <f t="shared" ref="I184:I185" si="193">D184+15</f>
        <v>45566</v>
      </c>
      <c r="J184" s="909">
        <f>D184+17</f>
        <v>45568</v>
      </c>
      <c r="K184" s="193"/>
      <c r="L184" s="871" t="e">
        <f>L183+7</f>
        <v>#REF!</v>
      </c>
    </row>
    <row r="185" spans="1:12" s="146" customFormat="1" ht="19.5" hidden="1" customHeight="1">
      <c r="A185" s="846" t="s">
        <v>1898</v>
      </c>
      <c r="B185" s="969" t="s">
        <v>1909</v>
      </c>
      <c r="C185" s="969" t="s">
        <v>2906</v>
      </c>
      <c r="D185" s="965">
        <v>45559</v>
      </c>
      <c r="E185" s="871">
        <f t="shared" ref="E185" si="194">D185+1</f>
        <v>45560</v>
      </c>
      <c r="F185" s="871">
        <f t="shared" si="181"/>
        <v>45567</v>
      </c>
      <c r="G185" s="909">
        <f t="shared" si="191"/>
        <v>45570</v>
      </c>
      <c r="H185" s="871">
        <f t="shared" si="192"/>
        <v>45572</v>
      </c>
      <c r="I185" s="909">
        <f t="shared" si="193"/>
        <v>45574</v>
      </c>
      <c r="J185" s="871">
        <f t="shared" ref="J185" si="195">D185+17</f>
        <v>45576</v>
      </c>
      <c r="K185" s="415"/>
      <c r="L185" s="871" t="e">
        <f t="shared" ref="L185" si="196">L184+7</f>
        <v>#REF!</v>
      </c>
    </row>
    <row r="186" spans="1:12" s="149" customFormat="1" ht="21" hidden="1" customHeight="1">
      <c r="A186" s="847"/>
      <c r="B186" s="969" t="s">
        <v>1886</v>
      </c>
      <c r="C186" s="1047" t="s">
        <v>2907</v>
      </c>
      <c r="D186" s="965">
        <v>45569</v>
      </c>
      <c r="E186" s="873" t="s">
        <v>288</v>
      </c>
      <c r="F186" s="871">
        <f t="shared" si="181"/>
        <v>45577</v>
      </c>
      <c r="G186" s="909">
        <f t="shared" ref="G186" si="197">D186+11</f>
        <v>45580</v>
      </c>
      <c r="H186" s="909">
        <f t="shared" si="192"/>
        <v>45582</v>
      </c>
      <c r="I186" s="909">
        <f t="shared" ref="I186" si="198">D186+15</f>
        <v>45584</v>
      </c>
      <c r="J186" s="909">
        <f>D186+17</f>
        <v>45586</v>
      </c>
      <c r="K186" s="193"/>
      <c r="L186" s="871" t="e">
        <f>L185+7</f>
        <v>#REF!</v>
      </c>
    </row>
    <row r="187" spans="1:12" s="149" customFormat="1" ht="21" hidden="1" customHeight="1">
      <c r="A187" s="847" t="s">
        <v>2344</v>
      </c>
      <c r="B187" s="969" t="s">
        <v>2064</v>
      </c>
      <c r="C187" s="969" t="s">
        <v>2908</v>
      </c>
      <c r="D187" s="965">
        <v>45577</v>
      </c>
      <c r="E187" s="909">
        <f>D187+1</f>
        <v>45578</v>
      </c>
      <c r="F187" s="871">
        <f t="shared" ref="F187:F191" si="199">D187+8</f>
        <v>45585</v>
      </c>
      <c r="G187" s="909">
        <f t="shared" ref="G187:G188" si="200">D187+11</f>
        <v>45588</v>
      </c>
      <c r="H187" s="909">
        <f t="shared" ref="H187:H191" si="201">D187+13</f>
        <v>45590</v>
      </c>
      <c r="I187" s="909">
        <f t="shared" ref="I187:I188" si="202">D187+15</f>
        <v>45592</v>
      </c>
      <c r="J187" s="909">
        <f>D187+17</f>
        <v>45594</v>
      </c>
      <c r="K187" s="193"/>
      <c r="L187" s="871" t="e">
        <f>L186+7</f>
        <v>#REF!</v>
      </c>
    </row>
    <row r="188" spans="1:12" s="149" customFormat="1" ht="21" hidden="1" customHeight="1">
      <c r="A188" s="847"/>
      <c r="B188" s="969" t="s">
        <v>1905</v>
      </c>
      <c r="C188" s="969" t="s">
        <v>2909</v>
      </c>
      <c r="D188" s="965">
        <v>45578</v>
      </c>
      <c r="E188" s="909">
        <f>D188+1</f>
        <v>45579</v>
      </c>
      <c r="F188" s="871">
        <f t="shared" si="199"/>
        <v>45586</v>
      </c>
      <c r="G188" s="909">
        <f t="shared" si="200"/>
        <v>45589</v>
      </c>
      <c r="H188" s="909">
        <f t="shared" si="201"/>
        <v>45591</v>
      </c>
      <c r="I188" s="909">
        <f t="shared" si="202"/>
        <v>45593</v>
      </c>
      <c r="J188" s="909">
        <f>D188+17</f>
        <v>45595</v>
      </c>
      <c r="K188" s="193"/>
      <c r="L188" s="871" t="e">
        <f>L187+7</f>
        <v>#REF!</v>
      </c>
    </row>
    <row r="189" spans="1:12" s="146" customFormat="1" ht="19.5" hidden="1" customHeight="1">
      <c r="A189" s="846"/>
      <c r="B189" s="969" t="s">
        <v>2747</v>
      </c>
      <c r="C189" s="969" t="s">
        <v>2910</v>
      </c>
      <c r="D189" s="965">
        <v>45583</v>
      </c>
      <c r="E189" s="871">
        <f t="shared" ref="E189" si="203">D189+1</f>
        <v>45584</v>
      </c>
      <c r="F189" s="1589" t="s">
        <v>288</v>
      </c>
      <c r="G189" s="1590"/>
      <c r="H189" s="1590"/>
      <c r="I189" s="1590"/>
      <c r="J189" s="1591"/>
      <c r="K189" s="415"/>
      <c r="L189" s="871" t="e">
        <f t="shared" ref="L189" si="204">L188+7</f>
        <v>#REF!</v>
      </c>
    </row>
    <row r="190" spans="1:12" s="149" customFormat="1" ht="21" hidden="1" customHeight="1">
      <c r="A190" s="847" t="s">
        <v>1918</v>
      </c>
      <c r="B190" s="1047" t="s">
        <v>312</v>
      </c>
      <c r="C190" s="969" t="s">
        <v>2911</v>
      </c>
      <c r="D190" s="903"/>
      <c r="E190" s="903"/>
      <c r="F190" s="903"/>
      <c r="G190" s="903"/>
      <c r="H190" s="903"/>
      <c r="I190" s="903"/>
      <c r="J190" s="903"/>
      <c r="K190" s="193"/>
      <c r="L190" s="871" t="e">
        <f t="shared" ref="L190:L210" si="205">L189+7</f>
        <v>#REF!</v>
      </c>
    </row>
    <row r="191" spans="1:12" s="149" customFormat="1" ht="21" hidden="1" customHeight="1">
      <c r="A191" s="847"/>
      <c r="B191" s="969" t="s">
        <v>2759</v>
      </c>
      <c r="C191" s="969" t="s">
        <v>2912</v>
      </c>
      <c r="D191" s="965">
        <v>45595</v>
      </c>
      <c r="E191" s="909">
        <f t="shared" ref="E191:E196" si="206">D191+1</f>
        <v>45596</v>
      </c>
      <c r="F191" s="871">
        <f t="shared" si="199"/>
        <v>45603</v>
      </c>
      <c r="G191" s="909">
        <f t="shared" ref="G191:G195" si="207">D191+11</f>
        <v>45606</v>
      </c>
      <c r="H191" s="909">
        <f t="shared" si="201"/>
        <v>45608</v>
      </c>
      <c r="I191" s="909">
        <f t="shared" ref="I191:I195" si="208">D191+15</f>
        <v>45610</v>
      </c>
      <c r="J191" s="909">
        <f t="shared" ref="J191:J195" si="209">D191+17</f>
        <v>45612</v>
      </c>
      <c r="K191" s="193"/>
      <c r="L191" s="871" t="e">
        <f t="shared" si="205"/>
        <v>#REF!</v>
      </c>
    </row>
    <row r="192" spans="1:12" s="149" customFormat="1" ht="21" hidden="1" customHeight="1">
      <c r="A192" s="847"/>
      <c r="B192" s="969" t="s">
        <v>1909</v>
      </c>
      <c r="C192" s="969" t="s">
        <v>2913</v>
      </c>
      <c r="D192" s="965">
        <v>45606</v>
      </c>
      <c r="E192" s="909">
        <f t="shared" si="206"/>
        <v>45607</v>
      </c>
      <c r="F192" s="871">
        <f t="shared" ref="F192:F197" si="210">D192+8</f>
        <v>45614</v>
      </c>
      <c r="G192" s="909">
        <f t="shared" si="207"/>
        <v>45617</v>
      </c>
      <c r="H192" s="909">
        <f t="shared" ref="H192:H197" si="211">D192+13</f>
        <v>45619</v>
      </c>
      <c r="I192" s="909">
        <f t="shared" si="208"/>
        <v>45621</v>
      </c>
      <c r="J192" s="909">
        <f t="shared" si="209"/>
        <v>45623</v>
      </c>
      <c r="K192" s="193"/>
      <c r="L192" s="871" t="e">
        <f t="shared" si="205"/>
        <v>#REF!</v>
      </c>
    </row>
    <row r="193" spans="1:12" s="149" customFormat="1" ht="21" hidden="1" customHeight="1">
      <c r="A193" s="847"/>
      <c r="B193" s="969" t="s">
        <v>1886</v>
      </c>
      <c r="C193" s="969" t="s">
        <v>2914</v>
      </c>
      <c r="D193" s="965">
        <v>45609</v>
      </c>
      <c r="E193" s="909">
        <f t="shared" si="206"/>
        <v>45610</v>
      </c>
      <c r="F193" s="871">
        <f t="shared" si="210"/>
        <v>45617</v>
      </c>
      <c r="G193" s="909">
        <f t="shared" si="207"/>
        <v>45620</v>
      </c>
      <c r="H193" s="909">
        <f t="shared" si="211"/>
        <v>45622</v>
      </c>
      <c r="I193" s="909">
        <f t="shared" si="208"/>
        <v>45624</v>
      </c>
      <c r="J193" s="909">
        <f t="shared" si="209"/>
        <v>45626</v>
      </c>
      <c r="K193" s="193"/>
      <c r="L193" s="871" t="e">
        <f t="shared" si="205"/>
        <v>#REF!</v>
      </c>
    </row>
    <row r="194" spans="1:12" s="149" customFormat="1" ht="21" hidden="1" customHeight="1">
      <c r="A194" s="847" t="s">
        <v>2344</v>
      </c>
      <c r="B194" s="969" t="s">
        <v>2064</v>
      </c>
      <c r="C194" s="969" t="s">
        <v>2915</v>
      </c>
      <c r="D194" s="965">
        <v>45623</v>
      </c>
      <c r="E194" s="909">
        <f t="shared" si="206"/>
        <v>45624</v>
      </c>
      <c r="F194" s="871">
        <f t="shared" si="210"/>
        <v>45631</v>
      </c>
      <c r="G194" s="909">
        <f t="shared" si="207"/>
        <v>45634</v>
      </c>
      <c r="H194" s="909">
        <f t="shared" si="211"/>
        <v>45636</v>
      </c>
      <c r="I194" s="909">
        <f t="shared" si="208"/>
        <v>45638</v>
      </c>
      <c r="J194" s="909">
        <f t="shared" si="209"/>
        <v>45640</v>
      </c>
      <c r="K194" s="193"/>
      <c r="L194" s="871" t="e">
        <f t="shared" si="205"/>
        <v>#REF!</v>
      </c>
    </row>
    <row r="195" spans="1:12" s="149" customFormat="1" ht="21" hidden="1" customHeight="1">
      <c r="A195" s="847"/>
      <c r="B195" s="969" t="s">
        <v>1905</v>
      </c>
      <c r="C195" s="969" t="s">
        <v>2916</v>
      </c>
      <c r="D195" s="965">
        <v>45626</v>
      </c>
      <c r="E195" s="909">
        <f t="shared" si="206"/>
        <v>45627</v>
      </c>
      <c r="F195" s="871">
        <f t="shared" si="210"/>
        <v>45634</v>
      </c>
      <c r="G195" s="909">
        <f t="shared" si="207"/>
        <v>45637</v>
      </c>
      <c r="H195" s="909">
        <f t="shared" si="211"/>
        <v>45639</v>
      </c>
      <c r="I195" s="909">
        <f t="shared" si="208"/>
        <v>45641</v>
      </c>
      <c r="J195" s="909">
        <f t="shared" si="209"/>
        <v>45643</v>
      </c>
      <c r="K195" s="193"/>
      <c r="L195" s="871" t="e">
        <f t="shared" si="205"/>
        <v>#REF!</v>
      </c>
    </row>
    <row r="196" spans="1:12" s="149" customFormat="1" ht="21" hidden="1" customHeight="1">
      <c r="A196" s="847"/>
      <c r="B196" s="969" t="s">
        <v>2765</v>
      </c>
      <c r="C196" s="969" t="s">
        <v>2917</v>
      </c>
      <c r="D196" s="965">
        <v>45633</v>
      </c>
      <c r="E196" s="909">
        <f t="shared" si="206"/>
        <v>45634</v>
      </c>
      <c r="F196" s="871">
        <f t="shared" si="210"/>
        <v>45641</v>
      </c>
      <c r="G196" s="909">
        <f t="shared" ref="G196:G201" si="212">D196+11</f>
        <v>45644</v>
      </c>
      <c r="H196" s="909">
        <f t="shared" si="211"/>
        <v>45646</v>
      </c>
      <c r="I196" s="909">
        <f t="shared" ref="I196:I201" si="213">D196+15</f>
        <v>45648</v>
      </c>
      <c r="J196" s="909">
        <f t="shared" ref="J196:J201" si="214">D196+17</f>
        <v>45650</v>
      </c>
      <c r="K196" s="193"/>
      <c r="L196" s="871" t="e">
        <f t="shared" si="205"/>
        <v>#REF!</v>
      </c>
    </row>
    <row r="197" spans="1:12" s="149" customFormat="1" ht="21" hidden="1" customHeight="1">
      <c r="A197" s="847"/>
      <c r="B197" s="969" t="s">
        <v>2759</v>
      </c>
      <c r="C197" s="969" t="s">
        <v>2918</v>
      </c>
      <c r="D197" s="965">
        <v>45638</v>
      </c>
      <c r="E197" s="909">
        <f t="shared" ref="E197:E201" si="215">D197+1</f>
        <v>45639</v>
      </c>
      <c r="F197" s="871">
        <f t="shared" si="210"/>
        <v>45646</v>
      </c>
      <c r="G197" s="909">
        <f t="shared" si="212"/>
        <v>45649</v>
      </c>
      <c r="H197" s="909">
        <f t="shared" si="211"/>
        <v>45651</v>
      </c>
      <c r="I197" s="909">
        <f t="shared" si="213"/>
        <v>45653</v>
      </c>
      <c r="J197" s="909">
        <f t="shared" si="214"/>
        <v>45655</v>
      </c>
      <c r="K197" s="193"/>
      <c r="L197" s="871" t="e">
        <f t="shared" si="205"/>
        <v>#REF!</v>
      </c>
    </row>
    <row r="198" spans="1:12" s="149" customFormat="1" ht="21" hidden="1" customHeight="1">
      <c r="A198" s="847"/>
      <c r="B198" s="969" t="s">
        <v>1909</v>
      </c>
      <c r="C198" s="969" t="s">
        <v>2919</v>
      </c>
      <c r="D198" s="965">
        <v>45651</v>
      </c>
      <c r="E198" s="909">
        <f t="shared" si="215"/>
        <v>45652</v>
      </c>
      <c r="F198" s="871">
        <f t="shared" ref="F198:F203" si="216">D198+8</f>
        <v>45659</v>
      </c>
      <c r="G198" s="909">
        <f t="shared" si="212"/>
        <v>45662</v>
      </c>
      <c r="H198" s="909">
        <f t="shared" ref="H198:H203" si="217">D198+13</f>
        <v>45664</v>
      </c>
      <c r="I198" s="909">
        <f t="shared" si="213"/>
        <v>45666</v>
      </c>
      <c r="J198" s="909">
        <f t="shared" si="214"/>
        <v>45668</v>
      </c>
      <c r="K198" s="193"/>
      <c r="L198" s="871" t="e">
        <f t="shared" si="205"/>
        <v>#REF!</v>
      </c>
    </row>
    <row r="199" spans="1:12" s="149" customFormat="1" ht="21" hidden="1" customHeight="1">
      <c r="A199" s="847"/>
      <c r="B199" s="969" t="s">
        <v>1886</v>
      </c>
      <c r="C199" s="969" t="s">
        <v>2920</v>
      </c>
      <c r="D199" s="965">
        <v>45658</v>
      </c>
      <c r="E199" s="909">
        <f t="shared" si="215"/>
        <v>45659</v>
      </c>
      <c r="F199" s="871">
        <f t="shared" si="216"/>
        <v>45666</v>
      </c>
      <c r="G199" s="909">
        <f t="shared" si="212"/>
        <v>45669</v>
      </c>
      <c r="H199" s="909">
        <f t="shared" si="217"/>
        <v>45671</v>
      </c>
      <c r="I199" s="909">
        <f t="shared" si="213"/>
        <v>45673</v>
      </c>
      <c r="J199" s="909">
        <f t="shared" si="214"/>
        <v>45675</v>
      </c>
      <c r="K199" s="193"/>
      <c r="L199" s="871" t="e">
        <f t="shared" si="205"/>
        <v>#REF!</v>
      </c>
    </row>
    <row r="200" spans="1:12" s="149" customFormat="1" ht="21" hidden="1" customHeight="1">
      <c r="A200" s="847"/>
      <c r="B200" s="969" t="s">
        <v>2064</v>
      </c>
      <c r="C200" s="969" t="s">
        <v>2921</v>
      </c>
      <c r="D200" s="965">
        <v>45668</v>
      </c>
      <c r="E200" s="909">
        <f t="shared" si="215"/>
        <v>45669</v>
      </c>
      <c r="F200" s="963" t="s">
        <v>288</v>
      </c>
      <c r="G200" s="963" t="s">
        <v>288</v>
      </c>
      <c r="H200" s="963" t="s">
        <v>288</v>
      </c>
      <c r="I200" s="963" t="s">
        <v>288</v>
      </c>
      <c r="J200" s="963" t="s">
        <v>288</v>
      </c>
      <c r="K200" s="193"/>
      <c r="L200" s="871">
        <v>45669</v>
      </c>
    </row>
    <row r="201" spans="1:12" s="149" customFormat="1" ht="21" hidden="1" customHeight="1">
      <c r="A201" s="847"/>
      <c r="B201" s="969" t="s">
        <v>1905</v>
      </c>
      <c r="C201" s="969" t="s">
        <v>2922</v>
      </c>
      <c r="D201" s="965">
        <v>45673</v>
      </c>
      <c r="E201" s="909">
        <f t="shared" si="215"/>
        <v>45674</v>
      </c>
      <c r="F201" s="871">
        <f t="shared" si="216"/>
        <v>45681</v>
      </c>
      <c r="G201" s="909">
        <f t="shared" si="212"/>
        <v>45684</v>
      </c>
      <c r="H201" s="909">
        <f t="shared" si="217"/>
        <v>45686</v>
      </c>
      <c r="I201" s="909">
        <f t="shared" si="213"/>
        <v>45688</v>
      </c>
      <c r="J201" s="909">
        <f t="shared" si="214"/>
        <v>45690</v>
      </c>
      <c r="K201" s="193"/>
      <c r="L201" s="871">
        <v>45666</v>
      </c>
    </row>
    <row r="202" spans="1:12" s="149" customFormat="1" ht="21" hidden="1" customHeight="1">
      <c r="A202" s="847"/>
      <c r="B202" s="969" t="s">
        <v>2765</v>
      </c>
      <c r="C202" s="969" t="s">
        <v>2923</v>
      </c>
      <c r="D202" s="965">
        <v>45679</v>
      </c>
      <c r="E202" s="909">
        <f t="shared" ref="E202:E207" si="218">D202+1</f>
        <v>45680</v>
      </c>
      <c r="F202" s="871">
        <f t="shared" si="216"/>
        <v>45687</v>
      </c>
      <c r="G202" s="963" t="s">
        <v>288</v>
      </c>
      <c r="H202" s="963" t="s">
        <v>288</v>
      </c>
      <c r="I202" s="963" t="s">
        <v>288</v>
      </c>
      <c r="J202" s="963" t="s">
        <v>288</v>
      </c>
      <c r="K202" s="193"/>
      <c r="L202" s="871">
        <f t="shared" si="205"/>
        <v>45673</v>
      </c>
    </row>
    <row r="203" spans="1:12" s="149" customFormat="1" ht="21" hidden="1" customHeight="1">
      <c r="A203" s="847"/>
      <c r="B203" s="969" t="s">
        <v>2759</v>
      </c>
      <c r="C203" s="969" t="s">
        <v>2924</v>
      </c>
      <c r="D203" s="965">
        <v>45682</v>
      </c>
      <c r="E203" s="909">
        <f t="shared" si="218"/>
        <v>45683</v>
      </c>
      <c r="F203" s="871">
        <f t="shared" si="216"/>
        <v>45690</v>
      </c>
      <c r="G203" s="909">
        <f t="shared" ref="G203:G205" si="219">D203+11</f>
        <v>45693</v>
      </c>
      <c r="H203" s="909">
        <f t="shared" si="217"/>
        <v>45695</v>
      </c>
      <c r="I203" s="909">
        <f t="shared" ref="I203:I205" si="220">D203+15</f>
        <v>45697</v>
      </c>
      <c r="J203" s="909">
        <f t="shared" ref="J203:J205" si="221">D203+17</f>
        <v>45699</v>
      </c>
      <c r="K203" s="193"/>
      <c r="L203" s="871">
        <f t="shared" si="205"/>
        <v>45680</v>
      </c>
    </row>
    <row r="204" spans="1:12" s="149" customFormat="1" ht="21" hidden="1" customHeight="1">
      <c r="A204" s="847" t="s">
        <v>1909</v>
      </c>
      <c r="B204" s="969" t="s">
        <v>2064</v>
      </c>
      <c r="C204" s="969" t="s">
        <v>2925</v>
      </c>
      <c r="D204" s="965">
        <v>45690</v>
      </c>
      <c r="E204" s="909">
        <f t="shared" si="218"/>
        <v>45691</v>
      </c>
      <c r="F204" s="871">
        <f t="shared" ref="F204:F205" si="222">D204+8</f>
        <v>45698</v>
      </c>
      <c r="G204" s="963" t="s">
        <v>288</v>
      </c>
      <c r="H204" s="963" t="s">
        <v>288</v>
      </c>
      <c r="I204" s="963" t="s">
        <v>288</v>
      </c>
      <c r="J204" s="963" t="s">
        <v>288</v>
      </c>
      <c r="K204" s="193"/>
      <c r="L204" s="871">
        <f t="shared" si="205"/>
        <v>45687</v>
      </c>
    </row>
    <row r="205" spans="1:12" s="149" customFormat="1" ht="21" hidden="1" customHeight="1">
      <c r="A205" s="847"/>
      <c r="B205" s="969" t="s">
        <v>1909</v>
      </c>
      <c r="C205" s="969" t="s">
        <v>2926</v>
      </c>
      <c r="D205" s="965">
        <v>45327</v>
      </c>
      <c r="E205" s="909">
        <f t="shared" si="218"/>
        <v>45328</v>
      </c>
      <c r="F205" s="871">
        <f t="shared" si="222"/>
        <v>45335</v>
      </c>
      <c r="G205" s="909">
        <f t="shared" si="219"/>
        <v>45338</v>
      </c>
      <c r="H205" s="909">
        <f t="shared" ref="H205" si="223">D205+13</f>
        <v>45340</v>
      </c>
      <c r="I205" s="909">
        <f t="shared" si="220"/>
        <v>45342</v>
      </c>
      <c r="J205" s="909">
        <f t="shared" si="221"/>
        <v>45344</v>
      </c>
      <c r="K205" s="193"/>
      <c r="L205" s="871">
        <f t="shared" si="205"/>
        <v>45694</v>
      </c>
    </row>
    <row r="206" spans="1:12" s="146" customFormat="1" ht="18" hidden="1" customHeight="1">
      <c r="A206" s="846"/>
      <c r="B206" s="959" t="s">
        <v>254</v>
      </c>
      <c r="C206" s="959" t="s">
        <v>255</v>
      </c>
      <c r="D206" s="1077"/>
      <c r="E206" s="961"/>
      <c r="F206" s="961"/>
      <c r="G206" s="961"/>
      <c r="H206" s="961"/>
      <c r="I206" s="961"/>
      <c r="J206" s="961"/>
      <c r="K206" s="195"/>
      <c r="L206" s="1038" t="s">
        <v>256</v>
      </c>
    </row>
    <row r="207" spans="1:12" s="149" customFormat="1" ht="21" hidden="1" customHeight="1">
      <c r="A207" s="847"/>
      <c r="B207" s="969" t="s">
        <v>1886</v>
      </c>
      <c r="C207" s="969" t="s">
        <v>2927</v>
      </c>
      <c r="D207" s="965">
        <v>45701</v>
      </c>
      <c r="E207" s="909">
        <f t="shared" si="218"/>
        <v>45702</v>
      </c>
      <c r="F207" s="871">
        <f>E207+6</f>
        <v>45708</v>
      </c>
      <c r="G207" s="909">
        <f>F207+5</f>
        <v>45713</v>
      </c>
      <c r="H207" s="909">
        <f>G207+2</f>
        <v>45715</v>
      </c>
      <c r="I207" s="909">
        <f>H207+2</f>
        <v>45717</v>
      </c>
      <c r="J207" s="909">
        <f>I207+2</f>
        <v>45719</v>
      </c>
      <c r="K207" s="193"/>
      <c r="L207" s="871">
        <f>L205+7</f>
        <v>45701</v>
      </c>
    </row>
    <row r="208" spans="1:12" s="149" customFormat="1" ht="21" hidden="1" customHeight="1">
      <c r="A208" s="847" t="s">
        <v>1905</v>
      </c>
      <c r="B208" s="969" t="s">
        <v>2765</v>
      </c>
      <c r="C208" s="969" t="s">
        <v>2928</v>
      </c>
      <c r="D208" s="965">
        <v>45715</v>
      </c>
      <c r="E208" s="909">
        <f t="shared" ref="E208:E210" si="224">D208+1</f>
        <v>45716</v>
      </c>
      <c r="F208" s="871">
        <f>E208+6</f>
        <v>45722</v>
      </c>
      <c r="G208" s="963" t="s">
        <v>288</v>
      </c>
      <c r="H208" s="963" t="s">
        <v>288</v>
      </c>
      <c r="I208" s="963" t="s">
        <v>288</v>
      </c>
      <c r="J208" s="963" t="s">
        <v>288</v>
      </c>
      <c r="K208" s="193"/>
      <c r="L208" s="871">
        <f t="shared" si="205"/>
        <v>45708</v>
      </c>
    </row>
    <row r="209" spans="1:17" s="149" customFormat="1" ht="21" hidden="1" customHeight="1">
      <c r="A209" s="847"/>
      <c r="B209" s="969" t="s">
        <v>1905</v>
      </c>
      <c r="C209" s="969" t="s">
        <v>2929</v>
      </c>
      <c r="D209" s="965">
        <v>45722</v>
      </c>
      <c r="E209" s="909">
        <f t="shared" si="224"/>
        <v>45723</v>
      </c>
      <c r="F209" s="871">
        <f t="shared" ref="F209" si="225">E209+6</f>
        <v>45729</v>
      </c>
      <c r="G209" s="909">
        <f t="shared" ref="G209" si="226">F209+5</f>
        <v>45734</v>
      </c>
      <c r="H209" s="909">
        <f t="shared" ref="H209:I209" si="227">G209+2</f>
        <v>45736</v>
      </c>
      <c r="I209" s="909">
        <f t="shared" si="227"/>
        <v>45738</v>
      </c>
      <c r="J209" s="909">
        <f>I209+2</f>
        <v>45740</v>
      </c>
      <c r="K209" s="193"/>
      <c r="L209" s="871">
        <f t="shared" si="205"/>
        <v>45715</v>
      </c>
    </row>
    <row r="210" spans="1:17" s="149" customFormat="1" ht="21" hidden="1" customHeight="1">
      <c r="A210" s="847"/>
      <c r="B210" s="969" t="s">
        <v>2759</v>
      </c>
      <c r="C210" s="969" t="s">
        <v>2930</v>
      </c>
      <c r="D210" s="965">
        <v>45732</v>
      </c>
      <c r="E210" s="909">
        <f t="shared" si="224"/>
        <v>45733</v>
      </c>
      <c r="F210" s="809">
        <f>E210+6</f>
        <v>45739</v>
      </c>
      <c r="G210" s="873" t="s">
        <v>288</v>
      </c>
      <c r="H210" s="873" t="s">
        <v>288</v>
      </c>
      <c r="I210" s="873" t="s">
        <v>288</v>
      </c>
      <c r="J210" s="873" t="s">
        <v>288</v>
      </c>
      <c r="K210" s="193"/>
      <c r="L210" s="871">
        <f t="shared" si="205"/>
        <v>45722</v>
      </c>
    </row>
    <row r="211" spans="1:17" s="149" customFormat="1" ht="21" hidden="1" customHeight="1">
      <c r="A211" s="1024"/>
      <c r="B211" s="147" t="s">
        <v>468</v>
      </c>
      <c r="C211" s="750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600"/>
      <c r="P211" s="146"/>
      <c r="Q211" s="146"/>
    </row>
    <row r="212" spans="1:17" s="149" customFormat="1" ht="18" customHeight="1">
      <c r="A212" s="853"/>
      <c r="B212" s="607"/>
      <c r="C212" s="605"/>
      <c r="D212" s="605"/>
      <c r="E212" s="605"/>
      <c r="F212" s="605"/>
      <c r="G212" s="605"/>
      <c r="H212" s="605"/>
      <c r="I212" s="606"/>
      <c r="J212" s="605"/>
      <c r="K212" s="606"/>
    </row>
    <row r="213" spans="1:17" s="149" customFormat="1" ht="20.100000000000001" customHeight="1">
      <c r="A213" s="1022"/>
    </row>
    <row r="214" spans="1:17" s="146" customFormat="1" ht="19.5" customHeight="1">
      <c r="A214" s="846"/>
      <c r="B214" s="1515" t="s">
        <v>1171</v>
      </c>
      <c r="C214" s="1515"/>
      <c r="D214" s="1515"/>
      <c r="E214" s="1515"/>
      <c r="F214" s="1515"/>
      <c r="G214" s="1515"/>
      <c r="H214" s="1515"/>
      <c r="I214" s="1515"/>
      <c r="J214" s="1515"/>
      <c r="K214" s="1515"/>
      <c r="L214" s="1515"/>
    </row>
    <row r="215" spans="1:17" s="146" customFormat="1" ht="30" hidden="1" customHeight="1">
      <c r="A215" s="846"/>
      <c r="B215" s="1533" t="s">
        <v>9</v>
      </c>
      <c r="C215" s="1534"/>
      <c r="D215" s="1076" t="s">
        <v>252</v>
      </c>
      <c r="E215" s="959" t="s">
        <v>717</v>
      </c>
      <c r="F215" s="959" t="s">
        <v>2623</v>
      </c>
      <c r="G215" s="959" t="s">
        <v>58</v>
      </c>
      <c r="H215" s="959" t="s">
        <v>71</v>
      </c>
      <c r="I215" s="959" t="s">
        <v>185</v>
      </c>
      <c r="J215" s="959" t="s">
        <v>218</v>
      </c>
      <c r="K215" s="959" t="s">
        <v>153</v>
      </c>
      <c r="L215" s="959" t="s">
        <v>221</v>
      </c>
      <c r="M215" s="195"/>
      <c r="N215" s="943"/>
    </row>
    <row r="216" spans="1:17" s="146" customFormat="1" ht="18" hidden="1" customHeight="1">
      <c r="A216" s="846"/>
      <c r="B216" s="959" t="s">
        <v>254</v>
      </c>
      <c r="C216" s="959" t="s">
        <v>255</v>
      </c>
      <c r="D216" s="1077"/>
      <c r="E216" s="961" t="s">
        <v>112</v>
      </c>
      <c r="F216" s="961" t="s">
        <v>32</v>
      </c>
      <c r="G216" s="961" t="s">
        <v>83</v>
      </c>
      <c r="H216" s="961" t="s">
        <v>165</v>
      </c>
      <c r="I216" s="961" t="s">
        <v>147</v>
      </c>
      <c r="J216" s="961" t="s">
        <v>156</v>
      </c>
      <c r="K216" s="961" t="s">
        <v>167</v>
      </c>
      <c r="L216" s="961" t="s">
        <v>174</v>
      </c>
      <c r="M216" s="195"/>
      <c r="N216" s="1038" t="s">
        <v>256</v>
      </c>
    </row>
    <row r="217" spans="1:17" s="149" customFormat="1" ht="21" hidden="1" customHeight="1">
      <c r="A217" s="847"/>
      <c r="B217" s="969" t="s">
        <v>2575</v>
      </c>
      <c r="C217" s="969" t="s">
        <v>2931</v>
      </c>
      <c r="D217" s="969">
        <v>45732</v>
      </c>
      <c r="E217" s="809">
        <f>D217+2</f>
        <v>45734</v>
      </c>
      <c r="F217" s="809">
        <f>E217+3</f>
        <v>45737</v>
      </c>
      <c r="G217" s="809">
        <f>F217+9</f>
        <v>45746</v>
      </c>
      <c r="H217" s="909">
        <f>G217+5</f>
        <v>45751</v>
      </c>
      <c r="I217" s="909">
        <f>H217+2</f>
        <v>45753</v>
      </c>
      <c r="J217" s="909">
        <f>I217+2</f>
        <v>45755</v>
      </c>
      <c r="K217" s="909">
        <f>J217+2</f>
        <v>45757</v>
      </c>
      <c r="L217" s="909">
        <f>K217+4</f>
        <v>45761</v>
      </c>
      <c r="M217" s="193"/>
      <c r="N217" s="871">
        <v>45729</v>
      </c>
    </row>
    <row r="218" spans="1:17" s="149" customFormat="1" ht="21" hidden="1" customHeight="1">
      <c r="A218" s="847" t="s">
        <v>1905</v>
      </c>
      <c r="B218" s="969" t="s">
        <v>1909</v>
      </c>
      <c r="C218" s="969" t="s">
        <v>2932</v>
      </c>
      <c r="D218" s="965">
        <v>45737</v>
      </c>
      <c r="E218" s="909">
        <f t="shared" ref="E218:E223" si="228">D218+2</f>
        <v>45739</v>
      </c>
      <c r="F218" s="873" t="s">
        <v>288</v>
      </c>
      <c r="G218" s="909">
        <v>45748</v>
      </c>
      <c r="H218" s="873" t="s">
        <v>288</v>
      </c>
      <c r="I218" s="873" t="s">
        <v>288</v>
      </c>
      <c r="J218" s="873" t="s">
        <v>288</v>
      </c>
      <c r="K218" s="873" t="s">
        <v>288</v>
      </c>
      <c r="L218" s="873" t="s">
        <v>288</v>
      </c>
      <c r="M218" s="193"/>
      <c r="N218" s="871">
        <f>N217+7</f>
        <v>45736</v>
      </c>
    </row>
    <row r="219" spans="1:17" s="149" customFormat="1" ht="21" hidden="1" customHeight="1">
      <c r="A219" s="847"/>
      <c r="B219" s="969" t="s">
        <v>1886</v>
      </c>
      <c r="C219" s="969" t="s">
        <v>2933</v>
      </c>
      <c r="D219" s="965">
        <v>45751</v>
      </c>
      <c r="E219" s="909">
        <f t="shared" si="228"/>
        <v>45753</v>
      </c>
      <c r="F219" s="871">
        <f t="shared" ref="F219:F223" si="229">E219+3</f>
        <v>45756</v>
      </c>
      <c r="G219" s="909">
        <f t="shared" ref="G219:G223" si="230">F219+9</f>
        <v>45765</v>
      </c>
      <c r="H219" s="873" t="s">
        <v>288</v>
      </c>
      <c r="I219" s="873" t="s">
        <v>288</v>
      </c>
      <c r="J219" s="873" t="s">
        <v>288</v>
      </c>
      <c r="K219" s="873" t="s">
        <v>288</v>
      </c>
      <c r="L219" s="873" t="s">
        <v>288</v>
      </c>
      <c r="M219" s="193"/>
      <c r="N219" s="871">
        <f t="shared" ref="N219:N240" si="231">N218+7</f>
        <v>45743</v>
      </c>
    </row>
    <row r="220" spans="1:17" s="149" customFormat="1" ht="21" hidden="1" customHeight="1">
      <c r="A220" s="847"/>
      <c r="B220" s="969" t="s">
        <v>2747</v>
      </c>
      <c r="C220" s="969" t="s">
        <v>2934</v>
      </c>
      <c r="D220" s="965">
        <v>45757</v>
      </c>
      <c r="E220" s="909">
        <f t="shared" si="228"/>
        <v>45759</v>
      </c>
      <c r="F220" s="871">
        <f t="shared" si="229"/>
        <v>45762</v>
      </c>
      <c r="G220" s="909">
        <f t="shared" si="230"/>
        <v>45771</v>
      </c>
      <c r="H220" s="909">
        <f t="shared" ref="H220:H223" si="232">G220+5</f>
        <v>45776</v>
      </c>
      <c r="I220" s="909">
        <f t="shared" ref="I220:I223" si="233">H220+2</f>
        <v>45778</v>
      </c>
      <c r="J220" s="909">
        <f>I220+2</f>
        <v>45780</v>
      </c>
      <c r="K220" s="909">
        <f>J220+2</f>
        <v>45782</v>
      </c>
      <c r="L220" s="909">
        <f t="shared" ref="L220:L223" si="234">K220+4</f>
        <v>45786</v>
      </c>
      <c r="M220" s="193"/>
      <c r="N220" s="871">
        <f t="shared" si="231"/>
        <v>45750</v>
      </c>
    </row>
    <row r="221" spans="1:17" s="149" customFormat="1" ht="21" hidden="1" customHeight="1">
      <c r="A221" s="847"/>
      <c r="B221" s="969" t="s">
        <v>2064</v>
      </c>
      <c r="C221" s="969" t="s">
        <v>2935</v>
      </c>
      <c r="D221" s="965">
        <v>45764</v>
      </c>
      <c r="E221" s="873" t="s">
        <v>288</v>
      </c>
      <c r="F221" s="871">
        <v>45763</v>
      </c>
      <c r="G221" s="909">
        <f t="shared" si="230"/>
        <v>45772</v>
      </c>
      <c r="H221" s="909">
        <f t="shared" si="232"/>
        <v>45777</v>
      </c>
      <c r="I221" s="909">
        <f t="shared" si="233"/>
        <v>45779</v>
      </c>
      <c r="J221" s="909">
        <f>I221+2</f>
        <v>45781</v>
      </c>
      <c r="K221" s="909">
        <f>J221+2</f>
        <v>45783</v>
      </c>
      <c r="L221" s="909">
        <f t="shared" si="234"/>
        <v>45787</v>
      </c>
      <c r="M221" s="193"/>
      <c r="N221" s="871">
        <v>45756</v>
      </c>
    </row>
    <row r="222" spans="1:17" s="149" customFormat="1" ht="21" hidden="1" customHeight="1">
      <c r="A222" s="847"/>
      <c r="B222" s="969" t="s">
        <v>1905</v>
      </c>
      <c r="C222" s="969" t="s">
        <v>2936</v>
      </c>
      <c r="D222" s="965">
        <v>45774</v>
      </c>
      <c r="E222" s="909">
        <f t="shared" si="228"/>
        <v>45776</v>
      </c>
      <c r="F222" s="871">
        <f t="shared" si="229"/>
        <v>45779</v>
      </c>
      <c r="G222" s="909">
        <f t="shared" si="230"/>
        <v>45788</v>
      </c>
      <c r="H222" s="909">
        <f t="shared" ref="H222" si="235">G222+5</f>
        <v>45793</v>
      </c>
      <c r="I222" s="909">
        <f t="shared" ref="I222" si="236">H222+2</f>
        <v>45795</v>
      </c>
      <c r="J222" s="909">
        <f t="shared" ref="J222" si="237">I222+2</f>
        <v>45797</v>
      </c>
      <c r="K222" s="909">
        <f t="shared" ref="K222" si="238">J222+2</f>
        <v>45799</v>
      </c>
      <c r="L222" s="909">
        <f t="shared" ref="L222" si="239">K222+4</f>
        <v>45803</v>
      </c>
      <c r="M222" s="193"/>
      <c r="N222" s="871">
        <f t="shared" si="231"/>
        <v>45763</v>
      </c>
    </row>
    <row r="223" spans="1:17" s="149" customFormat="1" ht="21" hidden="1" customHeight="1">
      <c r="A223" s="847" t="s">
        <v>2937</v>
      </c>
      <c r="B223" s="969" t="s">
        <v>2344</v>
      </c>
      <c r="C223" s="1098" t="s">
        <v>2938</v>
      </c>
      <c r="D223" s="965">
        <v>45784</v>
      </c>
      <c r="E223" s="909">
        <f t="shared" si="228"/>
        <v>45786</v>
      </c>
      <c r="F223" s="871">
        <f t="shared" si="229"/>
        <v>45789</v>
      </c>
      <c r="G223" s="909">
        <f t="shared" si="230"/>
        <v>45798</v>
      </c>
      <c r="H223" s="909">
        <f t="shared" si="232"/>
        <v>45803</v>
      </c>
      <c r="I223" s="909">
        <f t="shared" si="233"/>
        <v>45805</v>
      </c>
      <c r="J223" s="909">
        <f t="shared" ref="J223:K225" si="240">I223+2</f>
        <v>45807</v>
      </c>
      <c r="K223" s="909">
        <f t="shared" si="240"/>
        <v>45809</v>
      </c>
      <c r="L223" s="909">
        <f t="shared" si="234"/>
        <v>45813</v>
      </c>
      <c r="M223" s="193"/>
      <c r="N223" s="871">
        <f t="shared" si="231"/>
        <v>45770</v>
      </c>
    </row>
    <row r="224" spans="1:17" s="149" customFormat="1" ht="21" hidden="1" customHeight="1">
      <c r="A224" s="847"/>
      <c r="B224" s="969" t="s">
        <v>2575</v>
      </c>
      <c r="C224" s="1098" t="s">
        <v>2939</v>
      </c>
      <c r="D224" s="965">
        <v>45789</v>
      </c>
      <c r="E224" s="909">
        <f>D224+2</f>
        <v>45791</v>
      </c>
      <c r="F224" s="871">
        <f>E224+3</f>
        <v>45794</v>
      </c>
      <c r="G224" s="909">
        <f>F224+9</f>
        <v>45803</v>
      </c>
      <c r="H224" s="909">
        <f>G224+5</f>
        <v>45808</v>
      </c>
      <c r="I224" s="909">
        <f t="shared" ref="I224:I225" si="241">H224+2</f>
        <v>45810</v>
      </c>
      <c r="J224" s="909">
        <f t="shared" si="240"/>
        <v>45812</v>
      </c>
      <c r="K224" s="909">
        <f t="shared" si="240"/>
        <v>45814</v>
      </c>
      <c r="L224" s="909">
        <f>K224+4</f>
        <v>45818</v>
      </c>
      <c r="M224" s="193"/>
      <c r="N224" s="871">
        <f t="shared" si="231"/>
        <v>45777</v>
      </c>
    </row>
    <row r="225" spans="1:14" s="149" customFormat="1" ht="21" hidden="1" customHeight="1">
      <c r="A225" s="847" t="s">
        <v>1905</v>
      </c>
      <c r="B225" s="969" t="s">
        <v>2789</v>
      </c>
      <c r="C225" s="1098" t="s">
        <v>2940</v>
      </c>
      <c r="D225" s="965">
        <v>45799</v>
      </c>
      <c r="E225" s="963" t="s">
        <v>288</v>
      </c>
      <c r="F225" s="963" t="s">
        <v>288</v>
      </c>
      <c r="G225" s="963" t="s">
        <v>288</v>
      </c>
      <c r="H225" s="909">
        <v>45817</v>
      </c>
      <c r="I225" s="909">
        <f t="shared" si="241"/>
        <v>45819</v>
      </c>
      <c r="J225" s="909">
        <f t="shared" si="240"/>
        <v>45821</v>
      </c>
      <c r="K225" s="909">
        <f t="shared" si="240"/>
        <v>45823</v>
      </c>
      <c r="L225" s="909">
        <f>K225+4</f>
        <v>45827</v>
      </c>
      <c r="M225" s="193"/>
      <c r="N225" s="871">
        <f>N224+7</f>
        <v>45784</v>
      </c>
    </row>
    <row r="226" spans="1:14" s="149" customFormat="1" ht="21" hidden="1" customHeight="1">
      <c r="A226" s="847"/>
      <c r="B226" s="969" t="s">
        <v>1886</v>
      </c>
      <c r="C226" s="969" t="s">
        <v>2941</v>
      </c>
      <c r="D226" s="965">
        <v>45799</v>
      </c>
      <c r="E226" s="909">
        <f t="shared" ref="E226:E230" si="242">D226+2</f>
        <v>45801</v>
      </c>
      <c r="F226" s="871">
        <f t="shared" ref="F226:F230" si="243">E226+3</f>
        <v>45804</v>
      </c>
      <c r="G226" s="909">
        <f t="shared" ref="G226:G230" si="244">F226+9</f>
        <v>45813</v>
      </c>
      <c r="H226" s="909">
        <f>G226+5</f>
        <v>45818</v>
      </c>
      <c r="I226" s="909">
        <f t="shared" ref="I226" si="245">H226+2</f>
        <v>45820</v>
      </c>
      <c r="J226" s="909">
        <f t="shared" ref="J226" si="246">I226+2</f>
        <v>45822</v>
      </c>
      <c r="K226" s="909">
        <f t="shared" ref="K226" si="247">J226+2</f>
        <v>45824</v>
      </c>
      <c r="L226" s="909">
        <f>K226+4</f>
        <v>45828</v>
      </c>
      <c r="M226" s="193"/>
      <c r="N226" s="871">
        <f t="shared" si="231"/>
        <v>45791</v>
      </c>
    </row>
    <row r="227" spans="1:14" s="149" customFormat="1" ht="21" hidden="1" customHeight="1">
      <c r="A227" s="847"/>
      <c r="B227" s="969" t="s">
        <v>2747</v>
      </c>
      <c r="C227" s="969" t="s">
        <v>2942</v>
      </c>
      <c r="D227" s="965">
        <v>45803</v>
      </c>
      <c r="E227" s="909">
        <f t="shared" si="242"/>
        <v>45805</v>
      </c>
      <c r="F227" s="871">
        <f t="shared" si="243"/>
        <v>45808</v>
      </c>
      <c r="G227" s="909">
        <f t="shared" si="244"/>
        <v>45817</v>
      </c>
      <c r="H227" s="909">
        <f t="shared" ref="H227:H228" si="248">G227+5</f>
        <v>45822</v>
      </c>
      <c r="I227" s="909">
        <f t="shared" ref="I227:I228" si="249">H227+2</f>
        <v>45824</v>
      </c>
      <c r="J227" s="909">
        <f t="shared" ref="J227:J228" si="250">I227+2</f>
        <v>45826</v>
      </c>
      <c r="K227" s="909">
        <f t="shared" ref="K227:K228" si="251">J227+2</f>
        <v>45828</v>
      </c>
      <c r="L227" s="909">
        <f t="shared" ref="L227:L228" si="252">K227+4</f>
        <v>45832</v>
      </c>
      <c r="M227" s="193"/>
      <c r="N227" s="871">
        <f t="shared" si="231"/>
        <v>45798</v>
      </c>
    </row>
    <row r="228" spans="1:14" s="149" customFormat="1" ht="21" hidden="1" customHeight="1">
      <c r="A228" s="847"/>
      <c r="B228" s="969" t="s">
        <v>2064</v>
      </c>
      <c r="C228" s="969" t="s">
        <v>2943</v>
      </c>
      <c r="D228" s="965">
        <v>45812</v>
      </c>
      <c r="E228" s="909">
        <f t="shared" si="242"/>
        <v>45814</v>
      </c>
      <c r="F228" s="871">
        <f t="shared" si="243"/>
        <v>45817</v>
      </c>
      <c r="G228" s="909">
        <f t="shared" si="244"/>
        <v>45826</v>
      </c>
      <c r="H228" s="909">
        <f t="shared" si="248"/>
        <v>45831</v>
      </c>
      <c r="I228" s="909">
        <f t="shared" si="249"/>
        <v>45833</v>
      </c>
      <c r="J228" s="909">
        <f t="shared" si="250"/>
        <v>45835</v>
      </c>
      <c r="K228" s="909">
        <f t="shared" si="251"/>
        <v>45837</v>
      </c>
      <c r="L228" s="909">
        <f t="shared" si="252"/>
        <v>45841</v>
      </c>
      <c r="M228" s="193"/>
      <c r="N228" s="871">
        <f t="shared" si="231"/>
        <v>45805</v>
      </c>
    </row>
    <row r="229" spans="1:14" s="149" customFormat="1" ht="21" hidden="1" customHeight="1">
      <c r="A229" s="847"/>
      <c r="B229" s="969" t="s">
        <v>2309</v>
      </c>
      <c r="C229" s="969" t="s">
        <v>2944</v>
      </c>
      <c r="D229" s="965">
        <v>45817</v>
      </c>
      <c r="E229" s="909">
        <f t="shared" si="242"/>
        <v>45819</v>
      </c>
      <c r="F229" s="871">
        <f t="shared" si="243"/>
        <v>45822</v>
      </c>
      <c r="G229" s="909">
        <f t="shared" si="244"/>
        <v>45831</v>
      </c>
      <c r="H229" s="909">
        <f t="shared" ref="H229" si="253">G229+5</f>
        <v>45836</v>
      </c>
      <c r="I229" s="909">
        <f t="shared" ref="I229" si="254">H229+2</f>
        <v>45838</v>
      </c>
      <c r="J229" s="909">
        <f t="shared" ref="J229" si="255">I229+2</f>
        <v>45840</v>
      </c>
      <c r="K229" s="909">
        <f t="shared" ref="K229" si="256">J229+2</f>
        <v>45842</v>
      </c>
      <c r="L229" s="909">
        <f t="shared" ref="L229" si="257">K229+4</f>
        <v>45846</v>
      </c>
      <c r="M229" s="193"/>
      <c r="N229" s="871">
        <f t="shared" si="231"/>
        <v>45812</v>
      </c>
    </row>
    <row r="230" spans="1:14" s="149" customFormat="1" ht="21" hidden="1" customHeight="1">
      <c r="A230" s="847"/>
      <c r="B230" s="969" t="s">
        <v>1905</v>
      </c>
      <c r="C230" s="969" t="s">
        <v>2945</v>
      </c>
      <c r="D230" s="965">
        <v>45828</v>
      </c>
      <c r="E230" s="909">
        <f t="shared" si="242"/>
        <v>45830</v>
      </c>
      <c r="F230" s="871">
        <f t="shared" si="243"/>
        <v>45833</v>
      </c>
      <c r="G230" s="909">
        <f t="shared" si="244"/>
        <v>45842</v>
      </c>
      <c r="H230" s="909">
        <f t="shared" ref="H230" si="258">G230+5</f>
        <v>45847</v>
      </c>
      <c r="I230" s="909">
        <f t="shared" ref="I230" si="259">H230+2</f>
        <v>45849</v>
      </c>
      <c r="J230" s="909">
        <f t="shared" ref="J230" si="260">I230+2</f>
        <v>45851</v>
      </c>
      <c r="K230" s="909">
        <f t="shared" ref="K230" si="261">J230+2</f>
        <v>45853</v>
      </c>
      <c r="L230" s="909">
        <f t="shared" ref="L230" si="262">K230+4</f>
        <v>45857</v>
      </c>
      <c r="M230" s="193"/>
      <c r="N230" s="871">
        <f t="shared" si="231"/>
        <v>45819</v>
      </c>
    </row>
    <row r="231" spans="1:14" s="149" customFormat="1" ht="0.75" hidden="1" customHeight="1">
      <c r="A231" s="847"/>
      <c r="B231" s="969" t="s">
        <v>2344</v>
      </c>
      <c r="C231" s="969" t="s">
        <v>2946</v>
      </c>
      <c r="D231" s="963" t="s">
        <v>288</v>
      </c>
      <c r="E231" s="903"/>
      <c r="F231" s="903"/>
      <c r="G231" s="903"/>
      <c r="H231" s="903"/>
      <c r="I231" s="903"/>
      <c r="J231" s="903"/>
      <c r="K231" s="903"/>
      <c r="L231" s="903"/>
      <c r="M231" s="193"/>
      <c r="N231" s="871">
        <f t="shared" si="231"/>
        <v>45826</v>
      </c>
    </row>
    <row r="232" spans="1:14" s="149" customFormat="1" ht="21" hidden="1" customHeight="1">
      <c r="A232" s="847"/>
      <c r="B232" s="969" t="s">
        <v>2575</v>
      </c>
      <c r="C232" s="969" t="s">
        <v>2947</v>
      </c>
      <c r="D232" s="965">
        <v>45840</v>
      </c>
      <c r="E232" s="963" t="s">
        <v>288</v>
      </c>
      <c r="F232" s="871">
        <v>45842</v>
      </c>
      <c r="G232" s="909">
        <f t="shared" ref="G232" si="263">F232+9</f>
        <v>45851</v>
      </c>
      <c r="H232" s="909">
        <f t="shared" ref="H232" si="264">G232+5</f>
        <v>45856</v>
      </c>
      <c r="I232" s="909">
        <f t="shared" ref="I232" si="265">H232+2</f>
        <v>45858</v>
      </c>
      <c r="J232" s="909">
        <f t="shared" ref="J232" si="266">I232+2</f>
        <v>45860</v>
      </c>
      <c r="K232" s="909">
        <f t="shared" ref="K232" si="267">J232+2</f>
        <v>45862</v>
      </c>
      <c r="L232" s="909">
        <f t="shared" ref="L232" si="268">K232+4</f>
        <v>45866</v>
      </c>
      <c r="M232" s="193"/>
      <c r="N232" s="871">
        <f>N231+7</f>
        <v>45833</v>
      </c>
    </row>
    <row r="233" spans="1:14" s="149" customFormat="1" ht="21" hidden="1" customHeight="1">
      <c r="A233" s="847"/>
      <c r="B233" s="969" t="s">
        <v>1886</v>
      </c>
      <c r="C233" s="969" t="s">
        <v>2948</v>
      </c>
      <c r="D233" s="965">
        <v>45843</v>
      </c>
      <c r="E233" s="963" t="s">
        <v>288</v>
      </c>
      <c r="F233" s="963" t="s">
        <v>288</v>
      </c>
      <c r="G233" s="963" t="s">
        <v>288</v>
      </c>
      <c r="H233" s="963" t="s">
        <v>288</v>
      </c>
      <c r="I233" s="963" t="s">
        <v>288</v>
      </c>
      <c r="J233" s="963" t="s">
        <v>288</v>
      </c>
      <c r="K233" s="963" t="s">
        <v>288</v>
      </c>
      <c r="L233" s="963" t="s">
        <v>288</v>
      </c>
      <c r="M233" s="193"/>
      <c r="N233" s="871">
        <f t="shared" si="231"/>
        <v>45840</v>
      </c>
    </row>
    <row r="234" spans="1:14" s="149" customFormat="1" ht="21" hidden="1" customHeight="1">
      <c r="A234" s="847"/>
      <c r="B234" s="969" t="s">
        <v>2789</v>
      </c>
      <c r="C234" s="969" t="s">
        <v>2949</v>
      </c>
      <c r="D234" s="965">
        <v>45850</v>
      </c>
      <c r="E234" s="909">
        <f t="shared" ref="E234" si="269">D234+2</f>
        <v>45852</v>
      </c>
      <c r="F234" s="871">
        <f t="shared" ref="F234" si="270">E234+3</f>
        <v>45855</v>
      </c>
      <c r="G234" s="909">
        <f t="shared" ref="G234" si="271">F234+9</f>
        <v>45864</v>
      </c>
      <c r="H234" s="909">
        <f t="shared" ref="H234" si="272">G234+5</f>
        <v>45869</v>
      </c>
      <c r="I234" s="909">
        <f t="shared" ref="I234" si="273">H234+2</f>
        <v>45871</v>
      </c>
      <c r="J234" s="909">
        <f t="shared" ref="J234" si="274">I234+2</f>
        <v>45873</v>
      </c>
      <c r="K234" s="909">
        <f t="shared" ref="K234" si="275">J234+2</f>
        <v>45875</v>
      </c>
      <c r="L234" s="909">
        <f t="shared" ref="L234" si="276">K234+4</f>
        <v>45879</v>
      </c>
      <c r="M234" s="193"/>
      <c r="N234" s="871">
        <f t="shared" si="231"/>
        <v>45847</v>
      </c>
    </row>
    <row r="235" spans="1:14" s="149" customFormat="1" ht="21" hidden="1" customHeight="1">
      <c r="A235" s="847"/>
      <c r="B235" s="969" t="s">
        <v>2747</v>
      </c>
      <c r="C235" s="969" t="s">
        <v>2950</v>
      </c>
      <c r="D235" s="965">
        <v>45857</v>
      </c>
      <c r="E235" s="909">
        <f t="shared" ref="E235" si="277">D235+2</f>
        <v>45859</v>
      </c>
      <c r="F235" s="871">
        <f t="shared" ref="F235" si="278">E235+3</f>
        <v>45862</v>
      </c>
      <c r="G235" s="909">
        <f t="shared" ref="G235" si="279">F235+9</f>
        <v>45871</v>
      </c>
      <c r="H235" s="909">
        <f t="shared" ref="H235" si="280">G235+5</f>
        <v>45876</v>
      </c>
      <c r="I235" s="909">
        <f t="shared" ref="I235" si="281">H235+2</f>
        <v>45878</v>
      </c>
      <c r="J235" s="909">
        <f t="shared" ref="J235" si="282">I235+2</f>
        <v>45880</v>
      </c>
      <c r="K235" s="909">
        <f t="shared" ref="K235" si="283">J235+2</f>
        <v>45882</v>
      </c>
      <c r="L235" s="909">
        <f t="shared" ref="L235" si="284">K235+4</f>
        <v>45886</v>
      </c>
      <c r="M235" s="193"/>
      <c r="N235" s="871">
        <f t="shared" si="231"/>
        <v>45854</v>
      </c>
    </row>
    <row r="236" spans="1:14" s="149" customFormat="1" ht="21" hidden="1" customHeight="1">
      <c r="A236" s="847"/>
      <c r="B236" s="969" t="s">
        <v>2064</v>
      </c>
      <c r="C236" s="969" t="s">
        <v>2951</v>
      </c>
      <c r="D236" s="963" t="s">
        <v>288</v>
      </c>
      <c r="E236" s="903"/>
      <c r="F236" s="903"/>
      <c r="G236" s="1096"/>
      <c r="H236" s="1096"/>
      <c r="I236" s="1096"/>
      <c r="J236" s="1096"/>
      <c r="K236" s="903"/>
      <c r="L236" s="903"/>
      <c r="M236" s="193"/>
      <c r="N236" s="871">
        <f t="shared" si="231"/>
        <v>45861</v>
      </c>
    </row>
    <row r="237" spans="1:14" s="149" customFormat="1" ht="21" hidden="1" customHeight="1">
      <c r="A237" s="847" t="s">
        <v>1905</v>
      </c>
      <c r="B237" s="1047" t="s">
        <v>312</v>
      </c>
      <c r="C237" s="969" t="s">
        <v>2952</v>
      </c>
      <c r="D237" s="903"/>
      <c r="E237" s="903"/>
      <c r="F237" s="903"/>
      <c r="G237" s="903"/>
      <c r="H237" s="903"/>
      <c r="I237" s="903"/>
      <c r="J237" s="903"/>
      <c r="K237" s="903"/>
      <c r="L237" s="903"/>
      <c r="M237" s="193"/>
      <c r="N237" s="871">
        <f>N236+7</f>
        <v>45868</v>
      </c>
    </row>
    <row r="238" spans="1:14" s="149" customFormat="1" ht="21" hidden="1" customHeight="1">
      <c r="A238" s="847"/>
      <c r="B238" s="969" t="s">
        <v>1905</v>
      </c>
      <c r="C238" s="969" t="s">
        <v>2953</v>
      </c>
      <c r="D238" s="965">
        <v>45881</v>
      </c>
      <c r="E238" s="963" t="s">
        <v>288</v>
      </c>
      <c r="F238" s="963" t="s">
        <v>288</v>
      </c>
      <c r="G238" s="963" t="s">
        <v>288</v>
      </c>
      <c r="H238" s="909">
        <v>45890</v>
      </c>
      <c r="I238" s="909">
        <f t="shared" ref="I238:I241" si="285">H238+2</f>
        <v>45892</v>
      </c>
      <c r="J238" s="909">
        <f t="shared" ref="J238:J241" si="286">I238+2</f>
        <v>45894</v>
      </c>
      <c r="K238" s="909">
        <f t="shared" ref="K238:K241" si="287">J238+2</f>
        <v>45896</v>
      </c>
      <c r="L238" s="909">
        <f t="shared" ref="L238" si="288">K238+4</f>
        <v>45900</v>
      </c>
      <c r="M238" s="193"/>
      <c r="N238" s="871">
        <f t="shared" si="231"/>
        <v>45875</v>
      </c>
    </row>
    <row r="239" spans="1:14" s="149" customFormat="1" ht="21" hidden="1" customHeight="1">
      <c r="A239" s="847"/>
      <c r="B239" s="969" t="s">
        <v>2575</v>
      </c>
      <c r="C239" s="969" t="s">
        <v>2954</v>
      </c>
      <c r="D239" s="965">
        <v>45890</v>
      </c>
      <c r="E239" s="963" t="s">
        <v>288</v>
      </c>
      <c r="F239" s="871">
        <v>45892</v>
      </c>
      <c r="G239" s="909">
        <v>45748</v>
      </c>
      <c r="H239" s="909">
        <f>G239+5</f>
        <v>45753</v>
      </c>
      <c r="I239" s="909">
        <f t="shared" si="285"/>
        <v>45755</v>
      </c>
      <c r="J239" s="909">
        <f t="shared" si="286"/>
        <v>45757</v>
      </c>
      <c r="K239" s="909">
        <f t="shared" si="287"/>
        <v>45759</v>
      </c>
      <c r="L239" s="909">
        <f>K239+4</f>
        <v>45763</v>
      </c>
      <c r="M239" s="193"/>
      <c r="N239" s="871">
        <f>N238+7</f>
        <v>45882</v>
      </c>
    </row>
    <row r="240" spans="1:14" s="149" customFormat="1" ht="21" hidden="1" customHeight="1">
      <c r="A240" s="847" t="s">
        <v>2955</v>
      </c>
      <c r="B240" s="969" t="s">
        <v>2789</v>
      </c>
      <c r="C240" s="969" t="s">
        <v>2956</v>
      </c>
      <c r="D240" s="965">
        <v>45896</v>
      </c>
      <c r="E240" s="909">
        <f t="shared" ref="E240:E241" si="289">D240+2</f>
        <v>45898</v>
      </c>
      <c r="F240" s="871">
        <f t="shared" ref="F240:F241" si="290">E240+3</f>
        <v>45901</v>
      </c>
      <c r="G240" s="909">
        <f t="shared" ref="G240:G241" si="291">F240+9</f>
        <v>45910</v>
      </c>
      <c r="H240" s="909">
        <f t="shared" ref="H240:H241" si="292">G240+5</f>
        <v>45915</v>
      </c>
      <c r="I240" s="909">
        <f t="shared" si="285"/>
        <v>45917</v>
      </c>
      <c r="J240" s="909">
        <f t="shared" si="286"/>
        <v>45919</v>
      </c>
      <c r="K240" s="909">
        <f t="shared" si="287"/>
        <v>45921</v>
      </c>
      <c r="L240" s="909">
        <f t="shared" ref="L240:L241" si="293">K240+4</f>
        <v>45925</v>
      </c>
      <c r="M240" s="193"/>
      <c r="N240" s="871">
        <f t="shared" si="231"/>
        <v>45889</v>
      </c>
    </row>
    <row r="241" spans="1:14" s="149" customFormat="1" ht="21" hidden="1" customHeight="1">
      <c r="A241" s="847"/>
      <c r="B241" s="969" t="s">
        <v>2807</v>
      </c>
      <c r="C241" s="969" t="s">
        <v>2957</v>
      </c>
      <c r="D241" s="965">
        <v>45900</v>
      </c>
      <c r="E241" s="909">
        <f t="shared" si="289"/>
        <v>45902</v>
      </c>
      <c r="F241" s="871">
        <f t="shared" si="290"/>
        <v>45905</v>
      </c>
      <c r="G241" s="909">
        <f t="shared" si="291"/>
        <v>45914</v>
      </c>
      <c r="H241" s="909">
        <f t="shared" si="292"/>
        <v>45919</v>
      </c>
      <c r="I241" s="909">
        <f t="shared" si="285"/>
        <v>45921</v>
      </c>
      <c r="J241" s="909">
        <f t="shared" si="286"/>
        <v>45923</v>
      </c>
      <c r="K241" s="909">
        <f t="shared" si="287"/>
        <v>45925</v>
      </c>
      <c r="L241" s="909">
        <f t="shared" si="293"/>
        <v>45929</v>
      </c>
      <c r="M241" s="193"/>
      <c r="N241" s="871">
        <f>N240+7</f>
        <v>45896</v>
      </c>
    </row>
    <row r="242" spans="1:14" s="149" customFormat="1" ht="21" hidden="1" customHeight="1">
      <c r="A242" s="847"/>
      <c r="B242" s="969" t="s">
        <v>2747</v>
      </c>
      <c r="C242" s="969" t="s">
        <v>2958</v>
      </c>
      <c r="D242" s="965">
        <v>45910</v>
      </c>
      <c r="E242" s="909">
        <f t="shared" ref="E242" si="294">D242+2</f>
        <v>45912</v>
      </c>
      <c r="F242" s="871">
        <f t="shared" ref="F242" si="295">E242+3</f>
        <v>45915</v>
      </c>
      <c r="G242" s="909">
        <f t="shared" ref="G242" si="296">F242+9</f>
        <v>45924</v>
      </c>
      <c r="H242" s="909">
        <f t="shared" ref="H242" si="297">G242+5</f>
        <v>45929</v>
      </c>
      <c r="I242" s="909">
        <f t="shared" ref="I242:I243" si="298">H242+2</f>
        <v>45931</v>
      </c>
      <c r="J242" s="909">
        <f t="shared" ref="J242:J243" si="299">I242+2</f>
        <v>45933</v>
      </c>
      <c r="K242" s="909">
        <f t="shared" ref="K242:K243" si="300">J242+2</f>
        <v>45935</v>
      </c>
      <c r="L242" s="909">
        <f t="shared" ref="L242:L243" si="301">K242+4</f>
        <v>45939</v>
      </c>
      <c r="M242" s="193"/>
      <c r="N242" s="871">
        <f>N241+7</f>
        <v>45903</v>
      </c>
    </row>
    <row r="243" spans="1:14" s="149" customFormat="1" ht="21" hidden="1" customHeight="1">
      <c r="A243" s="847"/>
      <c r="B243" s="969" t="s">
        <v>2561</v>
      </c>
      <c r="C243" s="969" t="s">
        <v>2959</v>
      </c>
      <c r="D243" s="965">
        <v>45910</v>
      </c>
      <c r="E243" s="963" t="s">
        <v>288</v>
      </c>
      <c r="F243" s="963" t="s">
        <v>288</v>
      </c>
      <c r="G243" s="963" t="s">
        <v>288</v>
      </c>
      <c r="H243" s="909">
        <v>45922</v>
      </c>
      <c r="I243" s="909">
        <f t="shared" si="298"/>
        <v>45924</v>
      </c>
      <c r="J243" s="909">
        <f t="shared" si="299"/>
        <v>45926</v>
      </c>
      <c r="K243" s="909">
        <f t="shared" si="300"/>
        <v>45928</v>
      </c>
      <c r="L243" s="909">
        <f t="shared" si="301"/>
        <v>45932</v>
      </c>
      <c r="M243" s="193"/>
      <c r="N243" s="871">
        <f t="shared" ref="N243" si="302">N242+7</f>
        <v>45910</v>
      </c>
    </row>
    <row r="244" spans="1:14" s="149" customFormat="1" ht="21" hidden="1" customHeight="1">
      <c r="A244" s="847"/>
      <c r="B244" s="969" t="s">
        <v>1905</v>
      </c>
      <c r="C244" s="969" t="s">
        <v>2960</v>
      </c>
      <c r="D244" s="965">
        <v>45923</v>
      </c>
      <c r="E244" s="909">
        <f t="shared" ref="E244:E254" si="303">D244+2</f>
        <v>45925</v>
      </c>
      <c r="F244" s="871">
        <f t="shared" ref="F244" si="304">E244+3</f>
        <v>45928</v>
      </c>
      <c r="G244" s="909">
        <f t="shared" ref="G244" si="305">F244+9</f>
        <v>45937</v>
      </c>
      <c r="H244" s="909">
        <f t="shared" ref="H244" si="306">G244+5</f>
        <v>45942</v>
      </c>
      <c r="I244" s="909">
        <f t="shared" ref="I244:I254" si="307">H244+2</f>
        <v>45944</v>
      </c>
      <c r="J244" s="909">
        <f t="shared" ref="J244" si="308">I244+2</f>
        <v>45946</v>
      </c>
      <c r="K244" s="909">
        <f t="shared" ref="K244" si="309">J244+2</f>
        <v>45948</v>
      </c>
      <c r="L244" s="909">
        <f t="shared" ref="L244" si="310">K244+4</f>
        <v>45952</v>
      </c>
      <c r="M244" s="193"/>
      <c r="N244" s="871">
        <f>N243+7</f>
        <v>45917</v>
      </c>
    </row>
    <row r="245" spans="1:14" s="149" customFormat="1" ht="21" hidden="1" customHeight="1">
      <c r="A245" s="847" t="s">
        <v>2812</v>
      </c>
      <c r="B245" s="1114" t="s">
        <v>2614</v>
      </c>
      <c r="C245" s="1114" t="s">
        <v>2961</v>
      </c>
      <c r="D245" s="1115">
        <v>45936</v>
      </c>
      <c r="E245" s="1116" t="s">
        <v>288</v>
      </c>
      <c r="F245" s="1116" t="s">
        <v>288</v>
      </c>
      <c r="G245" s="1116" t="s">
        <v>288</v>
      </c>
      <c r="H245" s="1132">
        <v>45943</v>
      </c>
      <c r="I245" s="1132">
        <f t="shared" ref="I245" si="311">H245+2</f>
        <v>45945</v>
      </c>
      <c r="J245" s="1132">
        <f t="shared" ref="J245" si="312">I245+2</f>
        <v>45947</v>
      </c>
      <c r="K245" s="1132">
        <f t="shared" ref="K245" si="313">J245+2</f>
        <v>45949</v>
      </c>
      <c r="L245" s="1132">
        <f t="shared" ref="L245" si="314">K245+4</f>
        <v>45953</v>
      </c>
      <c r="M245" s="193"/>
      <c r="N245" s="1134">
        <f t="shared" ref="N245" si="315">N244+7</f>
        <v>45924</v>
      </c>
    </row>
    <row r="246" spans="1:14" s="149" customFormat="1" ht="21" hidden="1" customHeight="1">
      <c r="A246" s="847" t="s">
        <v>2575</v>
      </c>
      <c r="B246" s="1128" t="s">
        <v>2575</v>
      </c>
      <c r="C246" s="1129" t="s">
        <v>2962</v>
      </c>
      <c r="D246" s="1130" t="s">
        <v>288</v>
      </c>
      <c r="E246" s="1130" t="s">
        <v>288</v>
      </c>
      <c r="F246" s="1130" t="s">
        <v>288</v>
      </c>
      <c r="G246" s="1130" t="s">
        <v>288</v>
      </c>
      <c r="H246" s="1130" t="s">
        <v>288</v>
      </c>
      <c r="I246" s="1130" t="s">
        <v>288</v>
      </c>
      <c r="J246" s="1130" t="s">
        <v>288</v>
      </c>
      <c r="K246" s="1130" t="s">
        <v>288</v>
      </c>
      <c r="L246" s="1131" t="s">
        <v>288</v>
      </c>
      <c r="M246" s="193"/>
      <c r="N246" s="1135">
        <f>N245+7</f>
        <v>45931</v>
      </c>
    </row>
    <row r="247" spans="1:14" s="149" customFormat="1" ht="21" hidden="1" customHeight="1">
      <c r="A247" s="847"/>
      <c r="B247" s="1117"/>
      <c r="C247" s="1080"/>
      <c r="D247" s="1081"/>
      <c r="E247" s="1082"/>
      <c r="F247" s="1082"/>
      <c r="G247" s="1082"/>
      <c r="H247" s="1082"/>
      <c r="I247" s="1082"/>
      <c r="J247" s="1082"/>
      <c r="K247" s="1082"/>
      <c r="L247" s="1082"/>
      <c r="M247" s="193"/>
      <c r="N247" s="1133"/>
    </row>
    <row r="248" spans="1:14" s="149" customFormat="1" ht="21" hidden="1" customHeight="1">
      <c r="A248" s="847"/>
      <c r="B248" s="1117"/>
      <c r="C248" s="1080"/>
      <c r="D248" s="1081"/>
      <c r="E248" s="1082"/>
      <c r="F248" s="1082"/>
      <c r="G248" s="1082"/>
      <c r="H248" s="1082"/>
      <c r="I248" s="1082"/>
      <c r="J248" s="1082"/>
      <c r="K248" s="1082"/>
      <c r="L248" s="1082"/>
      <c r="M248" s="193"/>
      <c r="N248" s="1133"/>
    </row>
    <row r="249" spans="1:14" s="149" customFormat="1" ht="25.5" hidden="1" customHeight="1">
      <c r="A249" s="847"/>
      <c r="B249" s="1533" t="s">
        <v>9</v>
      </c>
      <c r="C249" s="1598"/>
      <c r="D249" s="1595" t="s">
        <v>252</v>
      </c>
      <c r="E249" s="1118" t="s">
        <v>717</v>
      </c>
      <c r="F249" s="1118" t="s">
        <v>2623</v>
      </c>
      <c r="G249" s="1118" t="s">
        <v>58</v>
      </c>
      <c r="H249" s="1118" t="s">
        <v>71</v>
      </c>
      <c r="I249" s="1124" t="s">
        <v>185</v>
      </c>
      <c r="J249" s="1126" t="s">
        <v>153</v>
      </c>
      <c r="K249" s="1082"/>
      <c r="L249" s="1082"/>
      <c r="M249" s="193"/>
      <c r="N249" s="1133"/>
    </row>
    <row r="250" spans="1:14" s="149" customFormat="1" ht="21" hidden="1" customHeight="1">
      <c r="A250" s="847"/>
      <c r="B250" s="959" t="s">
        <v>254</v>
      </c>
      <c r="C250" s="1120" t="s">
        <v>255</v>
      </c>
      <c r="D250" s="1596"/>
      <c r="E250" s="1119" t="s">
        <v>112</v>
      </c>
      <c r="F250" s="1119" t="s">
        <v>32</v>
      </c>
      <c r="G250" s="1119" t="s">
        <v>83</v>
      </c>
      <c r="H250" s="1119" t="s">
        <v>165</v>
      </c>
      <c r="I250" s="1125" t="s">
        <v>147</v>
      </c>
      <c r="J250" s="1127" t="s">
        <v>391</v>
      </c>
      <c r="K250" s="1082"/>
      <c r="L250" s="1136" t="s">
        <v>392</v>
      </c>
      <c r="M250" s="1136" t="s">
        <v>256</v>
      </c>
      <c r="N250" s="1036" t="s">
        <v>340</v>
      </c>
    </row>
    <row r="251" spans="1:14" s="149" customFormat="1" ht="21" hidden="1" customHeight="1">
      <c r="A251" s="847"/>
      <c r="B251" s="1114" t="s">
        <v>2789</v>
      </c>
      <c r="C251" s="969" t="s">
        <v>2963</v>
      </c>
      <c r="D251" s="1121">
        <v>45942</v>
      </c>
      <c r="E251" s="1122">
        <f t="shared" si="303"/>
        <v>45944</v>
      </c>
      <c r="F251" s="1123">
        <f t="shared" ref="F251:F253" si="316">E251+3</f>
        <v>45947</v>
      </c>
      <c r="G251" s="1122">
        <f t="shared" ref="G251:G253" si="317">F251+9</f>
        <v>45956</v>
      </c>
      <c r="H251" s="1122">
        <f t="shared" ref="H251:H254" si="318">G251+5</f>
        <v>45961</v>
      </c>
      <c r="I251" s="1137">
        <f t="shared" si="307"/>
        <v>45963</v>
      </c>
      <c r="J251" s="1138">
        <f t="shared" ref="J251:J255" si="319">I251+2</f>
        <v>45965</v>
      </c>
      <c r="K251" s="1081"/>
      <c r="L251" s="1123">
        <v>45938</v>
      </c>
      <c r="M251" s="1123">
        <f>N246+7</f>
        <v>45938</v>
      </c>
      <c r="N251" s="994">
        <f t="shared" ref="N251:N257" si="320">WEEKNUM(M251)</f>
        <v>41</v>
      </c>
    </row>
    <row r="252" spans="1:14" s="149" customFormat="1" ht="21" hidden="1" customHeight="1">
      <c r="A252" s="847"/>
      <c r="B252" s="1112" t="s">
        <v>2807</v>
      </c>
      <c r="C252" s="1113" t="s">
        <v>2964</v>
      </c>
      <c r="D252" s="965">
        <v>45953</v>
      </c>
      <c r="E252" s="1130" t="s">
        <v>288</v>
      </c>
      <c r="F252" s="1130" t="s">
        <v>288</v>
      </c>
      <c r="G252" s="909">
        <v>45965</v>
      </c>
      <c r="H252" s="909">
        <f t="shared" si="318"/>
        <v>45970</v>
      </c>
      <c r="I252" s="1139">
        <f t="shared" si="307"/>
        <v>45972</v>
      </c>
      <c r="J252" s="1140">
        <f t="shared" si="319"/>
        <v>45974</v>
      </c>
      <c r="K252" s="1081"/>
      <c r="L252" s="871">
        <f>L251+7</f>
        <v>45945</v>
      </c>
      <c r="M252" s="871">
        <f>M251+7</f>
        <v>45945</v>
      </c>
      <c r="N252" s="994">
        <f t="shared" si="320"/>
        <v>42</v>
      </c>
    </row>
    <row r="253" spans="1:14" s="149" customFormat="1" ht="21" hidden="1" customHeight="1">
      <c r="A253" s="847"/>
      <c r="B253" s="1146" t="s">
        <v>2561</v>
      </c>
      <c r="C253" s="969" t="s">
        <v>2965</v>
      </c>
      <c r="D253" s="965">
        <v>45957</v>
      </c>
      <c r="E253" s="909">
        <f t="shared" si="303"/>
        <v>45959</v>
      </c>
      <c r="F253" s="871">
        <f t="shared" si="316"/>
        <v>45962</v>
      </c>
      <c r="G253" s="909">
        <f t="shared" si="317"/>
        <v>45971</v>
      </c>
      <c r="H253" s="909">
        <f t="shared" si="318"/>
        <v>45976</v>
      </c>
      <c r="I253" s="1139">
        <f t="shared" si="307"/>
        <v>45978</v>
      </c>
      <c r="J253" s="1140">
        <f t="shared" si="319"/>
        <v>45980</v>
      </c>
      <c r="K253" s="1081"/>
      <c r="L253" s="871">
        <f>L252+7</f>
        <v>45952</v>
      </c>
      <c r="M253" s="871">
        <f>M252+7</f>
        <v>45952</v>
      </c>
      <c r="N253" s="994">
        <f t="shared" si="320"/>
        <v>43</v>
      </c>
    </row>
    <row r="254" spans="1:14" s="149" customFormat="1" ht="21" hidden="1" customHeight="1">
      <c r="A254" s="847"/>
      <c r="B254" s="969" t="s">
        <v>2747</v>
      </c>
      <c r="C254" s="969" t="s">
        <v>2966</v>
      </c>
      <c r="D254" s="965">
        <v>45966</v>
      </c>
      <c r="E254" s="909">
        <f t="shared" si="303"/>
        <v>45968</v>
      </c>
      <c r="F254" s="871">
        <f>E254+3</f>
        <v>45971</v>
      </c>
      <c r="G254" s="909">
        <f>F254+9</f>
        <v>45980</v>
      </c>
      <c r="H254" s="909">
        <f t="shared" si="318"/>
        <v>45985</v>
      </c>
      <c r="I254" s="1139">
        <f t="shared" si="307"/>
        <v>45987</v>
      </c>
      <c r="J254" s="1140">
        <f>I254+3</f>
        <v>45990</v>
      </c>
      <c r="K254" s="1081"/>
      <c r="L254" s="871">
        <f t="shared" ref="L254:M256" si="321">L253+7</f>
        <v>45959</v>
      </c>
      <c r="M254" s="871">
        <f t="shared" si="321"/>
        <v>45959</v>
      </c>
      <c r="N254" s="994">
        <f t="shared" si="320"/>
        <v>44</v>
      </c>
    </row>
    <row r="255" spans="1:14" s="149" customFormat="1" ht="21" hidden="1" customHeight="1">
      <c r="A255" s="847"/>
      <c r="B255" s="1110" t="s">
        <v>1290</v>
      </c>
      <c r="C255" s="969" t="s">
        <v>2967</v>
      </c>
      <c r="D255" s="904">
        <v>45966</v>
      </c>
      <c r="E255" s="904">
        <f t="shared" ref="E255:E256" si="322">D255+2</f>
        <v>45968</v>
      </c>
      <c r="F255" s="904">
        <f t="shared" ref="F255:F256" si="323">E255+3</f>
        <v>45971</v>
      </c>
      <c r="G255" s="904">
        <f t="shared" ref="G255" si="324">F255+9</f>
        <v>45980</v>
      </c>
      <c r="H255" s="904">
        <f t="shared" ref="H255:H256" si="325">G255+5</f>
        <v>45985</v>
      </c>
      <c r="I255" s="1148">
        <f t="shared" ref="I255:I256" si="326">H255+2</f>
        <v>45987</v>
      </c>
      <c r="J255" s="1149">
        <f t="shared" si="319"/>
        <v>45989</v>
      </c>
      <c r="K255" s="1081"/>
      <c r="L255" s="871">
        <f t="shared" si="321"/>
        <v>45966</v>
      </c>
      <c r="M255" s="871">
        <f t="shared" si="321"/>
        <v>45966</v>
      </c>
      <c r="N255" s="994">
        <f t="shared" si="320"/>
        <v>45</v>
      </c>
    </row>
    <row r="256" spans="1:14" s="149" customFormat="1" ht="21" hidden="1" customHeight="1">
      <c r="A256" s="847"/>
      <c r="B256" s="969" t="s">
        <v>2614</v>
      </c>
      <c r="C256" s="969" t="s">
        <v>2968</v>
      </c>
      <c r="D256" s="965">
        <v>45984</v>
      </c>
      <c r="E256" s="909">
        <f t="shared" si="322"/>
        <v>45986</v>
      </c>
      <c r="F256" s="871">
        <f t="shared" si="323"/>
        <v>45989</v>
      </c>
      <c r="G256" s="909">
        <f>F256+9</f>
        <v>45998</v>
      </c>
      <c r="H256" s="909">
        <f t="shared" si="325"/>
        <v>46003</v>
      </c>
      <c r="I256" s="1139">
        <f t="shared" si="326"/>
        <v>46005</v>
      </c>
      <c r="J256" s="1140">
        <f t="shared" ref="J256:J258" si="327">I256+3</f>
        <v>46008</v>
      </c>
      <c r="K256" s="1081"/>
      <c r="L256" s="871">
        <f t="shared" si="321"/>
        <v>45973</v>
      </c>
      <c r="M256" s="871">
        <f t="shared" si="321"/>
        <v>45973</v>
      </c>
      <c r="N256" s="994">
        <f t="shared" si="320"/>
        <v>46</v>
      </c>
    </row>
    <row r="257" spans="1:17" s="149" customFormat="1" ht="21" hidden="1" customHeight="1">
      <c r="A257" s="847" t="s">
        <v>731</v>
      </c>
      <c r="B257" s="1110" t="s">
        <v>463</v>
      </c>
      <c r="C257" s="969" t="s">
        <v>2969</v>
      </c>
      <c r="D257" s="965">
        <v>45984</v>
      </c>
      <c r="E257" s="1130" t="s">
        <v>288</v>
      </c>
      <c r="F257" s="1130" t="s">
        <v>288</v>
      </c>
      <c r="G257" s="1130" t="s">
        <v>288</v>
      </c>
      <c r="H257" s="909">
        <v>45999</v>
      </c>
      <c r="I257" s="1139">
        <f t="shared" ref="I257:I258" si="328">H257+2</f>
        <v>46001</v>
      </c>
      <c r="J257" s="1140">
        <f t="shared" si="327"/>
        <v>46004</v>
      </c>
      <c r="K257" s="1081"/>
      <c r="L257" s="871">
        <f>L256+7</f>
        <v>45980</v>
      </c>
      <c r="M257" s="871">
        <f>M256+7</f>
        <v>45980</v>
      </c>
      <c r="N257" s="994">
        <f t="shared" si="320"/>
        <v>47</v>
      </c>
    </row>
    <row r="258" spans="1:17" s="149" customFormat="1" ht="21" hidden="1" customHeight="1">
      <c r="A258" s="847" t="s">
        <v>731</v>
      </c>
      <c r="B258" s="1110" t="s">
        <v>463</v>
      </c>
      <c r="C258" s="969" t="s">
        <v>2970</v>
      </c>
      <c r="D258" s="965">
        <v>45987</v>
      </c>
      <c r="E258" s="909">
        <f t="shared" ref="E258" si="329">D258+2</f>
        <v>45989</v>
      </c>
      <c r="F258" s="871">
        <f t="shared" ref="F258" si="330">E258+3</f>
        <v>45992</v>
      </c>
      <c r="G258" s="909">
        <f>F258+9</f>
        <v>46001</v>
      </c>
      <c r="H258" s="909">
        <f t="shared" ref="H258" si="331">G258+5</f>
        <v>46006</v>
      </c>
      <c r="I258" s="1139">
        <f t="shared" si="328"/>
        <v>46008</v>
      </c>
      <c r="J258" s="1140">
        <f t="shared" si="327"/>
        <v>46011</v>
      </c>
      <c r="K258" s="1081"/>
      <c r="L258" s="871">
        <f>L257+7</f>
        <v>45987</v>
      </c>
      <c r="M258" s="871">
        <f>M257+7</f>
        <v>45987</v>
      </c>
      <c r="N258" s="994">
        <f t="shared" ref="N258" si="332">WEEKNUM(M258)</f>
        <v>48</v>
      </c>
    </row>
    <row r="259" spans="1:17" s="149" customFormat="1" ht="21" hidden="1" customHeight="1">
      <c r="A259" s="1024"/>
      <c r="B259" s="147" t="s">
        <v>468</v>
      </c>
      <c r="C259" s="75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600"/>
      <c r="P259" s="146"/>
      <c r="Q259" s="146"/>
    </row>
    <row r="260" spans="1:17" s="149" customFormat="1" ht="21" hidden="1" customHeight="1">
      <c r="A260" s="1024"/>
      <c r="B260" s="147"/>
      <c r="C260" s="750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600"/>
      <c r="P260" s="146"/>
      <c r="Q260" s="146"/>
    </row>
    <row r="261" spans="1:17" s="149" customFormat="1" ht="28.5" hidden="1" customHeight="1">
      <c r="A261" s="847"/>
      <c r="B261" s="1516" t="s">
        <v>9</v>
      </c>
      <c r="C261" s="1586"/>
      <c r="D261" s="1587" t="s">
        <v>252</v>
      </c>
      <c r="E261" s="1294" t="s">
        <v>96</v>
      </c>
      <c r="F261" s="1295" t="s">
        <v>139</v>
      </c>
      <c r="G261" s="1295" t="s">
        <v>58</v>
      </c>
      <c r="H261" s="1295" t="s">
        <v>71</v>
      </c>
      <c r="I261" s="1296" t="s">
        <v>185</v>
      </c>
      <c r="J261" s="1297" t="s">
        <v>153</v>
      </c>
      <c r="K261" s="1298"/>
      <c r="L261" s="1298"/>
      <c r="M261" s="1191"/>
      <c r="N261" s="1299"/>
    </row>
    <row r="262" spans="1:17" s="149" customFormat="1" ht="21" hidden="1" customHeight="1">
      <c r="A262" s="847"/>
      <c r="B262" s="1282" t="s">
        <v>254</v>
      </c>
      <c r="C262" s="1300" t="s">
        <v>255</v>
      </c>
      <c r="D262" s="1597"/>
      <c r="E262" s="1301" t="s">
        <v>117</v>
      </c>
      <c r="F262" s="1302" t="s">
        <v>70</v>
      </c>
      <c r="G262" s="1302" t="s">
        <v>62</v>
      </c>
      <c r="H262" s="1302" t="s">
        <v>64</v>
      </c>
      <c r="I262" s="1303" t="s">
        <v>188</v>
      </c>
      <c r="J262" s="1304" t="s">
        <v>156</v>
      </c>
      <c r="K262" s="1298"/>
      <c r="M262" s="1305" t="s">
        <v>392</v>
      </c>
      <c r="N262" s="1305" t="s">
        <v>256</v>
      </c>
      <c r="O262" s="1271" t="s">
        <v>340</v>
      </c>
    </row>
    <row r="263" spans="1:17" s="149" customFormat="1" ht="21" hidden="1" customHeight="1">
      <c r="A263" s="847" t="s">
        <v>2971</v>
      </c>
      <c r="B263" s="1291" t="s">
        <v>463</v>
      </c>
      <c r="C263" s="1285" t="s">
        <v>2970</v>
      </c>
      <c r="D263" s="1306">
        <v>45988</v>
      </c>
      <c r="E263" s="1307">
        <f>D263+6</f>
        <v>45994</v>
      </c>
      <c r="F263" s="1287">
        <f>E263+1</f>
        <v>45995</v>
      </c>
      <c r="G263" s="1307">
        <f>F263+6</f>
        <v>46001</v>
      </c>
      <c r="H263" s="1307">
        <f t="shared" ref="H263" si="333">G263+5</f>
        <v>46006</v>
      </c>
      <c r="I263" s="1308">
        <f t="shared" ref="I263" si="334">H263+2</f>
        <v>46008</v>
      </c>
      <c r="J263" s="1309">
        <f>I263+3</f>
        <v>46011</v>
      </c>
      <c r="K263" s="1310"/>
      <c r="M263" s="1287">
        <v>45988</v>
      </c>
      <c r="N263" s="1287">
        <v>45990</v>
      </c>
      <c r="O263" s="1274">
        <f t="shared" ref="O263:O267" si="335">WEEKNUM(N263)</f>
        <v>48</v>
      </c>
    </row>
    <row r="264" spans="1:17" s="149" customFormat="1" ht="21" hidden="1" customHeight="1">
      <c r="A264" s="847" t="s">
        <v>2336</v>
      </c>
      <c r="B264" s="1293" t="s">
        <v>2828</v>
      </c>
      <c r="C264" s="1285" t="s">
        <v>2972</v>
      </c>
      <c r="D264" s="1286">
        <v>46009</v>
      </c>
      <c r="E264" s="1307">
        <f t="shared" ref="E264:E267" si="336">D264+6</f>
        <v>46015</v>
      </c>
      <c r="F264" s="1187" t="s">
        <v>288</v>
      </c>
      <c r="G264" s="1307">
        <v>46016</v>
      </c>
      <c r="H264" s="1187" t="s">
        <v>288</v>
      </c>
      <c r="I264" s="1308">
        <f>D264+20</f>
        <v>46029</v>
      </c>
      <c r="J264" s="1309">
        <f t="shared" ref="J264:J267" si="337">I264+3</f>
        <v>46032</v>
      </c>
      <c r="K264" s="1310"/>
      <c r="M264" s="1287">
        <f t="shared" ref="M264:M277" si="338">M263+7</f>
        <v>45995</v>
      </c>
      <c r="N264" s="1287">
        <f t="shared" ref="N264:N277" si="339">N263+7</f>
        <v>45997</v>
      </c>
      <c r="O264" s="1274">
        <f t="shared" si="335"/>
        <v>49</v>
      </c>
    </row>
    <row r="265" spans="1:17" s="149" customFormat="1" ht="21" hidden="1" customHeight="1">
      <c r="A265" s="847" t="s">
        <v>2973</v>
      </c>
      <c r="B265" s="1291" t="s">
        <v>463</v>
      </c>
      <c r="C265" s="1285" t="s">
        <v>2974</v>
      </c>
      <c r="D265" s="1286">
        <v>46003</v>
      </c>
      <c r="E265" s="1307">
        <f t="shared" si="336"/>
        <v>46009</v>
      </c>
      <c r="F265" s="1287">
        <f t="shared" ref="F265:F267" si="340">E265+1</f>
        <v>46010</v>
      </c>
      <c r="G265" s="1307">
        <f t="shared" ref="G265:G267" si="341">F265+6</f>
        <v>46016</v>
      </c>
      <c r="H265" s="1307">
        <f t="shared" ref="H265:H267" si="342">G265+5</f>
        <v>46021</v>
      </c>
      <c r="I265" s="1308">
        <f t="shared" ref="I265:I267" si="343">H265+2</f>
        <v>46023</v>
      </c>
      <c r="J265" s="1309">
        <f t="shared" si="337"/>
        <v>46026</v>
      </c>
      <c r="K265" s="1310"/>
      <c r="M265" s="1287">
        <f t="shared" si="338"/>
        <v>46002</v>
      </c>
      <c r="N265" s="1287">
        <f t="shared" si="339"/>
        <v>46004</v>
      </c>
      <c r="O265" s="1274">
        <f t="shared" si="335"/>
        <v>50</v>
      </c>
    </row>
    <row r="266" spans="1:17" s="149" customFormat="1" ht="21" hidden="1" customHeight="1">
      <c r="A266" s="847"/>
      <c r="B266" s="1293" t="s">
        <v>2832</v>
      </c>
      <c r="C266" s="1285" t="s">
        <v>2975</v>
      </c>
      <c r="D266" s="1286">
        <v>46015</v>
      </c>
      <c r="E266" s="1307">
        <f t="shared" si="336"/>
        <v>46021</v>
      </c>
      <c r="F266" s="1287">
        <f t="shared" si="340"/>
        <v>46022</v>
      </c>
      <c r="G266" s="1307">
        <f t="shared" si="341"/>
        <v>46028</v>
      </c>
      <c r="H266" s="1307">
        <f t="shared" si="342"/>
        <v>46033</v>
      </c>
      <c r="I266" s="1308">
        <f t="shared" si="343"/>
        <v>46035</v>
      </c>
      <c r="J266" s="1309">
        <f t="shared" si="337"/>
        <v>46038</v>
      </c>
      <c r="K266" s="1310"/>
      <c r="M266" s="1287">
        <f t="shared" si="338"/>
        <v>46009</v>
      </c>
      <c r="N266" s="1287">
        <f t="shared" si="339"/>
        <v>46011</v>
      </c>
      <c r="O266" s="1274">
        <f t="shared" si="335"/>
        <v>51</v>
      </c>
    </row>
    <row r="267" spans="1:17" s="149" customFormat="1" ht="21" hidden="1" customHeight="1">
      <c r="A267" s="847" t="s">
        <v>2976</v>
      </c>
      <c r="B267" s="1291" t="s">
        <v>463</v>
      </c>
      <c r="C267" s="1285" t="s">
        <v>2977</v>
      </c>
      <c r="D267" s="1286">
        <v>46019</v>
      </c>
      <c r="E267" s="1307">
        <f t="shared" si="336"/>
        <v>46025</v>
      </c>
      <c r="F267" s="1287">
        <f t="shared" si="340"/>
        <v>46026</v>
      </c>
      <c r="G267" s="1307">
        <f t="shared" si="341"/>
        <v>46032</v>
      </c>
      <c r="H267" s="1307">
        <f t="shared" si="342"/>
        <v>46037</v>
      </c>
      <c r="I267" s="1308">
        <f t="shared" si="343"/>
        <v>46039</v>
      </c>
      <c r="J267" s="1309">
        <f t="shared" si="337"/>
        <v>46042</v>
      </c>
      <c r="K267" s="1310"/>
      <c r="M267" s="1287">
        <f t="shared" si="338"/>
        <v>46016</v>
      </c>
      <c r="N267" s="1287">
        <f t="shared" si="339"/>
        <v>46018</v>
      </c>
      <c r="O267" s="1274">
        <f t="shared" si="335"/>
        <v>52</v>
      </c>
    </row>
    <row r="268" spans="1:17" s="149" customFormat="1" ht="21" hidden="1" customHeight="1">
      <c r="A268" s="847" t="s">
        <v>2978</v>
      </c>
      <c r="B268" s="1291" t="s">
        <v>312</v>
      </c>
      <c r="C268" s="1285" t="s">
        <v>2979</v>
      </c>
      <c r="D268" s="1292">
        <v>46027</v>
      </c>
      <c r="E268" s="1292">
        <f t="shared" ref="E268:E272" si="344">D268+6</f>
        <v>46033</v>
      </c>
      <c r="F268" s="1292">
        <f t="shared" ref="F268:F272" si="345">E268+1</f>
        <v>46034</v>
      </c>
      <c r="G268" s="1311" t="s">
        <v>288</v>
      </c>
      <c r="H268" s="1311" t="s">
        <v>288</v>
      </c>
      <c r="I268" s="1311" t="s">
        <v>288</v>
      </c>
      <c r="J268" s="1311" t="s">
        <v>288</v>
      </c>
      <c r="K268" s="1310"/>
      <c r="M268" s="1287">
        <v>46023</v>
      </c>
      <c r="N268" s="1287">
        <v>46025</v>
      </c>
      <c r="O268" s="1274">
        <f t="shared" ref="O268:O272" si="346">WEEKNUM(N268)</f>
        <v>1</v>
      </c>
    </row>
    <row r="269" spans="1:17" s="149" customFormat="1" ht="21" hidden="1" customHeight="1">
      <c r="A269" s="847"/>
      <c r="B269" s="1293" t="s">
        <v>2980</v>
      </c>
      <c r="C269" s="1285" t="s">
        <v>2981</v>
      </c>
      <c r="D269" s="1286">
        <v>46036</v>
      </c>
      <c r="E269" s="1188" t="s">
        <v>288</v>
      </c>
      <c r="F269" s="1188" t="s">
        <v>288</v>
      </c>
      <c r="G269" s="1307">
        <f>D269+13</f>
        <v>46049</v>
      </c>
      <c r="H269" s="1307">
        <f t="shared" ref="H269:H271" si="347">G269+5</f>
        <v>46054</v>
      </c>
      <c r="I269" s="1308">
        <f t="shared" ref="I269:I272" si="348">H269+2</f>
        <v>46056</v>
      </c>
      <c r="J269" s="1309">
        <f t="shared" ref="J269:J272" si="349">I269+3</f>
        <v>46059</v>
      </c>
      <c r="K269" s="1310"/>
      <c r="M269" s="1287">
        <f t="shared" si="338"/>
        <v>46030</v>
      </c>
      <c r="N269" s="1287">
        <f t="shared" si="339"/>
        <v>46032</v>
      </c>
      <c r="O269" s="1274">
        <f t="shared" si="346"/>
        <v>2</v>
      </c>
    </row>
    <row r="270" spans="1:17" s="149" customFormat="1" ht="21" hidden="1" customHeight="1">
      <c r="A270" s="847" t="s">
        <v>2828</v>
      </c>
      <c r="B270" s="1291" t="s">
        <v>312</v>
      </c>
      <c r="C270" s="1285" t="s">
        <v>2982</v>
      </c>
      <c r="D270" s="1292">
        <v>46037</v>
      </c>
      <c r="E270" s="1292">
        <f t="shared" si="344"/>
        <v>46043</v>
      </c>
      <c r="F270" s="1292">
        <f t="shared" si="345"/>
        <v>46044</v>
      </c>
      <c r="G270" s="1292">
        <f t="shared" ref="G270:G277" si="350">F270+6</f>
        <v>46050</v>
      </c>
      <c r="H270" s="1292">
        <f t="shared" si="347"/>
        <v>46055</v>
      </c>
      <c r="I270" s="1312">
        <f t="shared" si="348"/>
        <v>46057</v>
      </c>
      <c r="J270" s="1313">
        <f t="shared" si="349"/>
        <v>46060</v>
      </c>
      <c r="K270" s="1310"/>
      <c r="M270" s="1287">
        <f t="shared" si="338"/>
        <v>46037</v>
      </c>
      <c r="N270" s="1287">
        <f t="shared" si="339"/>
        <v>46039</v>
      </c>
      <c r="O270" s="1274">
        <f t="shared" si="346"/>
        <v>3</v>
      </c>
    </row>
    <row r="271" spans="1:17" s="149" customFormat="1" ht="21" hidden="1" customHeight="1">
      <c r="A271" s="847" t="s">
        <v>2983</v>
      </c>
      <c r="B271" s="1293" t="s">
        <v>2843</v>
      </c>
      <c r="C271" s="1285" t="s">
        <v>2984</v>
      </c>
      <c r="D271" s="1286">
        <v>46045</v>
      </c>
      <c r="E271" s="1307">
        <f t="shared" si="344"/>
        <v>46051</v>
      </c>
      <c r="F271" s="1287">
        <f t="shared" si="345"/>
        <v>46052</v>
      </c>
      <c r="G271" s="1307">
        <f t="shared" si="350"/>
        <v>46058</v>
      </c>
      <c r="H271" s="1307">
        <f t="shared" si="347"/>
        <v>46063</v>
      </c>
      <c r="I271" s="1308">
        <f t="shared" si="348"/>
        <v>46065</v>
      </c>
      <c r="J271" s="1309">
        <f t="shared" si="349"/>
        <v>46068</v>
      </c>
      <c r="K271" s="1310"/>
      <c r="M271" s="1287">
        <f t="shared" si="338"/>
        <v>46044</v>
      </c>
      <c r="N271" s="1287">
        <f t="shared" si="339"/>
        <v>46046</v>
      </c>
      <c r="O271" s="1274">
        <f t="shared" si="346"/>
        <v>4</v>
      </c>
    </row>
    <row r="272" spans="1:17" s="149" customFormat="1" ht="21" hidden="1" customHeight="1">
      <c r="A272" s="847" t="s">
        <v>2845</v>
      </c>
      <c r="B272" s="1293" t="s">
        <v>2561</v>
      </c>
      <c r="C272" s="1285" t="s">
        <v>2985</v>
      </c>
      <c r="D272" s="1286">
        <v>46052</v>
      </c>
      <c r="E272" s="1307">
        <f t="shared" si="344"/>
        <v>46058</v>
      </c>
      <c r="F272" s="1287">
        <f t="shared" si="345"/>
        <v>46059</v>
      </c>
      <c r="G272" s="1307">
        <f t="shared" si="350"/>
        <v>46065</v>
      </c>
      <c r="H272" s="1307">
        <f>D272+18</f>
        <v>46070</v>
      </c>
      <c r="I272" s="1308">
        <f t="shared" si="348"/>
        <v>46072</v>
      </c>
      <c r="J272" s="1309">
        <f t="shared" si="349"/>
        <v>46075</v>
      </c>
      <c r="K272" s="1310"/>
      <c r="M272" s="1287">
        <f t="shared" si="338"/>
        <v>46051</v>
      </c>
      <c r="N272" s="1287">
        <f t="shared" si="339"/>
        <v>46053</v>
      </c>
      <c r="O272" s="1274">
        <f t="shared" si="346"/>
        <v>5</v>
      </c>
    </row>
    <row r="273" spans="1:15" s="149" customFormat="1" ht="21" hidden="1" customHeight="1">
      <c r="A273" s="847"/>
      <c r="B273" s="1293" t="s">
        <v>2832</v>
      </c>
      <c r="C273" s="1285" t="s">
        <v>2986</v>
      </c>
      <c r="D273" s="1286">
        <v>46063</v>
      </c>
      <c r="E273" s="1307">
        <f t="shared" ref="E273" si="351">D273+6</f>
        <v>46069</v>
      </c>
      <c r="F273" s="1287">
        <f t="shared" ref="F273" si="352">E273+1</f>
        <v>46070</v>
      </c>
      <c r="G273" s="1307">
        <f t="shared" si="350"/>
        <v>46076</v>
      </c>
      <c r="H273" s="1307">
        <f t="shared" ref="H273:H277" si="353">D273+18</f>
        <v>46081</v>
      </c>
      <c r="I273" s="1308">
        <f t="shared" ref="I273" si="354">H273+2</f>
        <v>46083</v>
      </c>
      <c r="J273" s="1309">
        <f t="shared" ref="J273" si="355">I273+3</f>
        <v>46086</v>
      </c>
      <c r="K273" s="1310"/>
      <c r="M273" s="1287">
        <f>M272+7</f>
        <v>46058</v>
      </c>
      <c r="N273" s="1287">
        <f>N272+7</f>
        <v>46060</v>
      </c>
      <c r="O273" s="1274">
        <f t="shared" ref="O273:O276" si="356">WEEKNUM(N273)</f>
        <v>6</v>
      </c>
    </row>
    <row r="274" spans="1:15" s="149" customFormat="1" ht="21" hidden="1" customHeight="1">
      <c r="A274" s="847" t="s">
        <v>2849</v>
      </c>
      <c r="B274" s="1293" t="s">
        <v>2850</v>
      </c>
      <c r="C274" s="1285" t="s">
        <v>2987</v>
      </c>
      <c r="D274" s="1286">
        <v>46079</v>
      </c>
      <c r="E274" s="1188" t="s">
        <v>288</v>
      </c>
      <c r="F274" s="1188" t="s">
        <v>288</v>
      </c>
      <c r="G274" s="1188" t="s">
        <v>288</v>
      </c>
      <c r="H274" s="1188" t="s">
        <v>288</v>
      </c>
      <c r="I274" s="1188" t="s">
        <v>288</v>
      </c>
      <c r="J274" s="1188" t="s">
        <v>288</v>
      </c>
      <c r="K274" s="1310"/>
      <c r="M274" s="1287">
        <f t="shared" si="338"/>
        <v>46065</v>
      </c>
      <c r="N274" s="1287">
        <f t="shared" si="339"/>
        <v>46067</v>
      </c>
      <c r="O274" s="1274">
        <f t="shared" si="356"/>
        <v>7</v>
      </c>
    </row>
    <row r="275" spans="1:15" s="149" customFormat="1" ht="21" hidden="1" customHeight="1">
      <c r="A275" s="847" t="s">
        <v>2988</v>
      </c>
      <c r="B275" s="1293" t="s">
        <v>2853</v>
      </c>
      <c r="C275" s="1285" t="s">
        <v>2989</v>
      </c>
      <c r="D275" s="1286">
        <v>46072</v>
      </c>
      <c r="E275" s="1188" t="s">
        <v>288</v>
      </c>
      <c r="F275" s="1188" t="s">
        <v>288</v>
      </c>
      <c r="G275" s="1188" t="s">
        <v>288</v>
      </c>
      <c r="H275" s="1188" t="s">
        <v>288</v>
      </c>
      <c r="I275" s="1188" t="s">
        <v>288</v>
      </c>
      <c r="J275" s="1188" t="s">
        <v>288</v>
      </c>
      <c r="K275" s="1310"/>
      <c r="M275" s="1287">
        <f t="shared" si="338"/>
        <v>46072</v>
      </c>
      <c r="N275" s="1287">
        <f t="shared" si="339"/>
        <v>46074</v>
      </c>
      <c r="O275" s="1274">
        <f t="shared" si="356"/>
        <v>8</v>
      </c>
    </row>
    <row r="276" spans="1:15" s="149" customFormat="1" ht="21" hidden="1" customHeight="1">
      <c r="A276" s="847" t="s">
        <v>2855</v>
      </c>
      <c r="B276" s="1405" t="s">
        <v>2990</v>
      </c>
      <c r="C276" s="1335" t="s">
        <v>2991</v>
      </c>
      <c r="D276" s="1341">
        <v>46084</v>
      </c>
      <c r="E276" s="1188" t="s">
        <v>288</v>
      </c>
      <c r="F276" s="1188" t="s">
        <v>288</v>
      </c>
      <c r="G276" s="1188" t="s">
        <v>288</v>
      </c>
      <c r="H276" s="1188" t="s">
        <v>288</v>
      </c>
      <c r="I276" s="1188" t="s">
        <v>288</v>
      </c>
      <c r="J276" s="1188" t="s">
        <v>288</v>
      </c>
      <c r="K276" s="1310"/>
      <c r="M276" s="1406">
        <f t="shared" si="338"/>
        <v>46079</v>
      </c>
      <c r="N276" s="1406">
        <f t="shared" si="339"/>
        <v>46081</v>
      </c>
      <c r="O276" s="1415">
        <f t="shared" si="356"/>
        <v>9</v>
      </c>
    </row>
    <row r="277" spans="1:15" s="149" customFormat="1" ht="21" hidden="1" customHeight="1">
      <c r="A277" s="847" t="s">
        <v>2992</v>
      </c>
      <c r="B277" s="1293" t="s">
        <v>1886</v>
      </c>
      <c r="C277" s="1476" t="s">
        <v>2993</v>
      </c>
      <c r="D277" s="1475">
        <v>46085</v>
      </c>
      <c r="E277" s="1188" t="s">
        <v>288</v>
      </c>
      <c r="F277" s="1472">
        <f>D277+7</f>
        <v>46092</v>
      </c>
      <c r="G277" s="1472">
        <f t="shared" si="350"/>
        <v>46098</v>
      </c>
      <c r="H277" s="1472">
        <f t="shared" si="353"/>
        <v>46103</v>
      </c>
      <c r="I277" s="1473">
        <f t="shared" ref="I277" si="357">H277+2</f>
        <v>46105</v>
      </c>
      <c r="J277" s="1474">
        <f t="shared" ref="J277" si="358">I277+3</f>
        <v>46108</v>
      </c>
      <c r="K277" s="1310"/>
      <c r="M277" s="1416">
        <f t="shared" si="338"/>
        <v>46086</v>
      </c>
      <c r="N277" s="1409">
        <f t="shared" si="339"/>
        <v>46088</v>
      </c>
      <c r="O277" s="1417">
        <f t="shared" ref="O277" si="359">WEEKNUM(N277)</f>
        <v>10</v>
      </c>
    </row>
    <row r="278" spans="1:15" s="149" customFormat="1" ht="21" customHeight="1">
      <c r="A278" s="847"/>
      <c r="B278" s="1407"/>
      <c r="C278" s="1408"/>
      <c r="D278" s="1310"/>
      <c r="E278" s="1310"/>
      <c r="F278" s="1310"/>
      <c r="G278" s="1310"/>
      <c r="H278" s="1310"/>
      <c r="I278" s="1310"/>
      <c r="J278" s="1310"/>
      <c r="K278" s="1310"/>
      <c r="L278" s="1299"/>
      <c r="M278" s="1299"/>
      <c r="N278" s="1414"/>
    </row>
    <row r="279" spans="1:15" s="149" customFormat="1" ht="21" customHeight="1">
      <c r="A279" s="847"/>
      <c r="B279" s="1516" t="s">
        <v>9</v>
      </c>
      <c r="C279" s="1586"/>
      <c r="D279" s="1587" t="s">
        <v>252</v>
      </c>
      <c r="E279" s="1294" t="s">
        <v>139</v>
      </c>
      <c r="F279" s="1295" t="s">
        <v>96</v>
      </c>
      <c r="G279" s="1295" t="s">
        <v>2994</v>
      </c>
      <c r="H279" s="1295" t="s">
        <v>58</v>
      </c>
      <c r="I279" s="1296" t="s">
        <v>71</v>
      </c>
      <c r="J279" s="1297" t="s">
        <v>185</v>
      </c>
      <c r="K279" s="1297" t="s">
        <v>153</v>
      </c>
      <c r="L279" s="1299"/>
      <c r="M279" s="1299"/>
      <c r="N279" s="1414"/>
    </row>
    <row r="280" spans="1:15" s="149" customFormat="1" ht="21" customHeight="1">
      <c r="A280" s="847"/>
      <c r="B280" s="1282" t="s">
        <v>254</v>
      </c>
      <c r="C280" s="1300" t="s">
        <v>255</v>
      </c>
      <c r="D280" s="1588"/>
      <c r="E280" s="1301" t="s">
        <v>117</v>
      </c>
      <c r="F280" s="1302" t="s">
        <v>70</v>
      </c>
      <c r="G280" s="1302" t="s">
        <v>73</v>
      </c>
      <c r="H280" s="1302" t="s">
        <v>62</v>
      </c>
      <c r="I280" s="1303" t="s">
        <v>64</v>
      </c>
      <c r="J280" s="1304" t="s">
        <v>188</v>
      </c>
      <c r="K280" s="1304" t="s">
        <v>156</v>
      </c>
      <c r="M280" s="1305" t="s">
        <v>392</v>
      </c>
      <c r="N280" s="1305" t="s">
        <v>256</v>
      </c>
      <c r="O280" s="1418" t="s">
        <v>340</v>
      </c>
    </row>
    <row r="281" spans="1:15" s="149" customFormat="1" ht="21" hidden="1" customHeight="1">
      <c r="A281" s="847" t="s">
        <v>2828</v>
      </c>
      <c r="B281" s="1293" t="s">
        <v>2828</v>
      </c>
      <c r="C281" s="1285" t="s">
        <v>2995</v>
      </c>
      <c r="D281" s="1286">
        <v>46075</v>
      </c>
      <c r="E281" s="1188" t="s">
        <v>288</v>
      </c>
      <c r="F281" s="1188" t="s">
        <v>288</v>
      </c>
      <c r="G281" s="1188" t="s">
        <v>288</v>
      </c>
      <c r="H281" s="1188" t="s">
        <v>288</v>
      </c>
      <c r="I281" s="1412">
        <v>46090</v>
      </c>
      <c r="J281" s="1413">
        <f>I281+2</f>
        <v>46092</v>
      </c>
      <c r="K281" s="1413">
        <f>J281+3</f>
        <v>46095</v>
      </c>
      <c r="M281" s="1411">
        <f>M277+7</f>
        <v>46093</v>
      </c>
      <c r="N281" s="1411">
        <f>N277+7</f>
        <v>46095</v>
      </c>
      <c r="O281" s="1274">
        <f>WEEKNUM(N281)</f>
        <v>11</v>
      </c>
    </row>
    <row r="282" spans="1:15" s="149" customFormat="1" ht="21" hidden="1" customHeight="1">
      <c r="A282" s="847" t="s">
        <v>2832</v>
      </c>
      <c r="B282" s="1291" t="s">
        <v>312</v>
      </c>
      <c r="C282" s="1285" t="s">
        <v>2996</v>
      </c>
      <c r="D282" s="1292">
        <v>46100</v>
      </c>
      <c r="E282" s="1292">
        <f t="shared" ref="E282:E288" si="360">D282+6</f>
        <v>46106</v>
      </c>
      <c r="F282" s="1292">
        <f t="shared" ref="F282" si="361">E282+1</f>
        <v>46107</v>
      </c>
      <c r="G282" s="1292">
        <f t="shared" ref="G282" si="362">F282+6</f>
        <v>46113</v>
      </c>
      <c r="H282" s="1292">
        <f t="shared" ref="H282" si="363">G282+5</f>
        <v>46118</v>
      </c>
      <c r="I282" s="1312">
        <f t="shared" ref="I282" si="364">H282+2</f>
        <v>46120</v>
      </c>
      <c r="J282" s="1313">
        <f t="shared" ref="J282:K282" si="365">I282+3</f>
        <v>46123</v>
      </c>
      <c r="K282" s="1313">
        <f t="shared" si="365"/>
        <v>46126</v>
      </c>
      <c r="M282" s="1287">
        <f t="shared" ref="M282:N299" si="366">M281+7</f>
        <v>46100</v>
      </c>
      <c r="N282" s="1287">
        <f t="shared" si="366"/>
        <v>46102</v>
      </c>
      <c r="O282" s="1274">
        <f t="shared" ref="O282" si="367">WEEKNUM(N282)</f>
        <v>12</v>
      </c>
    </row>
    <row r="283" spans="1:15" s="149" customFormat="1" ht="21" hidden="1" customHeight="1">
      <c r="A283" s="847" t="s">
        <v>2997</v>
      </c>
      <c r="B283" s="1293" t="s">
        <v>2832</v>
      </c>
      <c r="C283" s="1285" t="s">
        <v>2998</v>
      </c>
      <c r="D283" s="1286">
        <v>46110</v>
      </c>
      <c r="E283" s="1188" t="s">
        <v>288</v>
      </c>
      <c r="F283" s="1411">
        <f>D283+7</f>
        <v>46117</v>
      </c>
      <c r="G283" s="1410">
        <f t="shared" ref="G283:H289" si="368">F283+3</f>
        <v>46120</v>
      </c>
      <c r="H283" s="1410">
        <f t="shared" si="368"/>
        <v>46123</v>
      </c>
      <c r="I283" s="1412">
        <f t="shared" ref="I283:I289" si="369">H283+5</f>
        <v>46128</v>
      </c>
      <c r="J283" s="1413">
        <f t="shared" ref="J283:J289" si="370">I283+2</f>
        <v>46130</v>
      </c>
      <c r="K283" s="1413">
        <f t="shared" ref="K283:K289" si="371">J283+3</f>
        <v>46133</v>
      </c>
      <c r="M283" s="1287">
        <f t="shared" si="366"/>
        <v>46107</v>
      </c>
      <c r="N283" s="1287">
        <f t="shared" si="366"/>
        <v>46109</v>
      </c>
      <c r="O283" s="1274">
        <f t="shared" ref="O283:O284" si="372">WEEKNUM(N283)</f>
        <v>13</v>
      </c>
    </row>
    <row r="284" spans="1:15" s="149" customFormat="1" ht="21" hidden="1" customHeight="1">
      <c r="A284" s="847" t="s">
        <v>2866</v>
      </c>
      <c r="B284" s="1293" t="s">
        <v>2561</v>
      </c>
      <c r="C284" s="1285" t="s">
        <v>2999</v>
      </c>
      <c r="D284" s="1286">
        <v>46117</v>
      </c>
      <c r="E284" s="1188" t="s">
        <v>288</v>
      </c>
      <c r="F284" s="1188" t="s">
        <v>288</v>
      </c>
      <c r="G284" s="1410">
        <f>D284+10</f>
        <v>46127</v>
      </c>
      <c r="H284" s="1410">
        <f t="shared" si="368"/>
        <v>46130</v>
      </c>
      <c r="I284" s="1412">
        <f t="shared" si="369"/>
        <v>46135</v>
      </c>
      <c r="J284" s="1413">
        <f t="shared" si="370"/>
        <v>46137</v>
      </c>
      <c r="K284" s="1413">
        <f t="shared" si="371"/>
        <v>46140</v>
      </c>
      <c r="M284" s="1287">
        <f t="shared" si="366"/>
        <v>46114</v>
      </c>
      <c r="N284" s="1287">
        <f t="shared" si="366"/>
        <v>46116</v>
      </c>
      <c r="O284" s="1274">
        <f t="shared" si="372"/>
        <v>14</v>
      </c>
    </row>
    <row r="285" spans="1:15" s="149" customFormat="1" ht="21" hidden="1" customHeight="1">
      <c r="A285" s="847" t="s">
        <v>3000</v>
      </c>
      <c r="B285" s="1293" t="s">
        <v>2853</v>
      </c>
      <c r="C285" s="1285" t="s">
        <v>3001</v>
      </c>
      <c r="D285" s="1286">
        <v>46121</v>
      </c>
      <c r="E285" s="1188" t="s">
        <v>288</v>
      </c>
      <c r="F285" s="1188" t="s">
        <v>288</v>
      </c>
      <c r="G285" s="1188" t="s">
        <v>288</v>
      </c>
      <c r="H285" s="1188" t="s">
        <v>288</v>
      </c>
      <c r="I285" s="1188" t="s">
        <v>288</v>
      </c>
      <c r="J285" s="1188" t="s">
        <v>288</v>
      </c>
      <c r="K285" s="1188" t="s">
        <v>288</v>
      </c>
      <c r="M285" s="1287">
        <f t="shared" si="366"/>
        <v>46121</v>
      </c>
      <c r="N285" s="1287">
        <f t="shared" si="366"/>
        <v>46123</v>
      </c>
      <c r="O285" s="1274">
        <f t="shared" ref="O285:O288" si="373">WEEKNUM(N285)</f>
        <v>15</v>
      </c>
    </row>
    <row r="286" spans="1:15" s="149" customFormat="1" ht="21" hidden="1" customHeight="1">
      <c r="A286" s="847" t="s">
        <v>3002</v>
      </c>
      <c r="B286" s="1293" t="s">
        <v>2807</v>
      </c>
      <c r="C286" s="1285" t="s">
        <v>3003</v>
      </c>
      <c r="D286" s="1286">
        <v>46141</v>
      </c>
      <c r="E286" s="1410">
        <f t="shared" si="360"/>
        <v>46147</v>
      </c>
      <c r="F286" s="1188" t="s">
        <v>288</v>
      </c>
      <c r="G286" s="1188" t="s">
        <v>288</v>
      </c>
      <c r="H286" s="1188" t="s">
        <v>288</v>
      </c>
      <c r="I286" s="1188" t="s">
        <v>288</v>
      </c>
      <c r="J286" s="1188" t="s">
        <v>288</v>
      </c>
      <c r="K286" s="1188" t="s">
        <v>288</v>
      </c>
      <c r="M286" s="1287">
        <f t="shared" si="366"/>
        <v>46128</v>
      </c>
      <c r="N286" s="1287">
        <f t="shared" si="366"/>
        <v>46130</v>
      </c>
      <c r="O286" s="1274">
        <f t="shared" si="373"/>
        <v>16</v>
      </c>
    </row>
    <row r="287" spans="1:15" s="149" customFormat="1" ht="21" customHeight="1">
      <c r="A287" s="847" t="s">
        <v>2870</v>
      </c>
      <c r="B287" s="1293" t="s">
        <v>1890</v>
      </c>
      <c r="C287" s="1285" t="s">
        <v>3004</v>
      </c>
      <c r="D287" s="1286">
        <v>46147</v>
      </c>
      <c r="E287" s="1188" t="s">
        <v>288</v>
      </c>
      <c r="F287" s="1188" t="s">
        <v>288</v>
      </c>
      <c r="G287" s="1188" t="s">
        <v>288</v>
      </c>
      <c r="H287" s="1410">
        <f>D287+13</f>
        <v>46160</v>
      </c>
      <c r="I287" s="1412">
        <f t="shared" si="369"/>
        <v>46165</v>
      </c>
      <c r="J287" s="1413">
        <f t="shared" si="370"/>
        <v>46167</v>
      </c>
      <c r="K287" s="1413">
        <f t="shared" si="371"/>
        <v>46170</v>
      </c>
      <c r="M287" s="1287">
        <f t="shared" si="366"/>
        <v>46135</v>
      </c>
      <c r="N287" s="1287">
        <f t="shared" si="366"/>
        <v>46137</v>
      </c>
      <c r="O287" s="1274">
        <f t="shared" si="373"/>
        <v>17</v>
      </c>
    </row>
    <row r="288" spans="1:15" s="149" customFormat="1" ht="21" customHeight="1">
      <c r="A288" s="847" t="s">
        <v>3005</v>
      </c>
      <c r="B288" s="1293" t="s">
        <v>2759</v>
      </c>
      <c r="C288" s="1285" t="s">
        <v>3006</v>
      </c>
      <c r="D288" s="1286">
        <v>46148</v>
      </c>
      <c r="E288" s="1410">
        <f t="shared" si="360"/>
        <v>46154</v>
      </c>
      <c r="F288" s="1411">
        <f t="shared" ref="F283:F289" si="374">E288+1</f>
        <v>46155</v>
      </c>
      <c r="G288" s="1410">
        <f>F288+3</f>
        <v>46158</v>
      </c>
      <c r="H288" s="1410">
        <f>G288+3</f>
        <v>46161</v>
      </c>
      <c r="I288" s="1412">
        <f>H288+5</f>
        <v>46166</v>
      </c>
      <c r="J288" s="1413">
        <f>I288+2</f>
        <v>46168</v>
      </c>
      <c r="K288" s="1413">
        <f>J288+3</f>
        <v>46171</v>
      </c>
      <c r="M288" s="1287">
        <f t="shared" si="366"/>
        <v>46142</v>
      </c>
      <c r="N288" s="1287">
        <f t="shared" si="366"/>
        <v>46144</v>
      </c>
      <c r="O288" s="1274">
        <f t="shared" si="373"/>
        <v>18</v>
      </c>
    </row>
    <row r="289" spans="1:17" s="149" customFormat="1" ht="21" customHeight="1">
      <c r="A289" s="847"/>
      <c r="B289" s="1293" t="s">
        <v>2832</v>
      </c>
      <c r="C289" s="1285" t="s">
        <v>3007</v>
      </c>
      <c r="D289" s="1286">
        <v>46156</v>
      </c>
      <c r="E289" s="1410">
        <f t="shared" ref="E289" si="375">D289+6</f>
        <v>46162</v>
      </c>
      <c r="F289" s="1411">
        <f t="shared" si="374"/>
        <v>46163</v>
      </c>
      <c r="G289" s="1410">
        <f t="shared" si="368"/>
        <v>46166</v>
      </c>
      <c r="H289" s="1410">
        <f t="shared" si="368"/>
        <v>46169</v>
      </c>
      <c r="I289" s="1412">
        <f t="shared" si="369"/>
        <v>46174</v>
      </c>
      <c r="J289" s="1413">
        <f t="shared" si="370"/>
        <v>46176</v>
      </c>
      <c r="K289" s="1413">
        <f t="shared" si="371"/>
        <v>46179</v>
      </c>
      <c r="M289" s="1287">
        <f t="shared" si="366"/>
        <v>46149</v>
      </c>
      <c r="N289" s="1287">
        <f t="shared" si="366"/>
        <v>46151</v>
      </c>
      <c r="O289" s="1274">
        <f t="shared" ref="O289" si="376">WEEKNUM(N289)</f>
        <v>19</v>
      </c>
    </row>
    <row r="290" spans="1:17" s="149" customFormat="1" ht="21" customHeight="1">
      <c r="A290" s="847"/>
      <c r="B290" s="1293" t="s">
        <v>2828</v>
      </c>
      <c r="C290" s="1285" t="s">
        <v>3008</v>
      </c>
      <c r="D290" s="1286">
        <v>46160</v>
      </c>
      <c r="E290" s="1410">
        <f t="shared" ref="E290" si="377">D290+6</f>
        <v>46166</v>
      </c>
      <c r="F290" s="1411">
        <f t="shared" ref="F290" si="378">E290+1</f>
        <v>46167</v>
      </c>
      <c r="G290" s="1410">
        <f t="shared" ref="G290" si="379">F290+3</f>
        <v>46170</v>
      </c>
      <c r="H290" s="1410">
        <f t="shared" ref="H290" si="380">G290+3</f>
        <v>46173</v>
      </c>
      <c r="I290" s="1412">
        <f t="shared" ref="I290" si="381">H290+5</f>
        <v>46178</v>
      </c>
      <c r="J290" s="1413">
        <f t="shared" ref="J290" si="382">I290+2</f>
        <v>46180</v>
      </c>
      <c r="K290" s="1413">
        <f t="shared" ref="K290" si="383">J290+3</f>
        <v>46183</v>
      </c>
      <c r="M290" s="1287">
        <f t="shared" si="366"/>
        <v>46156</v>
      </c>
      <c r="N290" s="1287">
        <f t="shared" si="366"/>
        <v>46158</v>
      </c>
      <c r="O290" s="1274">
        <f t="shared" ref="O290" si="384">WEEKNUM(N290)</f>
        <v>20</v>
      </c>
    </row>
    <row r="291" spans="1:17" s="149" customFormat="1" ht="21" customHeight="1">
      <c r="A291" s="847" t="s">
        <v>2877</v>
      </c>
      <c r="B291" s="1291" t="s">
        <v>312</v>
      </c>
      <c r="C291" s="1285" t="s">
        <v>3009</v>
      </c>
      <c r="D291" s="1292">
        <v>46163</v>
      </c>
      <c r="E291" s="1512">
        <f t="shared" ref="E291:E292" si="385">D291+6</f>
        <v>46169</v>
      </c>
      <c r="F291" s="1512">
        <f t="shared" ref="F291:F292" si="386">E291+1</f>
        <v>46170</v>
      </c>
      <c r="G291" s="1512">
        <f t="shared" ref="G291:G292" si="387">F291+3</f>
        <v>46173</v>
      </c>
      <c r="H291" s="1512">
        <f t="shared" ref="H291:H292" si="388">G291+3</f>
        <v>46176</v>
      </c>
      <c r="I291" s="1513">
        <f t="shared" ref="I291:I292" si="389">H291+5</f>
        <v>46181</v>
      </c>
      <c r="J291" s="1514">
        <f t="shared" ref="J291:J292" si="390">I291+2</f>
        <v>46183</v>
      </c>
      <c r="K291" s="1514">
        <f t="shared" ref="K291:K292" si="391">J291+3</f>
        <v>46186</v>
      </c>
      <c r="M291" s="1287">
        <f t="shared" si="366"/>
        <v>46163</v>
      </c>
      <c r="N291" s="1287">
        <f t="shared" si="366"/>
        <v>46165</v>
      </c>
      <c r="O291" s="1274">
        <f t="shared" ref="O291:O292" si="392">WEEKNUM(N291)</f>
        <v>21</v>
      </c>
    </row>
    <row r="292" spans="1:17" s="149" customFormat="1" ht="21" customHeight="1">
      <c r="A292" s="847" t="s">
        <v>2879</v>
      </c>
      <c r="B292" s="1293" t="s">
        <v>2571</v>
      </c>
      <c r="C292" s="1285" t="s">
        <v>3010</v>
      </c>
      <c r="D292" s="1286">
        <v>46170</v>
      </c>
      <c r="E292" s="1410">
        <f t="shared" si="385"/>
        <v>46176</v>
      </c>
      <c r="F292" s="1411">
        <f t="shared" si="386"/>
        <v>46177</v>
      </c>
      <c r="G292" s="1410">
        <f t="shared" si="387"/>
        <v>46180</v>
      </c>
      <c r="H292" s="1410">
        <f t="shared" si="388"/>
        <v>46183</v>
      </c>
      <c r="I292" s="1412">
        <f t="shared" si="389"/>
        <v>46188</v>
      </c>
      <c r="J292" s="1413">
        <f t="shared" si="390"/>
        <v>46190</v>
      </c>
      <c r="K292" s="1413">
        <f t="shared" si="391"/>
        <v>46193</v>
      </c>
      <c r="M292" s="1287">
        <f t="shared" si="366"/>
        <v>46170</v>
      </c>
      <c r="N292" s="1287">
        <f t="shared" si="366"/>
        <v>46172</v>
      </c>
      <c r="O292" s="1274">
        <f t="shared" si="392"/>
        <v>22</v>
      </c>
    </row>
    <row r="293" spans="1:17" s="149" customFormat="1" ht="21" customHeight="1">
      <c r="A293" s="847" t="s">
        <v>2881</v>
      </c>
      <c r="B293" s="1293" t="s">
        <v>2882</v>
      </c>
      <c r="C293" s="1285" t="s">
        <v>3011</v>
      </c>
      <c r="D293" s="1286">
        <v>46177</v>
      </c>
      <c r="E293" s="1410">
        <f t="shared" ref="E293" si="393">D293+6</f>
        <v>46183</v>
      </c>
      <c r="F293" s="1411">
        <f t="shared" ref="F293" si="394">E293+1</f>
        <v>46184</v>
      </c>
      <c r="G293" s="1410">
        <f t="shared" ref="G293" si="395">F293+3</f>
        <v>46187</v>
      </c>
      <c r="H293" s="1410">
        <f t="shared" ref="H293" si="396">G293+3</f>
        <v>46190</v>
      </c>
      <c r="I293" s="1412">
        <f t="shared" ref="I293" si="397">H293+5</f>
        <v>46195</v>
      </c>
      <c r="J293" s="1413">
        <f t="shared" ref="J293" si="398">I293+2</f>
        <v>46197</v>
      </c>
      <c r="K293" s="1413">
        <f t="shared" ref="K293" si="399">J293+3</f>
        <v>46200</v>
      </c>
      <c r="M293" s="1287">
        <f t="shared" si="366"/>
        <v>46177</v>
      </c>
      <c r="N293" s="1287">
        <f t="shared" si="366"/>
        <v>46179</v>
      </c>
      <c r="O293" s="1274">
        <f t="shared" ref="O293" si="400">WEEKNUM(N293)</f>
        <v>23</v>
      </c>
    </row>
    <row r="294" spans="1:17" s="149" customFormat="1" ht="21" customHeight="1">
      <c r="A294" s="847" t="s">
        <v>2884</v>
      </c>
      <c r="B294" s="1293" t="s">
        <v>2562</v>
      </c>
      <c r="C294" s="1285" t="s">
        <v>3012</v>
      </c>
      <c r="D294" s="1286">
        <v>46184</v>
      </c>
      <c r="E294" s="1410">
        <f t="shared" ref="E294" si="401">D294+6</f>
        <v>46190</v>
      </c>
      <c r="F294" s="1411">
        <f t="shared" ref="F294" si="402">E294+1</f>
        <v>46191</v>
      </c>
      <c r="G294" s="1410">
        <f t="shared" ref="G294" si="403">F294+3</f>
        <v>46194</v>
      </c>
      <c r="H294" s="1410">
        <f t="shared" ref="H294" si="404">G294+3</f>
        <v>46197</v>
      </c>
      <c r="I294" s="1412">
        <f t="shared" ref="I294" si="405">H294+5</f>
        <v>46202</v>
      </c>
      <c r="J294" s="1413">
        <f t="shared" ref="J294" si="406">I294+2</f>
        <v>46204</v>
      </c>
      <c r="K294" s="1413">
        <f t="shared" ref="K294" si="407">J294+3</f>
        <v>46207</v>
      </c>
      <c r="M294" s="1287">
        <f t="shared" si="366"/>
        <v>46184</v>
      </c>
      <c r="N294" s="1287">
        <f t="shared" si="366"/>
        <v>46186</v>
      </c>
      <c r="O294" s="1274">
        <f t="shared" ref="O294" si="408">WEEKNUM(N294)</f>
        <v>24</v>
      </c>
    </row>
    <row r="295" spans="1:17" s="149" customFormat="1" ht="21" customHeight="1">
      <c r="A295" s="847" t="s">
        <v>2886</v>
      </c>
      <c r="B295" s="1293" t="s">
        <v>2759</v>
      </c>
      <c r="C295" s="1285" t="s">
        <v>3013</v>
      </c>
      <c r="D295" s="1286">
        <v>46191</v>
      </c>
      <c r="E295" s="1410">
        <f t="shared" ref="E295" si="409">D295+6</f>
        <v>46197</v>
      </c>
      <c r="F295" s="1411">
        <f t="shared" ref="F295" si="410">E295+1</f>
        <v>46198</v>
      </c>
      <c r="G295" s="1410">
        <f t="shared" ref="G295" si="411">F295+3</f>
        <v>46201</v>
      </c>
      <c r="H295" s="1410">
        <f t="shared" ref="H295" si="412">G295+3</f>
        <v>46204</v>
      </c>
      <c r="I295" s="1412">
        <f t="shared" ref="I295" si="413">H295+5</f>
        <v>46209</v>
      </c>
      <c r="J295" s="1413">
        <f t="shared" ref="J295" si="414">I295+2</f>
        <v>46211</v>
      </c>
      <c r="K295" s="1413">
        <f t="shared" ref="K295" si="415">J295+3</f>
        <v>46214</v>
      </c>
      <c r="M295" s="1287">
        <f t="shared" si="366"/>
        <v>46191</v>
      </c>
      <c r="N295" s="1287">
        <f t="shared" si="366"/>
        <v>46193</v>
      </c>
      <c r="O295" s="1274">
        <f t="shared" ref="O295" si="416">WEEKNUM(N295)</f>
        <v>25</v>
      </c>
    </row>
    <row r="296" spans="1:17" s="149" customFormat="1" ht="21" customHeight="1">
      <c r="A296" s="847" t="s">
        <v>2828</v>
      </c>
      <c r="B296" s="1293" t="s">
        <v>2832</v>
      </c>
      <c r="C296" s="1285" t="s">
        <v>3014</v>
      </c>
      <c r="D296" s="1286">
        <v>46198</v>
      </c>
      <c r="E296" s="1410">
        <f t="shared" ref="E296" si="417">D296+6</f>
        <v>46204</v>
      </c>
      <c r="F296" s="1411">
        <f t="shared" ref="F296" si="418">E296+1</f>
        <v>46205</v>
      </c>
      <c r="G296" s="1410">
        <f t="shared" ref="G296" si="419">F296+3</f>
        <v>46208</v>
      </c>
      <c r="H296" s="1410">
        <f t="shared" ref="H296" si="420">G296+3</f>
        <v>46211</v>
      </c>
      <c r="I296" s="1412">
        <f t="shared" ref="I296" si="421">H296+5</f>
        <v>46216</v>
      </c>
      <c r="J296" s="1413">
        <f t="shared" ref="J296" si="422">I296+2</f>
        <v>46218</v>
      </c>
      <c r="K296" s="1413">
        <f t="shared" ref="K296" si="423">J296+3</f>
        <v>46221</v>
      </c>
      <c r="M296" s="1287">
        <f t="shared" si="366"/>
        <v>46198</v>
      </c>
      <c r="N296" s="1287">
        <f t="shared" si="366"/>
        <v>46200</v>
      </c>
      <c r="O296" s="1274">
        <f t="shared" ref="O296" si="424">WEEKNUM(N296)</f>
        <v>26</v>
      </c>
    </row>
    <row r="297" spans="1:17" s="149" customFormat="1" ht="21" customHeight="1">
      <c r="A297" s="847"/>
      <c r="B297" s="1293" t="s">
        <v>2828</v>
      </c>
      <c r="C297" s="1285" t="s">
        <v>3015</v>
      </c>
      <c r="D297" s="1286">
        <v>46205</v>
      </c>
      <c r="E297" s="1410">
        <f t="shared" ref="E297" si="425">D297+6</f>
        <v>46211</v>
      </c>
      <c r="F297" s="1411">
        <f t="shared" ref="F297" si="426">E297+1</f>
        <v>46212</v>
      </c>
      <c r="G297" s="1410">
        <f t="shared" ref="G297" si="427">F297+3</f>
        <v>46215</v>
      </c>
      <c r="H297" s="1410">
        <f t="shared" ref="H297" si="428">G297+3</f>
        <v>46218</v>
      </c>
      <c r="I297" s="1412">
        <f t="shared" ref="I297" si="429">H297+5</f>
        <v>46223</v>
      </c>
      <c r="J297" s="1413">
        <f t="shared" ref="J297" si="430">I297+2</f>
        <v>46225</v>
      </c>
      <c r="K297" s="1413">
        <f t="shared" ref="K297" si="431">J297+3</f>
        <v>46228</v>
      </c>
      <c r="M297" s="1287">
        <f t="shared" si="366"/>
        <v>46205</v>
      </c>
      <c r="N297" s="1287">
        <f t="shared" si="366"/>
        <v>46207</v>
      </c>
      <c r="O297" s="1274">
        <f t="shared" ref="O297" si="432">WEEKNUM(N297)</f>
        <v>27</v>
      </c>
    </row>
    <row r="298" spans="1:17" s="149" customFormat="1" ht="21" customHeight="1">
      <c r="A298" s="847"/>
      <c r="B298" s="1293" t="s">
        <v>2571</v>
      </c>
      <c r="C298" s="1285" t="s">
        <v>3016</v>
      </c>
      <c r="D298" s="1286">
        <v>46212</v>
      </c>
      <c r="E298" s="1410">
        <f t="shared" ref="E298" si="433">D298+6</f>
        <v>46218</v>
      </c>
      <c r="F298" s="1411">
        <f t="shared" ref="F298" si="434">E298+1</f>
        <v>46219</v>
      </c>
      <c r="G298" s="1410">
        <f t="shared" ref="G298" si="435">F298+3</f>
        <v>46222</v>
      </c>
      <c r="H298" s="1410">
        <f t="shared" ref="H298" si="436">G298+3</f>
        <v>46225</v>
      </c>
      <c r="I298" s="1412">
        <f t="shared" ref="I298" si="437">H298+5</f>
        <v>46230</v>
      </c>
      <c r="J298" s="1413">
        <f t="shared" ref="J298" si="438">I298+2</f>
        <v>46232</v>
      </c>
      <c r="K298" s="1413">
        <f t="shared" ref="K298" si="439">J298+3</f>
        <v>46235</v>
      </c>
      <c r="M298" s="1287">
        <f t="shared" si="366"/>
        <v>46212</v>
      </c>
      <c r="N298" s="1287">
        <f t="shared" si="366"/>
        <v>46214</v>
      </c>
      <c r="O298" s="1274">
        <f t="shared" ref="O298" si="440">WEEKNUM(N298)</f>
        <v>28</v>
      </c>
    </row>
    <row r="299" spans="1:17" s="149" customFormat="1" ht="21" customHeight="1">
      <c r="A299" s="847"/>
      <c r="B299" s="1293" t="s">
        <v>2891</v>
      </c>
      <c r="C299" s="1285" t="s">
        <v>3017</v>
      </c>
      <c r="D299" s="1286">
        <v>46219</v>
      </c>
      <c r="E299" s="1410">
        <f t="shared" ref="E299" si="441">D299+6</f>
        <v>46225</v>
      </c>
      <c r="F299" s="1411">
        <f t="shared" ref="F299" si="442">E299+1</f>
        <v>46226</v>
      </c>
      <c r="G299" s="1410">
        <f t="shared" ref="G299" si="443">F299+3</f>
        <v>46229</v>
      </c>
      <c r="H299" s="1410">
        <f t="shared" ref="H299" si="444">G299+3</f>
        <v>46232</v>
      </c>
      <c r="I299" s="1412">
        <f t="shared" ref="I299" si="445">H299+5</f>
        <v>46237</v>
      </c>
      <c r="J299" s="1413">
        <f t="shared" ref="J299" si="446">I299+2</f>
        <v>46239</v>
      </c>
      <c r="K299" s="1413">
        <f t="shared" ref="K299" si="447">J299+3</f>
        <v>46242</v>
      </c>
      <c r="M299" s="1287">
        <f t="shared" si="366"/>
        <v>46219</v>
      </c>
      <c r="N299" s="1287">
        <f t="shared" si="366"/>
        <v>46221</v>
      </c>
      <c r="O299" s="1274">
        <f t="shared" ref="O299" si="448">WEEKNUM(N299)</f>
        <v>29</v>
      </c>
    </row>
    <row r="300" spans="1:17" s="149" customFormat="1" ht="21" customHeight="1">
      <c r="A300" s="1024"/>
      <c r="B300" s="147" t="s">
        <v>468</v>
      </c>
      <c r="C300" s="750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600"/>
      <c r="P300" s="146"/>
      <c r="Q300" s="146"/>
    </row>
    <row r="301" spans="1:17" s="149" customFormat="1" ht="21" customHeight="1">
      <c r="A301" s="1024"/>
      <c r="B301" s="147"/>
      <c r="C301" s="750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600"/>
      <c r="P301" s="146"/>
      <c r="Q301" s="146"/>
    </row>
    <row r="302" spans="1:17" s="149" customFormat="1" ht="21" customHeight="1">
      <c r="A302" s="1024"/>
      <c r="B302" s="147"/>
      <c r="C302" s="750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600"/>
      <c r="P302" s="146"/>
      <c r="Q302" s="146"/>
    </row>
    <row r="303" spans="1:17" s="149" customFormat="1" ht="21" customHeight="1">
      <c r="A303" s="1024"/>
      <c r="B303" s="147"/>
      <c r="C303" s="750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600"/>
      <c r="P303" s="146"/>
      <c r="Q303" s="146"/>
    </row>
    <row r="304" spans="1:17" s="149" customFormat="1" ht="21" customHeight="1">
      <c r="A304" s="1024"/>
      <c r="B304" s="147"/>
      <c r="C304" s="750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600"/>
      <c r="P304" s="146"/>
      <c r="Q304" s="146"/>
    </row>
    <row r="305" spans="1:17" s="149" customFormat="1" ht="21" customHeight="1">
      <c r="A305" s="1024"/>
      <c r="B305" s="147"/>
      <c r="C305" s="750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600"/>
      <c r="P305" s="146"/>
      <c r="Q305" s="146"/>
    </row>
    <row r="306" spans="1:17" ht="18" customHeight="1">
      <c r="A306" s="853"/>
      <c r="B306" s="677"/>
      <c r="C306" s="678"/>
      <c r="D306" s="678"/>
      <c r="E306" s="678"/>
      <c r="F306" s="677"/>
      <c r="G306" s="677"/>
      <c r="H306" s="677"/>
      <c r="I306" s="677"/>
      <c r="J306" s="677"/>
      <c r="K306" s="677"/>
    </row>
    <row r="307" spans="1:17" s="159" customFormat="1" ht="18" customHeight="1">
      <c r="A307" s="853"/>
      <c r="B307" s="679"/>
      <c r="C307" s="677"/>
      <c r="D307" s="677"/>
      <c r="E307" s="677"/>
      <c r="F307" s="677"/>
      <c r="G307" s="677"/>
      <c r="H307" s="677"/>
      <c r="I307" s="677"/>
      <c r="J307" s="677"/>
      <c r="K307" s="677"/>
    </row>
    <row r="308" spans="1:17" s="147" customFormat="1" ht="18.75" customHeight="1">
      <c r="B308" s="889"/>
      <c r="C308" s="890"/>
      <c r="D308" s="891"/>
      <c r="E308" s="892"/>
      <c r="F308" s="893"/>
      <c r="G308" s="894"/>
      <c r="H308" s="895"/>
    </row>
    <row r="309" spans="1:17" s="147" customFormat="1" ht="18.75" customHeight="1">
      <c r="B309" s="778" t="s">
        <v>469</v>
      </c>
      <c r="C309" s="145"/>
      <c r="D309" s="147" t="s">
        <v>470</v>
      </c>
      <c r="G309" s="147" t="s">
        <v>471</v>
      </c>
      <c r="H309" s="779"/>
    </row>
    <row r="310" spans="1:17" s="147" customFormat="1" ht="18.75" customHeight="1">
      <c r="B310" s="780" t="s">
        <v>472</v>
      </c>
      <c r="C310" s="1085" t="s">
        <v>473</v>
      </c>
      <c r="D310" s="133" t="s">
        <v>474</v>
      </c>
      <c r="F310" s="1085" t="s">
        <v>475</v>
      </c>
      <c r="G310" s="145" t="s">
        <v>476</v>
      </c>
      <c r="H310" s="1086" t="s">
        <v>477</v>
      </c>
    </row>
    <row r="311" spans="1:17" s="147" customFormat="1" ht="18.75" customHeight="1">
      <c r="B311" s="780" t="s">
        <v>478</v>
      </c>
      <c r="C311" s="1085" t="s">
        <v>479</v>
      </c>
      <c r="D311" s="133" t="s">
        <v>480</v>
      </c>
      <c r="E311" s="148" t="s">
        <v>481</v>
      </c>
      <c r="F311" s="1087" t="s">
        <v>482</v>
      </c>
      <c r="G311" s="145" t="s">
        <v>483</v>
      </c>
      <c r="H311" s="1086" t="s">
        <v>484</v>
      </c>
    </row>
    <row r="312" spans="1:17" s="147" customFormat="1" ht="18.75" customHeight="1">
      <c r="B312" s="783" t="s">
        <v>485</v>
      </c>
      <c r="C312" s="1088" t="s">
        <v>486</v>
      </c>
      <c r="D312" s="133" t="s">
        <v>487</v>
      </c>
      <c r="E312" s="148" t="s">
        <v>488</v>
      </c>
      <c r="F312" s="1087" t="s">
        <v>489</v>
      </c>
      <c r="G312" s="588" t="s">
        <v>490</v>
      </c>
      <c r="H312" s="1089" t="s">
        <v>491</v>
      </c>
    </row>
    <row r="313" spans="1:17" s="147" customFormat="1" ht="18.75" customHeight="1">
      <c r="B313" s="783" t="s">
        <v>492</v>
      </c>
      <c r="C313" s="1088" t="s">
        <v>493</v>
      </c>
      <c r="D313" s="133" t="s">
        <v>494</v>
      </c>
      <c r="E313" s="148" t="s">
        <v>495</v>
      </c>
      <c r="F313" s="1087" t="s">
        <v>496</v>
      </c>
      <c r="G313" s="588" t="s">
        <v>497</v>
      </c>
      <c r="H313" s="1089" t="s">
        <v>498</v>
      </c>
      <c r="N313" s="149"/>
      <c r="O313" s="149"/>
    </row>
    <row r="314" spans="1:17" s="147" customFormat="1" ht="18.75" customHeight="1">
      <c r="B314" s="783" t="s">
        <v>899</v>
      </c>
      <c r="C314" s="1088" t="s">
        <v>500</v>
      </c>
      <c r="D314" s="133" t="s">
        <v>501</v>
      </c>
      <c r="E314" s="148" t="s">
        <v>502</v>
      </c>
      <c r="F314" s="1087" t="s">
        <v>503</v>
      </c>
      <c r="G314" s="588" t="s">
        <v>504</v>
      </c>
      <c r="H314" s="1089" t="s">
        <v>505</v>
      </c>
      <c r="N314" s="149"/>
      <c r="O314" s="149"/>
    </row>
    <row r="315" spans="1:17" s="147" customFormat="1" ht="18.75" customHeight="1">
      <c r="B315" s="783" t="s">
        <v>506</v>
      </c>
      <c r="C315" s="1088" t="s">
        <v>507</v>
      </c>
      <c r="D315" s="133" t="s">
        <v>508</v>
      </c>
      <c r="E315" s="148" t="s">
        <v>509</v>
      </c>
      <c r="F315" s="1087" t="s">
        <v>510</v>
      </c>
      <c r="G315" s="588" t="s">
        <v>511</v>
      </c>
      <c r="H315" s="1089" t="s">
        <v>512</v>
      </c>
      <c r="N315" s="149"/>
      <c r="O315" s="149"/>
    </row>
    <row r="316" spans="1:17" s="147" customFormat="1" ht="18.75" customHeight="1">
      <c r="B316" s="783" t="s">
        <v>513</v>
      </c>
      <c r="C316" s="1088" t="s">
        <v>514</v>
      </c>
      <c r="D316" s="133" t="s">
        <v>515</v>
      </c>
      <c r="E316" s="148" t="s">
        <v>516</v>
      </c>
      <c r="F316" s="1085" t="s">
        <v>517</v>
      </c>
      <c r="G316" s="588" t="s">
        <v>518</v>
      </c>
      <c r="H316" s="787" t="s">
        <v>519</v>
      </c>
      <c r="N316" s="149"/>
      <c r="O316" s="149"/>
    </row>
    <row r="317" spans="1:17" s="149" customFormat="1" ht="18.75" customHeight="1">
      <c r="A317" s="1022"/>
      <c r="B317" s="783" t="s">
        <v>520</v>
      </c>
      <c r="C317" s="1088" t="s">
        <v>521</v>
      </c>
      <c r="D317" s="133" t="s">
        <v>522</v>
      </c>
      <c r="E317" s="148" t="s">
        <v>523</v>
      </c>
      <c r="F317" s="739" t="s">
        <v>524</v>
      </c>
      <c r="G317" s="147"/>
      <c r="H317" s="788"/>
      <c r="I317" s="145"/>
      <c r="J317" s="145"/>
      <c r="K317" s="145"/>
    </row>
    <row r="318" spans="1:17" s="149" customFormat="1" ht="18.75" customHeight="1">
      <c r="A318" s="1022"/>
      <c r="B318" s="1090"/>
      <c r="C318" s="791"/>
      <c r="D318" s="791"/>
      <c r="E318" s="791"/>
      <c r="F318" s="791"/>
      <c r="G318" s="791"/>
      <c r="H318" s="1091"/>
      <c r="I318" s="145"/>
      <c r="J318" s="145"/>
      <c r="K318" s="145"/>
    </row>
  </sheetData>
  <mergeCells count="19">
    <mergeCell ref="B279:C279"/>
    <mergeCell ref="D279:D280"/>
    <mergeCell ref="B214:L214"/>
    <mergeCell ref="F189:J189"/>
    <mergeCell ref="B4:F4"/>
    <mergeCell ref="B261:C261"/>
    <mergeCell ref="D249:D250"/>
    <mergeCell ref="D261:D262"/>
    <mergeCell ref="B249:C249"/>
    <mergeCell ref="B215:C215"/>
    <mergeCell ref="B2:F2"/>
    <mergeCell ref="B6:F6"/>
    <mergeCell ref="B170:F170"/>
    <mergeCell ref="D8:D9"/>
    <mergeCell ref="B172:C172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310" r:id="rId1" xr:uid="{1F9ED3E2-F923-4F1D-820F-D0C7B9B14530}"/>
    <hyperlink ref="C310" r:id="rId2" xr:uid="{EF303714-9D5C-4AB5-8E9A-89F524E41208}"/>
    <hyperlink ref="H315" r:id="rId3" xr:uid="{007BCC2C-220B-46AF-A835-DD7C8E7675DD}"/>
    <hyperlink ref="H314" r:id="rId4" xr:uid="{3B38FEA9-C890-4131-955D-71D619E60F2E}"/>
    <hyperlink ref="C313" r:id="rId5" xr:uid="{3B708EFC-5FCC-47C2-8AC5-3A303E93D6C4}"/>
    <hyperlink ref="C311" r:id="rId6" xr:uid="{25302719-A385-45F4-8A3B-4965DCACFAEB}"/>
    <hyperlink ref="C317" r:id="rId7" xr:uid="{D16E5946-FF49-483F-B1B1-7EFFFC891CD5}"/>
    <hyperlink ref="H313" r:id="rId8" xr:uid="{25918F3D-EDC1-4904-9152-BE74B029427B}"/>
    <hyperlink ref="H316" r:id="rId9" xr:uid="{BE08FB32-145A-4DA4-83FB-893781FCEC66}"/>
    <hyperlink ref="F310" r:id="rId10" xr:uid="{B53514D9-D199-42D7-9407-85CE3162162E}"/>
    <hyperlink ref="F315" r:id="rId11" xr:uid="{5E506F23-8499-4C3E-A4A8-B422EED4F27F}"/>
    <hyperlink ref="F311" r:id="rId12" xr:uid="{205FC96D-F0E8-4E88-9CDF-5535C71017F8}"/>
    <hyperlink ref="F312" r:id="rId13" xr:uid="{148F8735-E742-4933-8C49-6814FF4634FB}"/>
    <hyperlink ref="F313" r:id="rId14" xr:uid="{AB0CCC38-372C-424A-A6E9-5B733782F8AE}"/>
    <hyperlink ref="F314" r:id="rId15" xr:uid="{B55CAFCD-D6B2-4236-9361-D48CD70AF3F3}"/>
    <hyperlink ref="H311" r:id="rId16" xr:uid="{AC1C404E-AEF8-4106-9506-952804BBD6D7}"/>
    <hyperlink ref="H312" r:id="rId17" xr:uid="{FEFC445D-7FF3-4A4A-BF33-AAC953EB26BB}"/>
    <hyperlink ref="F316" r:id="rId18" xr:uid="{0B347891-83A6-4634-BDAF-A357B19378B6}"/>
    <hyperlink ref="C312" r:id="rId19" xr:uid="{35515786-AD0E-45FF-9503-F08DBD015326}"/>
    <hyperlink ref="C314" r:id="rId20" xr:uid="{7989876F-8DF8-4434-808C-8C5BDD61DBE2}"/>
    <hyperlink ref="C315" r:id="rId21" xr:uid="{F391A017-B7B9-413F-929A-FD3B5D1C9AB5}"/>
    <hyperlink ref="C316" r:id="rId22" xr:uid="{50C474CD-1A0F-4DED-B6D9-026D6579B5E2}"/>
    <hyperlink ref="F317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8:I178 G179:I179 G184:I184" formula="1"/>
    <ignoredError sqref="E175:F175 G175:J175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6"/>
  <sheetViews>
    <sheetView showGridLines="0" topLeftCell="A4" zoomScaleNormal="100" zoomScaleSheetLayoutView="75" workbookViewId="0">
      <selection activeCell="D139" sqref="D139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38" t="s">
        <v>0</v>
      </c>
      <c r="C2" s="1538"/>
      <c r="D2" s="1538"/>
      <c r="E2" s="1538"/>
      <c r="F2" s="1538"/>
      <c r="G2" s="121"/>
      <c r="H2" s="947" t="s">
        <v>247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>
      <c r="A4" s="1043"/>
      <c r="B4" s="1558" t="s">
        <v>15</v>
      </c>
      <c r="C4" s="1559"/>
      <c r="D4" s="1559"/>
      <c r="E4" s="1559"/>
      <c r="F4" s="1560"/>
      <c r="G4" s="925"/>
      <c r="H4" s="923"/>
      <c r="I4" s="926"/>
      <c r="J4" s="926"/>
      <c r="K4" s="927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516" t="s">
        <v>9</v>
      </c>
      <c r="C7" s="1542"/>
      <c r="D7" s="1518" t="s">
        <v>252</v>
      </c>
      <c r="E7" s="1157" t="s">
        <v>1881</v>
      </c>
      <c r="F7" s="1518" t="s">
        <v>1882</v>
      </c>
      <c r="G7" s="1579" t="s">
        <v>255</v>
      </c>
      <c r="H7" s="1518" t="s">
        <v>1881</v>
      </c>
      <c r="I7" s="1518" t="s">
        <v>3018</v>
      </c>
      <c r="J7" s="1212"/>
      <c r="K7" s="1314" t="s">
        <v>2666</v>
      </c>
    </row>
    <row r="8" spans="1:11" s="14" customFormat="1" ht="35.25" customHeight="1">
      <c r="A8" s="805"/>
      <c r="B8" s="1158" t="s">
        <v>254</v>
      </c>
      <c r="C8" s="1158" t="s">
        <v>255</v>
      </c>
      <c r="D8" s="1519"/>
      <c r="E8" s="1159" t="s">
        <v>62</v>
      </c>
      <c r="F8" s="1519"/>
      <c r="G8" s="1580"/>
      <c r="H8" s="1519"/>
      <c r="I8" s="1519"/>
      <c r="J8" s="1212"/>
      <c r="K8" s="1156" t="s">
        <v>3019</v>
      </c>
    </row>
    <row r="9" spans="1:11" s="14" customFormat="1" ht="18.75" hidden="1" customHeight="1">
      <c r="A9" s="805"/>
      <c r="B9" s="1315" t="s">
        <v>1905</v>
      </c>
      <c r="C9" s="1315" t="s">
        <v>3020</v>
      </c>
      <c r="D9" s="1316">
        <v>45301</v>
      </c>
      <c r="E9" s="1161">
        <f t="shared" ref="E9" si="0">D9+9</f>
        <v>45310</v>
      </c>
      <c r="F9" s="1317" t="s">
        <v>788</v>
      </c>
      <c r="G9" s="1161" t="s">
        <v>3021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>
      <c r="A10" s="805"/>
      <c r="B10" s="1319" t="s">
        <v>3022</v>
      </c>
      <c r="C10" s="1315" t="s">
        <v>3023</v>
      </c>
      <c r="D10" s="1316">
        <v>45305</v>
      </c>
      <c r="E10" s="1161">
        <f t="shared" ref="E10" si="2">D10+9</f>
        <v>45314</v>
      </c>
      <c r="F10" s="1317" t="s">
        <v>463</v>
      </c>
      <c r="G10" s="1161" t="s">
        <v>463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>
      <c r="A11" s="805"/>
      <c r="B11" s="1319" t="s">
        <v>1886</v>
      </c>
      <c r="C11" s="1315" t="s">
        <v>1887</v>
      </c>
      <c r="D11" s="1316">
        <v>45308</v>
      </c>
      <c r="E11" s="1161">
        <f t="shared" ref="E11:E13" si="5">D11+9</f>
        <v>45317</v>
      </c>
      <c r="F11" s="1317" t="s">
        <v>463</v>
      </c>
      <c r="G11" s="1161" t="s">
        <v>3024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>
      <c r="A12" s="805"/>
      <c r="B12" s="1319" t="s">
        <v>3025</v>
      </c>
      <c r="C12" s="1315" t="s">
        <v>1891</v>
      </c>
      <c r="D12" s="1316">
        <v>45319</v>
      </c>
      <c r="E12" s="1161">
        <f t="shared" si="5"/>
        <v>45328</v>
      </c>
      <c r="F12" s="1317" t="s">
        <v>799</v>
      </c>
      <c r="G12" s="1161" t="s">
        <v>3026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>
      <c r="A13" s="805"/>
      <c r="B13" s="1319" t="s">
        <v>3027</v>
      </c>
      <c r="C13" s="1315" t="s">
        <v>1895</v>
      </c>
      <c r="D13" s="1316">
        <v>45322</v>
      </c>
      <c r="E13" s="1161">
        <f t="shared" si="5"/>
        <v>45331</v>
      </c>
      <c r="F13" s="1317" t="s">
        <v>788</v>
      </c>
      <c r="G13" s="1161" t="s">
        <v>3028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>
      <c r="A14" s="805"/>
      <c r="B14" s="1319" t="s">
        <v>1898</v>
      </c>
      <c r="C14" s="1315" t="s">
        <v>1899</v>
      </c>
      <c r="D14" s="1316">
        <v>45330</v>
      </c>
      <c r="E14" s="1161">
        <f t="shared" ref="E14:E15" si="7">D14+9</f>
        <v>45339</v>
      </c>
      <c r="F14" s="1317" t="s">
        <v>799</v>
      </c>
      <c r="G14" s="1161" t="s">
        <v>3029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>
      <c r="A15" s="805"/>
      <c r="B15" s="1319" t="s">
        <v>1901</v>
      </c>
      <c r="C15" s="1315" t="s">
        <v>1902</v>
      </c>
      <c r="D15" s="1316">
        <v>45342</v>
      </c>
      <c r="E15" s="1161">
        <f t="shared" si="7"/>
        <v>45351</v>
      </c>
      <c r="F15" s="1317" t="s">
        <v>788</v>
      </c>
      <c r="G15" s="1161" t="s">
        <v>3030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>
      <c r="A16" s="805"/>
      <c r="B16" s="1319" t="s">
        <v>1905</v>
      </c>
      <c r="C16" s="1315" t="s">
        <v>1906</v>
      </c>
      <c r="D16" s="1316">
        <v>45343</v>
      </c>
      <c r="E16" s="1161">
        <f t="shared" ref="E16" si="8">D16+9</f>
        <v>45352</v>
      </c>
      <c r="F16" s="1317" t="s">
        <v>799</v>
      </c>
      <c r="G16" s="1161" t="s">
        <v>3031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>
      <c r="A17" s="805"/>
      <c r="B17" s="1319" t="s">
        <v>1909</v>
      </c>
      <c r="C17" s="1315" t="s">
        <v>1910</v>
      </c>
      <c r="D17" s="1316">
        <f t="shared" ref="D17" si="9">D16+7</f>
        <v>45350</v>
      </c>
      <c r="E17" s="1161">
        <f>D17+9</f>
        <v>45359</v>
      </c>
      <c r="F17" s="1317" t="s">
        <v>788</v>
      </c>
      <c r="G17" s="1161" t="s">
        <v>3032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>
      <c r="A18" s="805"/>
      <c r="B18" s="1319" t="s">
        <v>1886</v>
      </c>
      <c r="C18" s="1315" t="s">
        <v>1912</v>
      </c>
      <c r="D18" s="1316">
        <v>45357</v>
      </c>
      <c r="E18" s="1161">
        <f>D18+9</f>
        <v>45366</v>
      </c>
      <c r="F18" s="1317" t="s">
        <v>799</v>
      </c>
      <c r="G18" s="1161" t="s">
        <v>3033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>
      <c r="A19" s="805" t="s">
        <v>2701</v>
      </c>
      <c r="B19" s="1320" t="s">
        <v>288</v>
      </c>
      <c r="C19" s="1315" t="s">
        <v>1914</v>
      </c>
      <c r="D19" s="1316">
        <v>45373</v>
      </c>
      <c r="E19" s="1321" t="s">
        <v>288</v>
      </c>
      <c r="F19" s="1317" t="s">
        <v>799</v>
      </c>
      <c r="G19" s="1161" t="s">
        <v>3034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>
      <c r="A20" s="805"/>
      <c r="B20" s="1322" t="s">
        <v>1898</v>
      </c>
      <c r="C20" s="1285" t="s">
        <v>1916</v>
      </c>
      <c r="D20" s="1285">
        <v>45379</v>
      </c>
      <c r="E20" s="1161">
        <f t="shared" ref="E20:E21" si="10">D20+9</f>
        <v>45388</v>
      </c>
      <c r="F20" s="1317" t="s">
        <v>799</v>
      </c>
      <c r="G20" s="1161" t="s">
        <v>3035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>
      <c r="A21" s="805"/>
      <c r="B21" s="1322" t="s">
        <v>1890</v>
      </c>
      <c r="C21" s="1285" t="s">
        <v>1919</v>
      </c>
      <c r="D21" s="1285">
        <v>45380</v>
      </c>
      <c r="E21" s="1161">
        <f t="shared" si="10"/>
        <v>45389</v>
      </c>
      <c r="F21" s="1317" t="s">
        <v>799</v>
      </c>
      <c r="G21" s="1161" t="s">
        <v>3035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>
      <c r="A22" s="805"/>
      <c r="B22" s="1322" t="s">
        <v>1905</v>
      </c>
      <c r="C22" s="1285" t="s">
        <v>1921</v>
      </c>
      <c r="D22" s="1285">
        <v>45385</v>
      </c>
      <c r="E22" s="1161">
        <f t="shared" ref="E22:E27" si="12">D22+9</f>
        <v>45394</v>
      </c>
      <c r="F22" s="1317" t="s">
        <v>799</v>
      </c>
      <c r="G22" s="1161" t="s">
        <v>3035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>
      <c r="A23" s="805"/>
      <c r="B23" s="1322" t="s">
        <v>1909</v>
      </c>
      <c r="C23" s="1285" t="s">
        <v>1933</v>
      </c>
      <c r="D23" s="1285">
        <v>45393</v>
      </c>
      <c r="E23" s="1161">
        <f t="shared" si="12"/>
        <v>45402</v>
      </c>
      <c r="F23" s="1317" t="s">
        <v>788</v>
      </c>
      <c r="G23" s="1161" t="s">
        <v>3036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>
      <c r="A24" s="805" t="s">
        <v>3037</v>
      </c>
      <c r="B24" s="1323" t="s">
        <v>288</v>
      </c>
      <c r="C24" s="1286" t="s">
        <v>1935</v>
      </c>
      <c r="D24" s="1289">
        <v>45399</v>
      </c>
      <c r="E24" s="1203">
        <f t="shared" si="12"/>
        <v>45408</v>
      </c>
      <c r="F24" s="1324" t="s">
        <v>788</v>
      </c>
      <c r="G24" s="1203" t="s">
        <v>3038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>
      <c r="A25" s="805"/>
      <c r="B25" s="1325" t="s">
        <v>1918</v>
      </c>
      <c r="C25" s="1286" t="s">
        <v>1937</v>
      </c>
      <c r="D25" s="1286">
        <v>45415</v>
      </c>
      <c r="E25" s="1161">
        <f t="shared" si="12"/>
        <v>45424</v>
      </c>
      <c r="F25" s="1317" t="s">
        <v>788</v>
      </c>
      <c r="G25" s="1161" t="s">
        <v>3039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>
      <c r="A26" s="805"/>
      <c r="B26" s="1325" t="s">
        <v>1898</v>
      </c>
      <c r="C26" s="1286" t="s">
        <v>3040</v>
      </c>
      <c r="D26" s="1286">
        <v>45419</v>
      </c>
      <c r="E26" s="1161">
        <f t="shared" si="12"/>
        <v>45428</v>
      </c>
      <c r="F26" s="1317" t="s">
        <v>788</v>
      </c>
      <c r="G26" s="1161" t="s">
        <v>3041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>
      <c r="A27" s="805" t="s">
        <v>1890</v>
      </c>
      <c r="B27" s="1326" t="s">
        <v>312</v>
      </c>
      <c r="C27" s="1285" t="s">
        <v>3042</v>
      </c>
      <c r="D27" s="1289">
        <v>45424</v>
      </c>
      <c r="E27" s="1166">
        <f t="shared" si="12"/>
        <v>45433</v>
      </c>
      <c r="F27" s="1327" t="s">
        <v>799</v>
      </c>
      <c r="G27" s="1166" t="s">
        <v>3043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>
      <c r="A28" s="805"/>
      <c r="B28" s="1285" t="s">
        <v>1905</v>
      </c>
      <c r="C28" s="1286" t="s">
        <v>3044</v>
      </c>
      <c r="D28" s="1286">
        <v>45429</v>
      </c>
      <c r="E28" s="1161">
        <f t="shared" ref="E28:E31" si="15">D28+9</f>
        <v>45438</v>
      </c>
      <c r="F28" s="1317" t="s">
        <v>799</v>
      </c>
      <c r="G28" s="1161" t="s">
        <v>3041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>
      <c r="A29" s="805"/>
      <c r="B29" s="1285" t="s">
        <v>1909</v>
      </c>
      <c r="C29" s="1285" t="s">
        <v>3045</v>
      </c>
      <c r="D29" s="1286">
        <v>45440</v>
      </c>
      <c r="E29" s="1161">
        <f t="shared" si="15"/>
        <v>45449</v>
      </c>
      <c r="F29" s="1317" t="s">
        <v>799</v>
      </c>
      <c r="G29" s="1161" t="s">
        <v>3046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>
      <c r="A30" s="805"/>
      <c r="B30" s="1290" t="s">
        <v>2739</v>
      </c>
      <c r="C30" s="1285" t="s">
        <v>3047</v>
      </c>
      <c r="D30" s="1286">
        <v>45451</v>
      </c>
      <c r="E30" s="1161">
        <f t="shared" si="15"/>
        <v>45460</v>
      </c>
      <c r="F30" s="1317" t="s">
        <v>799</v>
      </c>
      <c r="G30" s="1161" t="s">
        <v>3046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>
      <c r="A31" s="805"/>
      <c r="B31" s="1285" t="s">
        <v>1886</v>
      </c>
      <c r="C31" s="1285" t="s">
        <v>3048</v>
      </c>
      <c r="D31" s="1286">
        <v>45454</v>
      </c>
      <c r="E31" s="1161">
        <f t="shared" si="15"/>
        <v>45463</v>
      </c>
      <c r="F31" s="1317" t="s">
        <v>788</v>
      </c>
      <c r="G31" s="1161" t="s">
        <v>3049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>
      <c r="A32" s="805"/>
      <c r="B32" s="1285" t="s">
        <v>1918</v>
      </c>
      <c r="C32" s="1286" t="s">
        <v>2737</v>
      </c>
      <c r="D32" s="1286">
        <v>45454</v>
      </c>
      <c r="E32" s="1161">
        <f t="shared" ref="E32:E35" si="18">D32+9</f>
        <v>45463</v>
      </c>
      <c r="F32" s="1317" t="s">
        <v>799</v>
      </c>
      <c r="G32" s="1161" t="s">
        <v>3050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>
      <c r="A33" s="805"/>
      <c r="B33" s="1285" t="s">
        <v>1918</v>
      </c>
      <c r="C33" s="1286" t="s">
        <v>3051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>
      <c r="A34" s="805"/>
      <c r="B34" s="1285" t="s">
        <v>1898</v>
      </c>
      <c r="C34" s="1285" t="s">
        <v>3052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>
      <c r="A35" s="805"/>
      <c r="B35" s="1328" t="s">
        <v>312</v>
      </c>
      <c r="C35" s="1286" t="s">
        <v>3053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>
      <c r="A36" s="805"/>
      <c r="B36" s="1285" t="s">
        <v>1890</v>
      </c>
      <c r="C36" s="1285" t="s">
        <v>2894</v>
      </c>
      <c r="D36" s="1286">
        <v>45481</v>
      </c>
      <c r="E36" s="1161">
        <f t="shared" ref="E36:E37" si="20">D36+9</f>
        <v>45490</v>
      </c>
      <c r="F36" s="1317" t="s">
        <v>799</v>
      </c>
      <c r="G36" s="1161" t="s">
        <v>3054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>
      <c r="A37" s="805"/>
      <c r="B37" s="1285" t="s">
        <v>2747</v>
      </c>
      <c r="C37" s="1285" t="s">
        <v>2895</v>
      </c>
      <c r="D37" s="1187" t="s">
        <v>288</v>
      </c>
      <c r="E37" s="1166" t="e">
        <f t="shared" si="20"/>
        <v>#VALUE!</v>
      </c>
      <c r="F37" s="1327" t="s">
        <v>799</v>
      </c>
      <c r="G37" s="1166" t="s">
        <v>3055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>
      <c r="A38" s="805"/>
      <c r="B38" s="1286" t="s">
        <v>2739</v>
      </c>
      <c r="C38" s="1285" t="s">
        <v>2896</v>
      </c>
      <c r="D38" s="1286">
        <v>45505</v>
      </c>
      <c r="E38" s="1161">
        <f t="shared" ref="E38:E39" si="22">D38+9</f>
        <v>45514</v>
      </c>
      <c r="F38" s="1317" t="s">
        <v>799</v>
      </c>
      <c r="G38" s="1161" t="s">
        <v>3056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>
      <c r="A39" s="805"/>
      <c r="B39" s="1290" t="s">
        <v>312</v>
      </c>
      <c r="C39" s="1285" t="s">
        <v>2898</v>
      </c>
      <c r="D39" s="1289">
        <v>45507</v>
      </c>
      <c r="E39" s="1166">
        <f t="shared" si="22"/>
        <v>45516</v>
      </c>
      <c r="F39" s="1327" t="s">
        <v>799</v>
      </c>
      <c r="G39" s="1166" t="s">
        <v>3055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>
      <c r="A40" s="805"/>
      <c r="B40" s="1285" t="s">
        <v>1918</v>
      </c>
      <c r="C40" s="1286" t="s">
        <v>2899</v>
      </c>
      <c r="D40" s="1286">
        <v>45507</v>
      </c>
      <c r="E40" s="1161">
        <f t="shared" ref="E40:E43" si="23">D40+9</f>
        <v>45516</v>
      </c>
      <c r="F40" s="1317" t="s">
        <v>799</v>
      </c>
      <c r="G40" s="1161" t="s">
        <v>3056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>
      <c r="A41" s="805"/>
      <c r="B41" s="1285" t="s">
        <v>1898</v>
      </c>
      <c r="C41" s="1285" t="s">
        <v>2900</v>
      </c>
      <c r="D41" s="1286">
        <v>45512</v>
      </c>
      <c r="E41" s="1161">
        <f t="shared" si="23"/>
        <v>45521</v>
      </c>
      <c r="F41" s="1317" t="s">
        <v>799</v>
      </c>
      <c r="G41" s="1161" t="s">
        <v>3055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>
      <c r="A42" s="805"/>
      <c r="B42" s="1286" t="s">
        <v>1886</v>
      </c>
      <c r="C42" s="1285" t="s">
        <v>2901</v>
      </c>
      <c r="D42" s="1286">
        <v>45518</v>
      </c>
      <c r="E42" s="1161">
        <f t="shared" si="23"/>
        <v>45527</v>
      </c>
      <c r="F42" s="1317" t="s">
        <v>262</v>
      </c>
      <c r="G42" s="1161" t="s">
        <v>3057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>
      <c r="A43" s="805"/>
      <c r="B43" s="1285" t="s">
        <v>1905</v>
      </c>
      <c r="C43" s="1285" t="s">
        <v>2902</v>
      </c>
      <c r="D43" s="1286">
        <v>45533</v>
      </c>
      <c r="E43" s="1161">
        <f t="shared" si="23"/>
        <v>45542</v>
      </c>
      <c r="F43" s="1317" t="s">
        <v>908</v>
      </c>
      <c r="G43" s="1161" t="s">
        <v>3058</v>
      </c>
      <c r="H43" s="1161">
        <v>45545</v>
      </c>
      <c r="I43" s="1161">
        <f t="shared" ref="I43" si="26">H43+7</f>
        <v>45552</v>
      </c>
      <c r="J43" s="1212"/>
      <c r="K43" s="1287" t="e">
        <f>PERTIWI!L181</f>
        <v>#REF!</v>
      </c>
    </row>
    <row r="44" spans="1:11" s="14" customFormat="1" ht="18.75" hidden="1" customHeight="1">
      <c r="A44" s="805"/>
      <c r="B44" s="1285" t="s">
        <v>2747</v>
      </c>
      <c r="C44" s="1285" t="s">
        <v>2903</v>
      </c>
      <c r="D44" s="1286">
        <v>45540</v>
      </c>
      <c r="E44" s="1161">
        <f t="shared" ref="E44:E48" si="27">D44+9</f>
        <v>45549</v>
      </c>
      <c r="F44" s="1317" t="s">
        <v>262</v>
      </c>
      <c r="G44" s="1161" t="s">
        <v>3059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>
      <c r="A45" s="805"/>
      <c r="B45" s="1286" t="s">
        <v>2749</v>
      </c>
      <c r="C45" s="1285" t="s">
        <v>2904</v>
      </c>
      <c r="D45" s="1286">
        <v>45545</v>
      </c>
      <c r="E45" s="1161">
        <f t="shared" si="27"/>
        <v>45554</v>
      </c>
      <c r="F45" s="1317" t="s">
        <v>262</v>
      </c>
      <c r="G45" s="1161" t="s">
        <v>3059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>
      <c r="A46" s="805"/>
      <c r="B46" s="1285" t="s">
        <v>1918</v>
      </c>
      <c r="C46" s="1286" t="s">
        <v>2905</v>
      </c>
      <c r="D46" s="1286">
        <v>45549</v>
      </c>
      <c r="E46" s="1161">
        <f t="shared" si="27"/>
        <v>45558</v>
      </c>
      <c r="F46" s="1274" t="s">
        <v>799</v>
      </c>
      <c r="G46" s="1161" t="s">
        <v>3060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>
      <c r="A47" s="805"/>
      <c r="B47" s="1285" t="s">
        <v>1909</v>
      </c>
      <c r="C47" s="1285" t="s">
        <v>2906</v>
      </c>
      <c r="D47" s="1286">
        <v>45557</v>
      </c>
      <c r="E47" s="1161">
        <f t="shared" si="27"/>
        <v>45566</v>
      </c>
      <c r="F47" s="1274" t="s">
        <v>262</v>
      </c>
      <c r="G47" s="1161" t="s">
        <v>3061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>
      <c r="A48" s="805"/>
      <c r="B48" s="1285" t="s">
        <v>1886</v>
      </c>
      <c r="C48" s="1285" t="s">
        <v>3062</v>
      </c>
      <c r="D48" s="1286">
        <v>45563</v>
      </c>
      <c r="E48" s="1161">
        <f t="shared" si="27"/>
        <v>45572</v>
      </c>
      <c r="F48" s="1317" t="s">
        <v>799</v>
      </c>
      <c r="G48" s="1161" t="s">
        <v>3063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>
      <c r="A49" s="805"/>
      <c r="B49" s="1285" t="s">
        <v>2064</v>
      </c>
      <c r="C49" s="1285" t="s">
        <v>2908</v>
      </c>
      <c r="D49" s="1286">
        <v>45571</v>
      </c>
      <c r="E49" s="1161">
        <f t="shared" ref="E49:E53" si="31">D49+9</f>
        <v>45580</v>
      </c>
      <c r="F49" s="1317" t="s">
        <v>262</v>
      </c>
      <c r="G49" s="1161" t="s">
        <v>3064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>
      <c r="A50" s="805"/>
      <c r="B50" s="1285" t="s">
        <v>1905</v>
      </c>
      <c r="C50" s="1285" t="s">
        <v>2909</v>
      </c>
      <c r="D50" s="1286">
        <v>45578</v>
      </c>
      <c r="E50" s="1161">
        <f t="shared" si="31"/>
        <v>45587</v>
      </c>
      <c r="F50" s="1317" t="s">
        <v>262</v>
      </c>
      <c r="G50" s="1161" t="s">
        <v>3064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>
      <c r="A51" s="805"/>
      <c r="B51" s="1285" t="s">
        <v>2747</v>
      </c>
      <c r="C51" s="1285" t="s">
        <v>2910</v>
      </c>
      <c r="D51" s="1286">
        <v>45580</v>
      </c>
      <c r="E51" s="1161">
        <f t="shared" si="31"/>
        <v>45589</v>
      </c>
      <c r="F51" s="1317" t="s">
        <v>262</v>
      </c>
      <c r="G51" s="1161" t="s">
        <v>3064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>
      <c r="A52" s="805"/>
      <c r="B52" s="1285" t="s">
        <v>1918</v>
      </c>
      <c r="C52" s="1285" t="s">
        <v>2911</v>
      </c>
      <c r="D52" s="1286">
        <v>45587</v>
      </c>
      <c r="E52" s="1161">
        <f t="shared" si="31"/>
        <v>45596</v>
      </c>
      <c r="F52" s="1317" t="s">
        <v>642</v>
      </c>
      <c r="G52" s="1161" t="s">
        <v>3065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>
      <c r="A53" s="805"/>
      <c r="B53" s="1285" t="s">
        <v>2759</v>
      </c>
      <c r="C53" s="1285" t="s">
        <v>2912</v>
      </c>
      <c r="D53" s="1286">
        <v>45595</v>
      </c>
      <c r="E53" s="1161">
        <f t="shared" si="31"/>
        <v>45604</v>
      </c>
      <c r="F53" s="1317" t="s">
        <v>642</v>
      </c>
      <c r="G53" s="1161" t="s">
        <v>3065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>
      <c r="A54" s="805"/>
      <c r="B54" s="1285" t="s">
        <v>1909</v>
      </c>
      <c r="C54" s="1285" t="s">
        <v>2913</v>
      </c>
      <c r="D54" s="1286">
        <v>45605</v>
      </c>
      <c r="E54" s="1161">
        <f t="shared" ref="E54:E56" si="34">D54+9</f>
        <v>45614</v>
      </c>
      <c r="F54" s="1317" t="s">
        <v>262</v>
      </c>
      <c r="G54" s="1161" t="s">
        <v>3066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>
      <c r="A55" s="805"/>
      <c r="B55" s="1285" t="s">
        <v>1886</v>
      </c>
      <c r="C55" s="1285" t="s">
        <v>2914</v>
      </c>
      <c r="D55" s="1286">
        <v>45609</v>
      </c>
      <c r="E55" s="1161">
        <f t="shared" si="34"/>
        <v>45618</v>
      </c>
      <c r="F55" s="1317" t="s">
        <v>262</v>
      </c>
      <c r="G55" s="1161" t="s">
        <v>3066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>
      <c r="A56" s="805"/>
      <c r="B56" s="1285" t="s">
        <v>2064</v>
      </c>
      <c r="C56" s="1285" t="s">
        <v>2915</v>
      </c>
      <c r="D56" s="1286">
        <v>45623</v>
      </c>
      <c r="E56" s="1161">
        <f t="shared" si="34"/>
        <v>45632</v>
      </c>
      <c r="F56" s="1317" t="s">
        <v>262</v>
      </c>
      <c r="G56" s="1161" t="s">
        <v>3067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>
      <c r="A57" s="805"/>
      <c r="B57" s="1285" t="s">
        <v>1905</v>
      </c>
      <c r="C57" s="1285" t="s">
        <v>2916</v>
      </c>
      <c r="D57" s="1286">
        <v>45625</v>
      </c>
      <c r="E57" s="1161">
        <f t="shared" ref="E57:E60" si="37">D57+9</f>
        <v>45634</v>
      </c>
      <c r="F57" s="1317" t="s">
        <v>262</v>
      </c>
      <c r="G57" s="1161" t="s">
        <v>3067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>
      <c r="A58" s="805"/>
      <c r="B58" s="1285" t="s">
        <v>2765</v>
      </c>
      <c r="C58" s="1285" t="s">
        <v>2917</v>
      </c>
      <c r="D58" s="1286">
        <v>45633</v>
      </c>
      <c r="E58" s="1161">
        <f t="shared" si="37"/>
        <v>45642</v>
      </c>
      <c r="F58" s="1317" t="s">
        <v>642</v>
      </c>
      <c r="G58" s="1161" t="s">
        <v>3068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>
      <c r="A59" s="805"/>
      <c r="B59" s="1285" t="s">
        <v>2759</v>
      </c>
      <c r="C59" s="1285" t="s">
        <v>2918</v>
      </c>
      <c r="D59" s="1286">
        <v>45637</v>
      </c>
      <c r="E59" s="1161">
        <f t="shared" si="37"/>
        <v>45646</v>
      </c>
      <c r="F59" s="1317" t="s">
        <v>788</v>
      </c>
      <c r="G59" s="1161" t="s">
        <v>3069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>
      <c r="A60" s="805"/>
      <c r="B60" s="1285" t="s">
        <v>1909</v>
      </c>
      <c r="C60" s="1285" t="s">
        <v>2919</v>
      </c>
      <c r="D60" s="1286">
        <v>45644</v>
      </c>
      <c r="E60" s="1161">
        <f t="shared" si="37"/>
        <v>45653</v>
      </c>
      <c r="F60" s="1317" t="s">
        <v>262</v>
      </c>
      <c r="G60" s="1161" t="s">
        <v>3070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>
      <c r="A61" s="805"/>
      <c r="B61" s="1285" t="s">
        <v>1886</v>
      </c>
      <c r="C61" s="1285" t="s">
        <v>2920</v>
      </c>
      <c r="D61" s="1286">
        <v>45651</v>
      </c>
      <c r="E61" s="1161">
        <f t="shared" ref="E61:E66" si="39">D61+9</f>
        <v>45660</v>
      </c>
      <c r="F61" s="1317" t="s">
        <v>642</v>
      </c>
      <c r="G61" s="1161" t="s">
        <v>3071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>
      <c r="A62" s="805"/>
      <c r="B62" s="1285" t="s">
        <v>2064</v>
      </c>
      <c r="C62" s="1285" t="s">
        <v>2921</v>
      </c>
      <c r="D62" s="1286">
        <v>45668</v>
      </c>
      <c r="E62" s="1161">
        <f t="shared" si="39"/>
        <v>45677</v>
      </c>
      <c r="F62" s="1317" t="s">
        <v>262</v>
      </c>
      <c r="G62" s="1161" t="s">
        <v>3072</v>
      </c>
      <c r="H62" s="1161">
        <v>45684</v>
      </c>
      <c r="I62" s="1161">
        <f t="shared" si="38"/>
        <v>45694</v>
      </c>
      <c r="J62" s="1212"/>
      <c r="K62" s="1161">
        <f>PERTIWI!L200</f>
        <v>45669</v>
      </c>
    </row>
    <row r="63" spans="1:11" s="14" customFormat="1" ht="18.75" hidden="1" customHeight="1">
      <c r="A63" s="805"/>
      <c r="B63" s="1285" t="s">
        <v>1905</v>
      </c>
      <c r="C63" s="1285" t="s">
        <v>2922</v>
      </c>
      <c r="D63" s="1286">
        <v>45670</v>
      </c>
      <c r="E63" s="1161">
        <f t="shared" si="39"/>
        <v>45679</v>
      </c>
      <c r="F63" s="1317" t="s">
        <v>262</v>
      </c>
      <c r="G63" s="1161" t="s">
        <v>3072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>
      <c r="A64" s="805"/>
      <c r="B64" s="1285" t="s">
        <v>2765</v>
      </c>
      <c r="C64" s="1285" t="s">
        <v>2923</v>
      </c>
      <c r="D64" s="1286">
        <v>45678</v>
      </c>
      <c r="E64" s="1161">
        <f t="shared" si="39"/>
        <v>45687</v>
      </c>
      <c r="F64" s="1317" t="s">
        <v>642</v>
      </c>
      <c r="G64" s="1161" t="s">
        <v>3073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>
      <c r="A65" s="805"/>
      <c r="B65" s="1285" t="s">
        <v>2759</v>
      </c>
      <c r="C65" s="1285" t="s">
        <v>2924</v>
      </c>
      <c r="D65" s="1286">
        <v>45679</v>
      </c>
      <c r="E65" s="1161">
        <f t="shared" si="39"/>
        <v>45688</v>
      </c>
      <c r="F65" s="1317" t="s">
        <v>642</v>
      </c>
      <c r="G65" s="1161" t="s">
        <v>3073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>
      <c r="A66" s="805"/>
      <c r="B66" s="1285" t="s">
        <v>2064</v>
      </c>
      <c r="C66" s="1285" t="s">
        <v>2925</v>
      </c>
      <c r="D66" s="1286">
        <v>45690</v>
      </c>
      <c r="E66" s="1161">
        <f t="shared" si="39"/>
        <v>45699</v>
      </c>
      <c r="F66" s="1317" t="s">
        <v>3074</v>
      </c>
      <c r="G66" s="1161" t="s">
        <v>3075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>
      <c r="A67" s="805"/>
      <c r="B67" s="1285" t="s">
        <v>1909</v>
      </c>
      <c r="C67" s="1285" t="s">
        <v>2926</v>
      </c>
      <c r="D67" s="1286">
        <v>45327</v>
      </c>
      <c r="E67" s="1161">
        <f t="shared" ref="E67:E68" si="43">D67+9</f>
        <v>45336</v>
      </c>
      <c r="F67" s="1317" t="s">
        <v>3074</v>
      </c>
      <c r="G67" s="1161" t="s">
        <v>3076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>
      <c r="A68" s="805"/>
      <c r="B68" s="1285" t="s">
        <v>1886</v>
      </c>
      <c r="C68" s="1285" t="s">
        <v>2927</v>
      </c>
      <c r="D68" s="1286">
        <v>45701</v>
      </c>
      <c r="E68" s="1161">
        <f t="shared" si="43"/>
        <v>45710</v>
      </c>
      <c r="F68" s="1317" t="s">
        <v>3074</v>
      </c>
      <c r="G68" s="1161" t="s">
        <v>3076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>
      <c r="A69" s="805"/>
      <c r="B69" s="1285" t="s">
        <v>2765</v>
      </c>
      <c r="C69" s="1285" t="s">
        <v>2928</v>
      </c>
      <c r="D69" s="1286">
        <v>45715</v>
      </c>
      <c r="E69" s="1316">
        <f>D69+6</f>
        <v>45721</v>
      </c>
      <c r="F69" s="1317" t="s">
        <v>642</v>
      </c>
      <c r="G69" s="1161" t="s">
        <v>3076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>
      <c r="A70" s="805"/>
      <c r="B70" s="1285" t="s">
        <v>1905</v>
      </c>
      <c r="C70" s="1285" t="s">
        <v>2929</v>
      </c>
      <c r="D70" s="1286">
        <v>45722</v>
      </c>
      <c r="E70" s="1316">
        <f>D70+6</f>
        <v>45728</v>
      </c>
      <c r="F70" s="1317" t="s">
        <v>963</v>
      </c>
      <c r="G70" s="1161" t="s">
        <v>3077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>
      <c r="A71" s="805"/>
      <c r="B71" s="1285" t="s">
        <v>2759</v>
      </c>
      <c r="C71" s="1285" t="s">
        <v>2930</v>
      </c>
      <c r="D71" s="1286">
        <v>45728</v>
      </c>
      <c r="E71" s="1316">
        <f>D71+6</f>
        <v>45734</v>
      </c>
      <c r="F71" s="1317" t="s">
        <v>963</v>
      </c>
      <c r="G71" s="1161" t="s">
        <v>3077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>
      <c r="A72" s="805"/>
      <c r="B72" s="1285" t="s">
        <v>2575</v>
      </c>
      <c r="C72" s="1285" t="s">
        <v>2931</v>
      </c>
      <c r="D72" s="1285">
        <v>45733</v>
      </c>
      <c r="E72" s="1161">
        <f t="shared" ref="E72:E77" si="46">D72+14</f>
        <v>45747</v>
      </c>
      <c r="F72" s="1317" t="s">
        <v>3074</v>
      </c>
      <c r="G72" s="1161" t="s">
        <v>3078</v>
      </c>
      <c r="H72" s="1161">
        <v>45751</v>
      </c>
      <c r="I72" s="1161">
        <f>H72+10</f>
        <v>45761</v>
      </c>
      <c r="J72" s="1212"/>
      <c r="K72" s="1161">
        <f>PERTIWI!N217</f>
        <v>45729</v>
      </c>
    </row>
    <row r="73" spans="1:11" s="14" customFormat="1" ht="18" hidden="1" customHeight="1">
      <c r="A73" s="805"/>
      <c r="B73" s="1285" t="s">
        <v>1909</v>
      </c>
      <c r="C73" s="1285" t="s">
        <v>2932</v>
      </c>
      <c r="D73" s="1286">
        <v>45736</v>
      </c>
      <c r="E73" s="1161">
        <f t="shared" si="46"/>
        <v>45750</v>
      </c>
      <c r="F73" s="1317" t="s">
        <v>262</v>
      </c>
      <c r="G73" s="1161" t="s">
        <v>3079</v>
      </c>
      <c r="H73" s="1161">
        <v>45758</v>
      </c>
      <c r="I73" s="1161">
        <f t="shared" si="45"/>
        <v>45768</v>
      </c>
      <c r="J73" s="1212"/>
      <c r="K73" s="1161">
        <f>PERTIWI!N218</f>
        <v>45736</v>
      </c>
    </row>
    <row r="74" spans="1:11" s="14" customFormat="1" ht="18" hidden="1" customHeight="1">
      <c r="A74" s="805"/>
      <c r="B74" s="1285" t="s">
        <v>1886</v>
      </c>
      <c r="C74" s="1285" t="s">
        <v>2933</v>
      </c>
      <c r="D74" s="1286">
        <v>45749</v>
      </c>
      <c r="E74" s="1161">
        <f t="shared" si="46"/>
        <v>45763</v>
      </c>
      <c r="F74" s="1317" t="s">
        <v>642</v>
      </c>
      <c r="G74" s="1161" t="s">
        <v>3080</v>
      </c>
      <c r="H74" s="1161">
        <v>45765</v>
      </c>
      <c r="I74" s="1161">
        <f t="shared" si="45"/>
        <v>45775</v>
      </c>
      <c r="J74" s="1212"/>
      <c r="K74" s="1161">
        <f>PERTIWI!N219</f>
        <v>45743</v>
      </c>
    </row>
    <row r="75" spans="1:11" s="14" customFormat="1" ht="18" hidden="1" customHeight="1">
      <c r="A75" s="805"/>
      <c r="B75" s="1285" t="s">
        <v>2747</v>
      </c>
      <c r="C75" s="1285" t="s">
        <v>2934</v>
      </c>
      <c r="D75" s="1286">
        <v>45752</v>
      </c>
      <c r="E75" s="1161">
        <f t="shared" si="46"/>
        <v>45766</v>
      </c>
      <c r="F75" s="1317" t="s">
        <v>3074</v>
      </c>
      <c r="G75" s="1161" t="s">
        <v>3081</v>
      </c>
      <c r="H75" s="1161">
        <v>45772</v>
      </c>
      <c r="I75" s="1161">
        <f t="shared" ref="I75:I76" si="47">H75+10</f>
        <v>45782</v>
      </c>
      <c r="J75" s="1212"/>
      <c r="K75" s="1161">
        <f>PERTIWI!N220</f>
        <v>45750</v>
      </c>
    </row>
    <row r="76" spans="1:11" s="14" customFormat="1" ht="18" hidden="1" customHeight="1">
      <c r="A76" s="805"/>
      <c r="B76" s="1285" t="s">
        <v>2064</v>
      </c>
      <c r="C76" s="1285" t="s">
        <v>2935</v>
      </c>
      <c r="D76" s="1286">
        <v>45764</v>
      </c>
      <c r="E76" s="1161">
        <f t="shared" si="46"/>
        <v>45778</v>
      </c>
      <c r="F76" s="1317" t="s">
        <v>642</v>
      </c>
      <c r="G76" s="1161" t="s">
        <v>3082</v>
      </c>
      <c r="H76" s="1161">
        <v>45786</v>
      </c>
      <c r="I76" s="1161">
        <f t="shared" si="47"/>
        <v>45796</v>
      </c>
      <c r="J76" s="1212"/>
      <c r="K76" s="1161">
        <f>PERTIWI!N221</f>
        <v>45756</v>
      </c>
    </row>
    <row r="77" spans="1:11" s="14" customFormat="1" ht="18" hidden="1" customHeight="1">
      <c r="A77" s="805"/>
      <c r="B77" s="1285" t="s">
        <v>1905</v>
      </c>
      <c r="C77" s="1285" t="s">
        <v>2936</v>
      </c>
      <c r="D77" s="1286">
        <v>45774</v>
      </c>
      <c r="E77" s="1161">
        <f t="shared" si="46"/>
        <v>45788</v>
      </c>
      <c r="F77" s="1317" t="s">
        <v>905</v>
      </c>
      <c r="G77" s="1161" t="s">
        <v>3083</v>
      </c>
      <c r="H77" s="1161">
        <v>45799</v>
      </c>
      <c r="I77" s="1161">
        <f t="shared" ref="I77:I83" si="48">H77+4</f>
        <v>45803</v>
      </c>
      <c r="J77" s="1212"/>
      <c r="K77" s="1161">
        <f>PERTIWI!N222</f>
        <v>45763</v>
      </c>
    </row>
    <row r="78" spans="1:11" s="14" customFormat="1" ht="18" hidden="1" customHeight="1">
      <c r="A78" s="805"/>
      <c r="B78" s="1285" t="s">
        <v>2344</v>
      </c>
      <c r="C78" s="1330" t="s">
        <v>2938</v>
      </c>
      <c r="D78" s="1286">
        <v>45783</v>
      </c>
      <c r="E78" s="1161">
        <f>D78+14</f>
        <v>45797</v>
      </c>
      <c r="F78" s="1317" t="s">
        <v>905</v>
      </c>
      <c r="G78" s="1161" t="s">
        <v>3083</v>
      </c>
      <c r="H78" s="1161">
        <v>45799</v>
      </c>
      <c r="I78" s="1161">
        <f t="shared" si="48"/>
        <v>45803</v>
      </c>
      <c r="J78" s="1212"/>
      <c r="K78" s="1161">
        <f>PERTIWI!N223</f>
        <v>45770</v>
      </c>
    </row>
    <row r="79" spans="1:11" s="14" customFormat="1" ht="18" hidden="1" customHeight="1">
      <c r="A79" s="805"/>
      <c r="B79" s="1285" t="s">
        <v>2575</v>
      </c>
      <c r="C79" s="1330" t="s">
        <v>2939</v>
      </c>
      <c r="D79" s="1286">
        <v>45789</v>
      </c>
      <c r="E79" s="1161">
        <f t="shared" ref="E79:E84" si="49">D79+14</f>
        <v>45803</v>
      </c>
      <c r="F79" s="1317" t="s">
        <v>905</v>
      </c>
      <c r="G79" s="1161" t="s">
        <v>3084</v>
      </c>
      <c r="H79" s="1161">
        <v>45813</v>
      </c>
      <c r="I79" s="1161">
        <f t="shared" si="48"/>
        <v>45817</v>
      </c>
      <c r="J79" s="1212"/>
      <c r="K79" s="1161">
        <f>PERTIWI!N224</f>
        <v>45777</v>
      </c>
    </row>
    <row r="80" spans="1:11" s="14" customFormat="1" ht="18" hidden="1" customHeight="1">
      <c r="A80" s="805"/>
      <c r="B80" s="1285" t="s">
        <v>2789</v>
      </c>
      <c r="C80" s="1330" t="s">
        <v>2940</v>
      </c>
      <c r="D80" s="1286">
        <v>45796</v>
      </c>
      <c r="E80" s="1161">
        <f t="shared" si="49"/>
        <v>45810</v>
      </c>
      <c r="F80" s="1317" t="s">
        <v>905</v>
      </c>
      <c r="G80" s="1161" t="s">
        <v>3084</v>
      </c>
      <c r="H80" s="1161">
        <v>45813</v>
      </c>
      <c r="I80" s="1161">
        <f t="shared" si="48"/>
        <v>45817</v>
      </c>
      <c r="J80" s="1212"/>
      <c r="K80" s="1161">
        <f>PERTIWI!N225</f>
        <v>45784</v>
      </c>
    </row>
    <row r="81" spans="1:11" s="14" customFormat="1" ht="18" hidden="1" customHeight="1">
      <c r="A81" s="805"/>
      <c r="B81" s="1285" t="s">
        <v>1886</v>
      </c>
      <c r="C81" s="1285" t="s">
        <v>2941</v>
      </c>
      <c r="D81" s="1286">
        <v>45797</v>
      </c>
      <c r="E81" s="1161">
        <f t="shared" si="49"/>
        <v>45811</v>
      </c>
      <c r="F81" s="1317" t="s">
        <v>905</v>
      </c>
      <c r="G81" s="1161" t="s">
        <v>3084</v>
      </c>
      <c r="H81" s="1161">
        <v>45813</v>
      </c>
      <c r="I81" s="1161">
        <f t="shared" si="48"/>
        <v>45817</v>
      </c>
      <c r="J81" s="1212"/>
      <c r="K81" s="1161">
        <f>PERTIWI!N226</f>
        <v>45791</v>
      </c>
    </row>
    <row r="82" spans="1:11" s="14" customFormat="1" ht="18" hidden="1" customHeight="1">
      <c r="A82" s="805"/>
      <c r="B82" s="1285" t="s">
        <v>2747</v>
      </c>
      <c r="C82" s="1285" t="s">
        <v>2942</v>
      </c>
      <c r="D82" s="1286">
        <v>45803</v>
      </c>
      <c r="E82" s="1161">
        <f t="shared" si="49"/>
        <v>45817</v>
      </c>
      <c r="F82" s="1317" t="s">
        <v>905</v>
      </c>
      <c r="G82" s="1161" t="s">
        <v>3085</v>
      </c>
      <c r="H82" s="1161">
        <v>45827</v>
      </c>
      <c r="I82" s="1161">
        <f t="shared" si="48"/>
        <v>45831</v>
      </c>
      <c r="J82" s="1212"/>
      <c r="K82" s="1161">
        <f>PERTIWI!N227</f>
        <v>45798</v>
      </c>
    </row>
    <row r="83" spans="1:11" s="14" customFormat="1" ht="18" hidden="1" customHeight="1">
      <c r="A83" s="805"/>
      <c r="B83" s="1285" t="s">
        <v>2064</v>
      </c>
      <c r="C83" s="1285" t="s">
        <v>2943</v>
      </c>
      <c r="D83" s="1286">
        <v>45813</v>
      </c>
      <c r="E83" s="1161">
        <f t="shared" si="49"/>
        <v>45827</v>
      </c>
      <c r="F83" s="1317" t="s">
        <v>905</v>
      </c>
      <c r="G83" s="1161" t="s">
        <v>3086</v>
      </c>
      <c r="H83" s="1161">
        <v>45841</v>
      </c>
      <c r="I83" s="1161">
        <f t="shared" si="48"/>
        <v>45845</v>
      </c>
      <c r="J83" s="1212"/>
      <c r="K83" s="1161">
        <f>PERTIWI!N228</f>
        <v>45805</v>
      </c>
    </row>
    <row r="84" spans="1:11" s="14" customFormat="1" ht="18" hidden="1" customHeight="1">
      <c r="A84" s="805"/>
      <c r="B84" s="1285" t="s">
        <v>2309</v>
      </c>
      <c r="C84" s="1285" t="s">
        <v>2944</v>
      </c>
      <c r="D84" s="1286">
        <v>45818</v>
      </c>
      <c r="E84" s="1161">
        <f t="shared" si="49"/>
        <v>45832</v>
      </c>
      <c r="F84" s="1317" t="s">
        <v>905</v>
      </c>
      <c r="G84" s="1161" t="s">
        <v>3086</v>
      </c>
      <c r="H84" s="1161">
        <v>45841</v>
      </c>
      <c r="I84" s="1161">
        <f t="shared" ref="I84:I85" si="50">H84+4</f>
        <v>45845</v>
      </c>
      <c r="J84" s="1212"/>
      <c r="K84" s="1161">
        <f>PERTIWI!N229</f>
        <v>45812</v>
      </c>
    </row>
    <row r="85" spans="1:11" s="14" customFormat="1" ht="18" hidden="1" customHeight="1">
      <c r="A85" s="805"/>
      <c r="B85" s="1285" t="s">
        <v>1905</v>
      </c>
      <c r="C85" s="1285" t="s">
        <v>2945</v>
      </c>
      <c r="D85" s="1286">
        <v>45827</v>
      </c>
      <c r="E85" s="1161">
        <f t="shared" ref="E85" si="51">D85+14</f>
        <v>45841</v>
      </c>
      <c r="F85" s="1317" t="s">
        <v>905</v>
      </c>
      <c r="G85" s="1161" t="s">
        <v>3087</v>
      </c>
      <c r="H85" s="1161">
        <v>45855</v>
      </c>
      <c r="I85" s="1161">
        <f t="shared" si="50"/>
        <v>45859</v>
      </c>
      <c r="J85" s="1212"/>
      <c r="K85" s="1161">
        <f>PERTIWI!N230</f>
        <v>45819</v>
      </c>
    </row>
    <row r="86" spans="1:11" s="14" customFormat="1" ht="18" hidden="1" customHeight="1">
      <c r="A86" s="805"/>
      <c r="B86" s="1285" t="s">
        <v>2344</v>
      </c>
      <c r="C86" s="1285" t="s">
        <v>2946</v>
      </c>
      <c r="D86" s="1187" t="s">
        <v>288</v>
      </c>
      <c r="E86" s="1166"/>
      <c r="F86" s="1331"/>
      <c r="G86" s="1166"/>
      <c r="H86" s="1166"/>
      <c r="I86" s="1166"/>
      <c r="J86" s="1212"/>
      <c r="K86" s="1161">
        <f>PERTIWI!N231</f>
        <v>45826</v>
      </c>
    </row>
    <row r="87" spans="1:11" s="14" customFormat="1" ht="18" hidden="1" customHeight="1">
      <c r="A87" s="805"/>
      <c r="B87" s="1285" t="s">
        <v>2575</v>
      </c>
      <c r="C87" s="1285" t="s">
        <v>2947</v>
      </c>
      <c r="D87" s="1286">
        <v>45835</v>
      </c>
      <c r="E87" s="1161">
        <f t="shared" ref="E87:E90" si="52">D87+14</f>
        <v>45849</v>
      </c>
      <c r="F87" s="1317" t="s">
        <v>905</v>
      </c>
      <c r="G87" s="1161" t="s">
        <v>3087</v>
      </c>
      <c r="H87" s="1161">
        <v>45855</v>
      </c>
      <c r="I87" s="1161">
        <f t="shared" ref="I87" si="53">H87+4</f>
        <v>45859</v>
      </c>
      <c r="J87" s="1212"/>
      <c r="K87" s="1161">
        <f>PERTIWI!N232</f>
        <v>45833</v>
      </c>
    </row>
    <row r="88" spans="1:11" s="14" customFormat="1" ht="18" hidden="1" customHeight="1">
      <c r="A88" s="805"/>
      <c r="B88" s="1285" t="s">
        <v>1886</v>
      </c>
      <c r="C88" s="1285" t="s">
        <v>2948</v>
      </c>
      <c r="D88" s="1286">
        <v>45840</v>
      </c>
      <c r="E88" s="1161">
        <f t="shared" si="52"/>
        <v>45854</v>
      </c>
      <c r="F88" s="1317" t="s">
        <v>905</v>
      </c>
      <c r="G88" s="1161" t="s">
        <v>3088</v>
      </c>
      <c r="H88" s="1161">
        <v>45869</v>
      </c>
      <c r="I88" s="1161">
        <f t="shared" ref="I88" si="54">H88+4</f>
        <v>45873</v>
      </c>
      <c r="J88" s="1212"/>
      <c r="K88" s="1161">
        <f>PERTIWI!N233</f>
        <v>45840</v>
      </c>
    </row>
    <row r="89" spans="1:11" s="14" customFormat="1" ht="18" hidden="1" customHeight="1">
      <c r="A89" s="805"/>
      <c r="B89" s="1285" t="s">
        <v>2789</v>
      </c>
      <c r="C89" s="1285" t="s">
        <v>2949</v>
      </c>
      <c r="D89" s="1286">
        <v>45847</v>
      </c>
      <c r="E89" s="1161">
        <f t="shared" si="52"/>
        <v>45861</v>
      </c>
      <c r="F89" s="1317" t="s">
        <v>905</v>
      </c>
      <c r="G89" s="1161" t="s">
        <v>3088</v>
      </c>
      <c r="H89" s="1161">
        <v>45869</v>
      </c>
      <c r="I89" s="1161">
        <f t="shared" ref="I89:I90" si="55">H89+4</f>
        <v>45873</v>
      </c>
      <c r="J89" s="1212"/>
      <c r="K89" s="1161">
        <f>PERTIWI!N234</f>
        <v>45847</v>
      </c>
    </row>
    <row r="90" spans="1:11" s="14" customFormat="1" ht="18" hidden="1" customHeight="1">
      <c r="A90" s="805"/>
      <c r="B90" s="1285" t="s">
        <v>2747</v>
      </c>
      <c r="C90" s="1285" t="s">
        <v>2950</v>
      </c>
      <c r="D90" s="1286">
        <v>45857</v>
      </c>
      <c r="E90" s="1161">
        <f t="shared" si="52"/>
        <v>45871</v>
      </c>
      <c r="F90" s="1317" t="s">
        <v>905</v>
      </c>
      <c r="G90" s="1161" t="s">
        <v>3089</v>
      </c>
      <c r="H90" s="1161">
        <v>45876</v>
      </c>
      <c r="I90" s="1161">
        <f t="shared" si="55"/>
        <v>45880</v>
      </c>
      <c r="J90" s="1212"/>
      <c r="K90" s="1161">
        <f>PERTIWI!N235</f>
        <v>45854</v>
      </c>
    </row>
    <row r="91" spans="1:11" s="14" customFormat="1" ht="18" hidden="1" customHeight="1">
      <c r="A91" s="805"/>
      <c r="B91" s="1285" t="s">
        <v>2064</v>
      </c>
      <c r="C91" s="1285" t="s">
        <v>2951</v>
      </c>
      <c r="D91" s="1187" t="s">
        <v>288</v>
      </c>
      <c r="E91" s="1166"/>
      <c r="F91" s="1327"/>
      <c r="G91" s="1166"/>
      <c r="H91" s="1166"/>
      <c r="I91" s="1166"/>
      <c r="J91" s="1212"/>
      <c r="K91" s="1161">
        <f>PERTIWI!N236</f>
        <v>45861</v>
      </c>
    </row>
    <row r="92" spans="1:11" s="14" customFormat="1" ht="18" hidden="1" customHeight="1">
      <c r="A92" s="805"/>
      <c r="B92" s="1290" t="s">
        <v>312</v>
      </c>
      <c r="C92" s="1285" t="s">
        <v>2952</v>
      </c>
      <c r="D92" s="1289"/>
      <c r="E92" s="1166"/>
      <c r="F92" s="1327"/>
      <c r="G92" s="1166"/>
      <c r="H92" s="1166"/>
      <c r="I92" s="1166"/>
      <c r="J92" s="1212"/>
      <c r="K92" s="1161">
        <f>PERTIWI!N237</f>
        <v>45868</v>
      </c>
    </row>
    <row r="93" spans="1:11" s="14" customFormat="1" ht="18" hidden="1" customHeight="1">
      <c r="A93" s="805"/>
      <c r="B93" s="1285" t="s">
        <v>1905</v>
      </c>
      <c r="C93" s="1285" t="s">
        <v>2953</v>
      </c>
      <c r="D93" s="1286">
        <v>45875</v>
      </c>
      <c r="E93" s="1161">
        <f t="shared" ref="E93:E97" si="56">D93+14</f>
        <v>45889</v>
      </c>
      <c r="F93" s="1317" t="s">
        <v>905</v>
      </c>
      <c r="G93" s="1161" t="s">
        <v>3090</v>
      </c>
      <c r="H93" s="1161">
        <v>45897</v>
      </c>
      <c r="I93" s="1161">
        <f t="shared" ref="I93" si="57">H93+4</f>
        <v>45901</v>
      </c>
      <c r="J93" s="1212"/>
      <c r="K93" s="1161">
        <f>PERTIWI!N238</f>
        <v>45875</v>
      </c>
    </row>
    <row r="94" spans="1:11" s="14" customFormat="1" ht="18" hidden="1" customHeight="1">
      <c r="A94" s="805"/>
      <c r="B94" s="1285" t="s">
        <v>2575</v>
      </c>
      <c r="C94" s="1285" t="s">
        <v>2954</v>
      </c>
      <c r="D94" s="1286">
        <v>45888</v>
      </c>
      <c r="E94" s="1161">
        <f t="shared" si="56"/>
        <v>45902</v>
      </c>
      <c r="F94" s="1317" t="s">
        <v>905</v>
      </c>
      <c r="G94" s="1161" t="s">
        <v>3091</v>
      </c>
      <c r="H94" s="1161">
        <v>45911</v>
      </c>
      <c r="I94" s="1161">
        <f t="shared" ref="I94" si="58">H94+4</f>
        <v>45915</v>
      </c>
      <c r="J94" s="1212"/>
      <c r="K94" s="1161">
        <f>PERTIWI!N239</f>
        <v>45882</v>
      </c>
    </row>
    <row r="95" spans="1:11" s="14" customFormat="1" ht="18" hidden="1" customHeight="1">
      <c r="A95" s="805"/>
      <c r="B95" s="1285" t="s">
        <v>2789</v>
      </c>
      <c r="C95" s="1285" t="s">
        <v>2956</v>
      </c>
      <c r="D95" s="1286">
        <v>45892</v>
      </c>
      <c r="E95" s="1161">
        <f t="shared" si="56"/>
        <v>45906</v>
      </c>
      <c r="F95" s="1317" t="s">
        <v>905</v>
      </c>
      <c r="G95" s="1161" t="s">
        <v>3091</v>
      </c>
      <c r="H95" s="1161">
        <v>45911</v>
      </c>
      <c r="I95" s="1161">
        <f t="shared" ref="I95:I96" si="59">H95+4</f>
        <v>45915</v>
      </c>
      <c r="J95" s="1212"/>
      <c r="K95" s="1161">
        <f>PERTIWI!N240</f>
        <v>45889</v>
      </c>
    </row>
    <row r="96" spans="1:11" s="14" customFormat="1" ht="18" hidden="1" customHeight="1">
      <c r="A96" s="805"/>
      <c r="B96" s="1285" t="s">
        <v>2807</v>
      </c>
      <c r="C96" s="1285" t="s">
        <v>2957</v>
      </c>
      <c r="D96" s="1286">
        <v>45896</v>
      </c>
      <c r="E96" s="1161">
        <f t="shared" si="56"/>
        <v>45910</v>
      </c>
      <c r="F96" s="1317" t="s">
        <v>905</v>
      </c>
      <c r="G96" s="1161" t="s">
        <v>3092</v>
      </c>
      <c r="H96" s="1161">
        <v>45925</v>
      </c>
      <c r="I96" s="1161">
        <f t="shared" si="59"/>
        <v>45929</v>
      </c>
      <c r="J96" s="1212"/>
      <c r="K96" s="1161">
        <f>PERTIWI!N241</f>
        <v>45896</v>
      </c>
    </row>
    <row r="97" spans="1:11" s="14" customFormat="1" ht="18" hidden="1" customHeight="1">
      <c r="A97" s="805"/>
      <c r="B97" s="1285" t="s">
        <v>2747</v>
      </c>
      <c r="C97" s="1285" t="s">
        <v>2958</v>
      </c>
      <c r="D97" s="1286">
        <v>45903</v>
      </c>
      <c r="E97" s="1161">
        <f t="shared" si="56"/>
        <v>45917</v>
      </c>
      <c r="F97" s="1317" t="s">
        <v>905</v>
      </c>
      <c r="G97" s="1161" t="s">
        <v>3092</v>
      </c>
      <c r="H97" s="1161">
        <v>45925</v>
      </c>
      <c r="I97" s="1161">
        <f t="shared" ref="I97" si="60">H97+4</f>
        <v>45929</v>
      </c>
      <c r="J97" s="1212"/>
      <c r="K97" s="1161">
        <f>PERTIWI!N242</f>
        <v>45903</v>
      </c>
    </row>
    <row r="98" spans="1:11" s="14" customFormat="1" ht="18" hidden="1" customHeight="1">
      <c r="A98" s="805"/>
      <c r="B98" s="1285" t="s">
        <v>2561</v>
      </c>
      <c r="C98" s="1285" t="s">
        <v>2959</v>
      </c>
      <c r="D98" s="1286">
        <v>45910</v>
      </c>
      <c r="E98" s="1161">
        <f t="shared" ref="E98:E99" si="61">D98+14</f>
        <v>45924</v>
      </c>
      <c r="F98" s="1317" t="s">
        <v>905</v>
      </c>
      <c r="G98" s="1161" t="s">
        <v>3093</v>
      </c>
      <c r="H98" s="1161">
        <v>45939</v>
      </c>
      <c r="I98" s="1161">
        <f t="shared" ref="I98:I99" si="62">H98+4</f>
        <v>45943</v>
      </c>
      <c r="J98" s="1212"/>
      <c r="K98" s="1161">
        <f>PERTIWI!N243</f>
        <v>45910</v>
      </c>
    </row>
    <row r="99" spans="1:11" s="14" customFormat="1" ht="18" hidden="1" customHeight="1">
      <c r="A99" s="805"/>
      <c r="B99" s="1285" t="s">
        <v>1905</v>
      </c>
      <c r="C99" s="1285" t="s">
        <v>2960</v>
      </c>
      <c r="D99" s="1286">
        <v>45923</v>
      </c>
      <c r="E99" s="1161">
        <f t="shared" si="61"/>
        <v>45937</v>
      </c>
      <c r="F99" s="1317" t="s">
        <v>905</v>
      </c>
      <c r="G99" s="1161" t="s">
        <v>3094</v>
      </c>
      <c r="H99" s="1161">
        <v>45946</v>
      </c>
      <c r="I99" s="1161">
        <f t="shared" si="62"/>
        <v>45950</v>
      </c>
      <c r="J99" s="1212"/>
      <c r="K99" s="1161">
        <f>PERTIWI!N244</f>
        <v>45917</v>
      </c>
    </row>
    <row r="100" spans="1:11" s="14" customFormat="1" ht="18" hidden="1" customHeight="1">
      <c r="A100" s="805"/>
      <c r="B100" s="1285" t="s">
        <v>2614</v>
      </c>
      <c r="C100" s="1285" t="s">
        <v>2961</v>
      </c>
      <c r="D100" s="1286">
        <v>45934</v>
      </c>
      <c r="E100" s="1187" t="s">
        <v>288</v>
      </c>
      <c r="F100" s="1332"/>
      <c r="G100" s="1333"/>
      <c r="H100" s="1333"/>
      <c r="I100" s="1333"/>
      <c r="J100" s="1212"/>
      <c r="K100" s="1161">
        <f>PERTIWI!N245</f>
        <v>45924</v>
      </c>
    </row>
    <row r="101" spans="1:11" s="14" customFormat="1" ht="18" hidden="1" customHeight="1">
      <c r="A101" s="805"/>
      <c r="B101" s="1334" t="s">
        <v>2575</v>
      </c>
      <c r="C101" s="1285" t="s">
        <v>2962</v>
      </c>
      <c r="D101" s="1286">
        <v>45935</v>
      </c>
      <c r="E101" s="1187" t="s">
        <v>288</v>
      </c>
      <c r="F101" s="1332"/>
      <c r="G101" s="1333"/>
      <c r="H101" s="1333"/>
      <c r="I101" s="1333"/>
      <c r="J101" s="1212"/>
      <c r="K101" s="1161">
        <f>PERTIWI!N246</f>
        <v>45931</v>
      </c>
    </row>
    <row r="102" spans="1:11" s="14" customFormat="1" ht="18" hidden="1" customHeight="1">
      <c r="A102" s="805"/>
      <c r="B102" s="1335" t="s">
        <v>2789</v>
      </c>
      <c r="C102" s="1285" t="s">
        <v>2963</v>
      </c>
      <c r="D102" s="1306">
        <v>45942</v>
      </c>
      <c r="E102" s="1161">
        <f t="shared" ref="E102:E103" si="63">D102+14</f>
        <v>45956</v>
      </c>
      <c r="F102" s="1317" t="s">
        <v>905</v>
      </c>
      <c r="G102" s="1161" t="s">
        <v>3095</v>
      </c>
      <c r="H102" s="1161">
        <v>45967</v>
      </c>
      <c r="I102" s="1161">
        <f>H102+4</f>
        <v>45971</v>
      </c>
      <c r="J102" s="1212"/>
      <c r="K102" s="1161">
        <f>PERTIWI!M251</f>
        <v>45938</v>
      </c>
    </row>
    <row r="103" spans="1:11" s="14" customFormat="1" ht="18" hidden="1" customHeight="1">
      <c r="A103" s="805"/>
      <c r="B103" s="1336" t="s">
        <v>2807</v>
      </c>
      <c r="C103" s="1337" t="s">
        <v>2964</v>
      </c>
      <c r="D103" s="1286">
        <v>45953</v>
      </c>
      <c r="E103" s="1161">
        <f t="shared" si="63"/>
        <v>45967</v>
      </c>
      <c r="F103" s="1317" t="s">
        <v>3096</v>
      </c>
      <c r="G103" s="1161" t="s">
        <v>3097</v>
      </c>
      <c r="H103" s="1161">
        <v>45981</v>
      </c>
      <c r="I103" s="1161">
        <f>H103+4</f>
        <v>45985</v>
      </c>
      <c r="J103" s="1212"/>
      <c r="K103" s="1161">
        <f>PERTIWI!M252</f>
        <v>45945</v>
      </c>
    </row>
    <row r="104" spans="1:11" s="14" customFormat="1" ht="18" hidden="1" customHeight="1">
      <c r="A104" s="805"/>
      <c r="B104" s="1338" t="s">
        <v>2561</v>
      </c>
      <c r="C104" s="1285" t="s">
        <v>2965</v>
      </c>
      <c r="D104" s="1286">
        <v>45956</v>
      </c>
      <c r="E104" s="1161">
        <f>D104+14</f>
        <v>45970</v>
      </c>
      <c r="F104" s="1317" t="s">
        <v>3096</v>
      </c>
      <c r="G104" s="1161" t="s">
        <v>3097</v>
      </c>
      <c r="H104" s="1161">
        <v>45978</v>
      </c>
      <c r="I104" s="1161">
        <f>H104+4</f>
        <v>45982</v>
      </c>
      <c r="J104" s="1212"/>
      <c r="K104" s="1161">
        <f>PERTIWI!M253</f>
        <v>45952</v>
      </c>
    </row>
    <row r="105" spans="1:11" s="14" customFormat="1" ht="18" hidden="1" customHeight="1">
      <c r="A105" s="805"/>
      <c r="B105" s="1285" t="s">
        <v>2747</v>
      </c>
      <c r="C105" s="1285" t="s">
        <v>2966</v>
      </c>
      <c r="D105" s="1286">
        <v>45966</v>
      </c>
      <c r="E105" s="1161">
        <f t="shared" ref="E105:E110" si="64">D105+14</f>
        <v>45980</v>
      </c>
      <c r="F105" s="1317" t="s">
        <v>3096</v>
      </c>
      <c r="G105" s="1339" t="s">
        <v>3098</v>
      </c>
      <c r="H105" s="1339">
        <v>45994</v>
      </c>
      <c r="I105" s="1161">
        <f>H105+4</f>
        <v>45998</v>
      </c>
      <c r="J105" s="1212"/>
      <c r="K105" s="1161">
        <f>PERTIWI!M254</f>
        <v>45959</v>
      </c>
    </row>
    <row r="106" spans="1:11" s="14" customFormat="1" ht="18" hidden="1" customHeight="1">
      <c r="A106" s="805"/>
      <c r="B106" s="1291" t="s">
        <v>1290</v>
      </c>
      <c r="C106" s="1285" t="s">
        <v>2967</v>
      </c>
      <c r="D106" s="1289">
        <v>45966</v>
      </c>
      <c r="E106" s="1166">
        <f t="shared" si="64"/>
        <v>45980</v>
      </c>
      <c r="F106" s="1327" t="s">
        <v>905</v>
      </c>
      <c r="G106" s="1166" t="s">
        <v>3098</v>
      </c>
      <c r="H106" s="1166">
        <v>45988</v>
      </c>
      <c r="I106" s="1166">
        <f>H106+4</f>
        <v>45992</v>
      </c>
      <c r="J106" s="1212"/>
      <c r="K106" s="1161">
        <f>PERTIWI!M255</f>
        <v>45966</v>
      </c>
    </row>
    <row r="107" spans="1:11" s="14" customFormat="1" ht="18" hidden="1" customHeight="1">
      <c r="A107" s="805"/>
      <c r="B107" s="1285" t="s">
        <v>2614</v>
      </c>
      <c r="C107" s="1285" t="s">
        <v>2968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PERTIWI!M256</f>
        <v>45973</v>
      </c>
    </row>
    <row r="108" spans="1:11" s="14" customFormat="1" ht="18" hidden="1" customHeight="1">
      <c r="A108" s="805"/>
      <c r="B108" s="1285" t="s">
        <v>731</v>
      </c>
      <c r="C108" s="1285" t="s">
        <v>2969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PERTIWI!M257</f>
        <v>45980</v>
      </c>
    </row>
    <row r="109" spans="1:11" s="14" customFormat="1" ht="18" hidden="1" customHeight="1">
      <c r="A109" s="805"/>
      <c r="B109" s="1340" t="s">
        <v>463</v>
      </c>
      <c r="C109" s="1335" t="s">
        <v>2970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>
      <c r="A110" s="805"/>
      <c r="B110" s="1343" t="s">
        <v>2614</v>
      </c>
      <c r="C110" s="1344" t="s">
        <v>2968</v>
      </c>
      <c r="D110" s="1345">
        <v>45984</v>
      </c>
      <c r="E110" s="1346">
        <f t="shared" si="64"/>
        <v>45998</v>
      </c>
      <c r="F110" s="1347" t="s">
        <v>3096</v>
      </c>
      <c r="G110" s="1346" t="s">
        <v>3099</v>
      </c>
      <c r="H110" s="1346">
        <v>46010</v>
      </c>
      <c r="I110" s="1348">
        <f>H110+4</f>
        <v>46014</v>
      </c>
      <c r="J110" s="1212"/>
      <c r="K110" s="1161">
        <f>PERTIWI!M256</f>
        <v>45973</v>
      </c>
    </row>
    <row r="111" spans="1:11" s="14" customFormat="1" ht="18" hidden="1" customHeight="1">
      <c r="A111" s="805"/>
      <c r="B111" s="1291" t="s">
        <v>463</v>
      </c>
      <c r="C111" s="1349" t="s">
        <v>2969</v>
      </c>
      <c r="D111" s="1306">
        <v>45984</v>
      </c>
      <c r="E111" s="1350" t="s">
        <v>288</v>
      </c>
      <c r="F111" s="1351"/>
      <c r="G111" s="1352"/>
      <c r="H111" s="1353"/>
      <c r="I111" s="1354"/>
      <c r="J111" s="1212"/>
      <c r="K111" s="1161">
        <f>PERTIWI!M257</f>
        <v>45980</v>
      </c>
    </row>
    <row r="112" spans="1:11" s="14" customFormat="1" ht="18" hidden="1" customHeight="1">
      <c r="A112" s="805" t="s">
        <v>3100</v>
      </c>
      <c r="B112" s="1291" t="s">
        <v>463</v>
      </c>
      <c r="C112" s="1285" t="s">
        <v>2970</v>
      </c>
      <c r="D112" s="1286">
        <v>45987</v>
      </c>
      <c r="E112" s="1346">
        <f>D112+14</f>
        <v>46001</v>
      </c>
      <c r="F112" s="1355" t="s">
        <v>3096</v>
      </c>
      <c r="G112" s="1339" t="s">
        <v>3099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>
      <c r="A113" s="805" t="s">
        <v>2336</v>
      </c>
      <c r="B113" s="1293" t="s">
        <v>2828</v>
      </c>
      <c r="C113" s="1285" t="s">
        <v>2972</v>
      </c>
      <c r="D113" s="1286">
        <v>46009</v>
      </c>
      <c r="E113" s="1346">
        <f>D113+13</f>
        <v>46022</v>
      </c>
      <c r="F113" s="1355" t="s">
        <v>3096</v>
      </c>
      <c r="G113" s="1356" t="s">
        <v>3101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>
      <c r="A114" s="805"/>
      <c r="B114" s="1291" t="s">
        <v>463</v>
      </c>
      <c r="C114" s="1285" t="s">
        <v>2974</v>
      </c>
      <c r="D114" s="1286">
        <v>46003</v>
      </c>
      <c r="E114" s="1346">
        <f t="shared" ref="E114" si="67">D114+13</f>
        <v>46016</v>
      </c>
      <c r="F114" s="1355" t="s">
        <v>3096</v>
      </c>
      <c r="G114" s="1356" t="s">
        <v>3101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>
      <c r="A115" s="805"/>
      <c r="B115" s="1293" t="s">
        <v>2832</v>
      </c>
      <c r="C115" s="1285" t="s">
        <v>2975</v>
      </c>
      <c r="D115" s="1286">
        <v>46015</v>
      </c>
      <c r="E115" s="1346">
        <f>D115+13</f>
        <v>46028</v>
      </c>
      <c r="F115" s="1355" t="s">
        <v>905</v>
      </c>
      <c r="G115" s="1356" t="s">
        <v>3102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>
      <c r="A116" s="805"/>
      <c r="B116" s="1291" t="s">
        <v>463</v>
      </c>
      <c r="C116" s="1285" t="s">
        <v>2977</v>
      </c>
      <c r="D116" s="1286">
        <v>46019</v>
      </c>
      <c r="E116" s="1346">
        <f t="shared" ref="E116" si="68">D116+13</f>
        <v>46032</v>
      </c>
      <c r="F116" s="1355" t="s">
        <v>905</v>
      </c>
      <c r="G116" s="1356" t="s">
        <v>3102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>
      <c r="A117" s="805"/>
      <c r="B117" s="1291" t="s">
        <v>312</v>
      </c>
      <c r="C117" s="1285" t="s">
        <v>2979</v>
      </c>
      <c r="D117" s="1292">
        <v>46027</v>
      </c>
      <c r="E117" s="1311" t="s">
        <v>288</v>
      </c>
      <c r="F117" s="1357" t="s">
        <v>3096</v>
      </c>
      <c r="G117" s="1358" t="s">
        <v>3102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>
      <c r="A118" s="805"/>
      <c r="B118" s="1293" t="s">
        <v>2980</v>
      </c>
      <c r="C118" s="1285" t="s">
        <v>2981</v>
      </c>
      <c r="D118" s="1286">
        <v>46036</v>
      </c>
      <c r="E118" s="1346">
        <f t="shared" ref="E118" si="70">D118+13</f>
        <v>46049</v>
      </c>
      <c r="F118" s="1355" t="s">
        <v>905</v>
      </c>
      <c r="G118" s="1356" t="s">
        <v>3103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>
      <c r="A119" s="805"/>
      <c r="B119" s="1291" t="s">
        <v>312</v>
      </c>
      <c r="C119" s="1285" t="s">
        <v>2982</v>
      </c>
      <c r="D119" s="1292">
        <v>46037</v>
      </c>
      <c r="E119" s="1361">
        <f t="shared" ref="E119:E122" si="71">D119+13</f>
        <v>46050</v>
      </c>
      <c r="F119" s="1362" t="s">
        <v>3096</v>
      </c>
      <c r="G119" s="1363" t="s">
        <v>3104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>
      <c r="A120" s="805"/>
      <c r="B120" s="1293" t="s">
        <v>2843</v>
      </c>
      <c r="C120" s="1285" t="s">
        <v>2984</v>
      </c>
      <c r="D120" s="1286">
        <v>46045</v>
      </c>
      <c r="E120" s="1346">
        <f t="shared" si="71"/>
        <v>46058</v>
      </c>
      <c r="F120" s="1355" t="s">
        <v>905</v>
      </c>
      <c r="G120" s="1356" t="s">
        <v>3105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>
      <c r="A121" s="805"/>
      <c r="B121" s="1293" t="s">
        <v>2561</v>
      </c>
      <c r="C121" s="1285" t="s">
        <v>2985</v>
      </c>
      <c r="D121" s="1286">
        <v>46052</v>
      </c>
      <c r="E121" s="1346">
        <f t="shared" si="71"/>
        <v>46065</v>
      </c>
      <c r="F121" s="1355" t="s">
        <v>905</v>
      </c>
      <c r="G121" s="1356" t="s">
        <v>3105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>
      <c r="A122" s="805"/>
      <c r="B122" s="1293" t="s">
        <v>2832</v>
      </c>
      <c r="C122" s="1285" t="s">
        <v>2986</v>
      </c>
      <c r="D122" s="1286">
        <v>46063</v>
      </c>
      <c r="E122" s="1346">
        <f t="shared" si="71"/>
        <v>46076</v>
      </c>
      <c r="F122" s="1355" t="s">
        <v>905</v>
      </c>
      <c r="G122" s="1356" t="s">
        <v>3106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>
      <c r="A123" s="805"/>
      <c r="B123" s="1293" t="s">
        <v>2850</v>
      </c>
      <c r="C123" s="1285" t="s">
        <v>2987</v>
      </c>
      <c r="D123" s="1286">
        <v>46077</v>
      </c>
      <c r="E123" s="1188" t="s">
        <v>288</v>
      </c>
      <c r="F123" s="1362" t="s">
        <v>905</v>
      </c>
      <c r="G123" s="1363" t="s">
        <v>3107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>
      <c r="A124" s="805"/>
      <c r="B124" s="1293" t="s">
        <v>2853</v>
      </c>
      <c r="C124" s="1285" t="s">
        <v>2989</v>
      </c>
      <c r="D124" s="1286">
        <v>46072</v>
      </c>
      <c r="E124" s="1188" t="s">
        <v>288</v>
      </c>
      <c r="F124" s="1362" t="s">
        <v>905</v>
      </c>
      <c r="G124" s="1363" t="s">
        <v>3108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>
      <c r="A125" s="805"/>
      <c r="B125" s="1293" t="s">
        <v>2990</v>
      </c>
      <c r="C125" s="1285" t="s">
        <v>2991</v>
      </c>
      <c r="D125" s="1286">
        <v>46084</v>
      </c>
      <c r="E125" s="1188" t="s">
        <v>288</v>
      </c>
      <c r="F125" s="1362" t="s">
        <v>905</v>
      </c>
      <c r="G125" s="1363" t="s">
        <v>3107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>
      <c r="A126" s="805"/>
      <c r="B126" s="1291" t="s">
        <v>312</v>
      </c>
      <c r="C126" s="1285" t="s">
        <v>2993</v>
      </c>
      <c r="D126" s="1292">
        <v>46086</v>
      </c>
      <c r="E126" s="1361">
        <f t="shared" ref="E126" si="74">D126+13</f>
        <v>46099</v>
      </c>
      <c r="F126" s="1362" t="s">
        <v>905</v>
      </c>
      <c r="G126" s="1363" t="s">
        <v>3109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>
      <c r="A127" s="805"/>
      <c r="B127" s="1293" t="s">
        <v>2828</v>
      </c>
      <c r="C127" s="1285" t="s">
        <v>2995</v>
      </c>
      <c r="D127" s="1286">
        <v>46077</v>
      </c>
      <c r="E127" s="1188" t="s">
        <v>288</v>
      </c>
      <c r="F127" s="1362" t="s">
        <v>905</v>
      </c>
      <c r="G127" s="1363" t="s">
        <v>3110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hidden="1" customHeight="1">
      <c r="A128" s="805"/>
      <c r="B128" s="1291" t="s">
        <v>312</v>
      </c>
      <c r="C128" s="1285" t="s">
        <v>2996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>
      <c r="A129" s="805"/>
      <c r="B129" s="1201" t="s">
        <v>2559</v>
      </c>
      <c r="C129" s="1245" t="s">
        <v>2639</v>
      </c>
      <c r="D129" s="1246">
        <v>46090</v>
      </c>
      <c r="E129" s="1226">
        <f>D129+9</f>
        <v>46099</v>
      </c>
      <c r="F129" s="1489" t="s">
        <v>905</v>
      </c>
      <c r="G129" s="1356" t="s">
        <v>3109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hidden="1" customHeight="1">
      <c r="A130" s="805"/>
      <c r="B130" s="1201" t="s">
        <v>2640</v>
      </c>
      <c r="C130" s="1245" t="s">
        <v>2641</v>
      </c>
      <c r="D130" s="1246">
        <v>46092</v>
      </c>
      <c r="E130" s="1226">
        <f>D130+9</f>
        <v>46101</v>
      </c>
      <c r="F130" s="1489" t="s">
        <v>905</v>
      </c>
      <c r="G130" s="1356" t="s">
        <v>3109</v>
      </c>
      <c r="H130" s="1346">
        <v>46104</v>
      </c>
      <c r="I130" s="1348">
        <f t="shared" ref="I130" si="77">H130+4</f>
        <v>46108</v>
      </c>
      <c r="J130" s="1212"/>
      <c r="K130" s="1161">
        <f t="shared" ref="K130:K131" si="78">K129+7</f>
        <v>46089</v>
      </c>
    </row>
    <row r="131" spans="1:11" s="14" customFormat="1" ht="18" hidden="1" customHeight="1">
      <c r="A131" s="805"/>
      <c r="B131" s="1201" t="s">
        <v>2562</v>
      </c>
      <c r="C131" s="1245" t="s">
        <v>2642</v>
      </c>
      <c r="D131" s="1246">
        <v>46103</v>
      </c>
      <c r="E131" s="1226">
        <f>D131+9</f>
        <v>46112</v>
      </c>
      <c r="F131" s="1489" t="s">
        <v>693</v>
      </c>
      <c r="G131" s="1356" t="s">
        <v>3111</v>
      </c>
      <c r="H131" s="1346">
        <v>46117</v>
      </c>
      <c r="I131" s="1348">
        <f t="shared" si="76"/>
        <v>46121</v>
      </c>
      <c r="J131" s="1212"/>
      <c r="K131" s="1161">
        <f t="shared" si="78"/>
        <v>46096</v>
      </c>
    </row>
    <row r="132" spans="1:11" s="14" customFormat="1" ht="18" hidden="1" customHeight="1">
      <c r="A132" s="805"/>
      <c r="B132" s="1293" t="s">
        <v>2832</v>
      </c>
      <c r="C132" s="1285" t="s">
        <v>2998</v>
      </c>
      <c r="D132" s="1286">
        <v>46110</v>
      </c>
      <c r="E132" s="1226">
        <f>D132+13</f>
        <v>46123</v>
      </c>
      <c r="F132" s="1489" t="s">
        <v>693</v>
      </c>
      <c r="G132" s="1356" t="s">
        <v>3112</v>
      </c>
      <c r="H132" s="1346">
        <v>46129</v>
      </c>
      <c r="I132" s="1348">
        <f>H132+3</f>
        <v>46132</v>
      </c>
      <c r="J132" s="1212"/>
      <c r="K132" s="1287">
        <v>46109</v>
      </c>
    </row>
    <row r="133" spans="1:11" s="14" customFormat="1" ht="18" hidden="1" customHeight="1">
      <c r="A133" s="805"/>
      <c r="B133" s="1293" t="s">
        <v>2561</v>
      </c>
      <c r="C133" s="1285" t="s">
        <v>2999</v>
      </c>
      <c r="D133" s="1286">
        <v>46117</v>
      </c>
      <c r="E133" s="1226">
        <f>D133+13</f>
        <v>46130</v>
      </c>
      <c r="F133" s="1489" t="s">
        <v>693</v>
      </c>
      <c r="G133" s="1356" t="s">
        <v>3113</v>
      </c>
      <c r="H133" s="1346">
        <v>46136</v>
      </c>
      <c r="I133" s="1348">
        <f>H133+3</f>
        <v>46139</v>
      </c>
      <c r="J133" s="1212"/>
      <c r="K133" s="1287">
        <f t="shared" ref="K133:K142" si="79">K132+7</f>
        <v>46116</v>
      </c>
    </row>
    <row r="134" spans="1:11" s="14" customFormat="1" ht="18" hidden="1" customHeight="1">
      <c r="A134" s="805"/>
      <c r="B134" s="1293" t="s">
        <v>2853</v>
      </c>
      <c r="C134" s="1285" t="s">
        <v>3001</v>
      </c>
      <c r="D134" s="1286">
        <v>46121</v>
      </c>
      <c r="E134" s="1188" t="s">
        <v>288</v>
      </c>
      <c r="F134" s="1362" t="s">
        <v>905</v>
      </c>
      <c r="G134" s="1363" t="s">
        <v>3114</v>
      </c>
      <c r="H134" s="1361">
        <v>46129</v>
      </c>
      <c r="I134" s="1364">
        <f t="shared" ref="I134:I136" si="80">H134+4</f>
        <v>46133</v>
      </c>
      <c r="J134" s="1212"/>
      <c r="K134" s="1287">
        <f t="shared" si="79"/>
        <v>46123</v>
      </c>
    </row>
    <row r="135" spans="1:11" s="14" customFormat="1" ht="18" hidden="1" customHeight="1">
      <c r="A135" s="805"/>
      <c r="B135" s="1293" t="s">
        <v>2807</v>
      </c>
      <c r="C135" s="1285" t="s">
        <v>3003</v>
      </c>
      <c r="D135" s="1286">
        <v>46141</v>
      </c>
      <c r="E135" s="1188" t="s">
        <v>288</v>
      </c>
      <c r="F135" s="1490" t="s">
        <v>693</v>
      </c>
      <c r="G135" s="1363" t="s">
        <v>3115</v>
      </c>
      <c r="H135" s="1361">
        <v>46157</v>
      </c>
      <c r="I135" s="1364">
        <f t="shared" ref="I135:I136" si="81">H135+3</f>
        <v>46160</v>
      </c>
      <c r="J135" s="1212"/>
      <c r="K135" s="1287">
        <f t="shared" si="79"/>
        <v>46130</v>
      </c>
    </row>
    <row r="136" spans="1:11" s="14" customFormat="1" ht="18" customHeight="1">
      <c r="A136" s="805"/>
      <c r="B136" s="1293" t="s">
        <v>1890</v>
      </c>
      <c r="C136" s="1285" t="s">
        <v>3004</v>
      </c>
      <c r="D136" s="1286">
        <v>46147</v>
      </c>
      <c r="E136" s="1226">
        <f t="shared" ref="E135:E137" si="82">D136+13</f>
        <v>46160</v>
      </c>
      <c r="F136" s="1489" t="s">
        <v>693</v>
      </c>
      <c r="G136" s="1356" t="s">
        <v>3116</v>
      </c>
      <c r="H136" s="1346">
        <v>46164</v>
      </c>
      <c r="I136" s="1348">
        <f t="shared" si="81"/>
        <v>46167</v>
      </c>
      <c r="J136" s="1212"/>
      <c r="K136" s="1287">
        <f t="shared" si="79"/>
        <v>46137</v>
      </c>
    </row>
    <row r="137" spans="1:11" s="14" customFormat="1" ht="18" customHeight="1">
      <c r="A137" s="805"/>
      <c r="B137" s="1293" t="s">
        <v>2759</v>
      </c>
      <c r="C137" s="1285" t="s">
        <v>3006</v>
      </c>
      <c r="D137" s="1286">
        <v>46148</v>
      </c>
      <c r="E137" s="1226">
        <f>D137+13</f>
        <v>46161</v>
      </c>
      <c r="F137" s="1489" t="s">
        <v>693</v>
      </c>
      <c r="G137" s="1356" t="s">
        <v>3116</v>
      </c>
      <c r="H137" s="1346">
        <v>46164</v>
      </c>
      <c r="I137" s="1348">
        <f t="shared" ref="I137:I138" si="83">H137+3</f>
        <v>46167</v>
      </c>
      <c r="J137" s="1212"/>
      <c r="K137" s="1287">
        <f t="shared" si="79"/>
        <v>46144</v>
      </c>
    </row>
    <row r="138" spans="1:11" s="14" customFormat="1" ht="18" customHeight="1">
      <c r="A138" s="805"/>
      <c r="B138" s="1293" t="s">
        <v>2832</v>
      </c>
      <c r="C138" s="1285" t="s">
        <v>3007</v>
      </c>
      <c r="D138" s="1286">
        <v>46156</v>
      </c>
      <c r="E138" s="1226">
        <f t="shared" ref="E138" si="84">D138+13</f>
        <v>46169</v>
      </c>
      <c r="F138" s="1489" t="s">
        <v>693</v>
      </c>
      <c r="G138" s="1356" t="s">
        <v>3117</v>
      </c>
      <c r="H138" s="1346">
        <v>46177</v>
      </c>
      <c r="I138" s="1348">
        <f t="shared" si="83"/>
        <v>46180</v>
      </c>
      <c r="J138" s="1212"/>
      <c r="K138" s="1287">
        <f t="shared" si="79"/>
        <v>46151</v>
      </c>
    </row>
    <row r="139" spans="1:11" s="14" customFormat="1" ht="18" customHeight="1">
      <c r="A139" s="805"/>
      <c r="B139" s="1293" t="s">
        <v>2828</v>
      </c>
      <c r="C139" s="1285" t="s">
        <v>3008</v>
      </c>
      <c r="D139" s="1286">
        <v>46160</v>
      </c>
      <c r="E139" s="1226">
        <f t="shared" ref="E139" si="85">D139+13</f>
        <v>46173</v>
      </c>
      <c r="F139" s="1489" t="s">
        <v>693</v>
      </c>
      <c r="G139" s="1356" t="s">
        <v>3117</v>
      </c>
      <c r="H139" s="1346">
        <v>46177</v>
      </c>
      <c r="I139" s="1348">
        <f t="shared" ref="I138:I140" si="86">H139+3</f>
        <v>46180</v>
      </c>
      <c r="J139" s="1212"/>
      <c r="K139" s="1287">
        <f t="shared" si="79"/>
        <v>46158</v>
      </c>
    </row>
    <row r="140" spans="1:11" s="14" customFormat="1" ht="18" customHeight="1">
      <c r="A140" s="805"/>
      <c r="B140" s="1291" t="s">
        <v>312</v>
      </c>
      <c r="C140" s="1285" t="s">
        <v>3009</v>
      </c>
      <c r="D140" s="1292">
        <v>46163</v>
      </c>
      <c r="E140" s="1223">
        <f t="shared" ref="E140:E141" si="87">D140+13</f>
        <v>46176</v>
      </c>
      <c r="F140" s="1490" t="s">
        <v>693</v>
      </c>
      <c r="G140" s="1363" t="s">
        <v>3117</v>
      </c>
      <c r="H140" s="1361">
        <v>46178</v>
      </c>
      <c r="I140" s="1364">
        <f t="shared" si="86"/>
        <v>46181</v>
      </c>
      <c r="J140" s="1212"/>
      <c r="K140" s="1287">
        <f t="shared" si="79"/>
        <v>46165</v>
      </c>
    </row>
    <row r="141" spans="1:11" s="14" customFormat="1" ht="18" customHeight="1">
      <c r="A141" s="805"/>
      <c r="B141" s="1293" t="s">
        <v>2571</v>
      </c>
      <c r="C141" s="1285" t="s">
        <v>3010</v>
      </c>
      <c r="D141" s="1286">
        <v>46170</v>
      </c>
      <c r="E141" s="1226">
        <f t="shared" si="87"/>
        <v>46183</v>
      </c>
      <c r="F141" s="1489" t="s">
        <v>693</v>
      </c>
      <c r="G141" s="1356" t="s">
        <v>3118</v>
      </c>
      <c r="H141" s="1346">
        <v>46191</v>
      </c>
      <c r="I141" s="1348">
        <f t="shared" ref="I141" si="88">H141+3</f>
        <v>46194</v>
      </c>
      <c r="J141" s="1212"/>
      <c r="K141" s="1287">
        <f t="shared" si="79"/>
        <v>46172</v>
      </c>
    </row>
    <row r="142" spans="1:11" s="14" customFormat="1" ht="18" customHeight="1">
      <c r="A142" s="805"/>
      <c r="B142" s="1293" t="s">
        <v>2882</v>
      </c>
      <c r="C142" s="1285" t="s">
        <v>3011</v>
      </c>
      <c r="D142" s="1286">
        <v>46177</v>
      </c>
      <c r="E142" s="1226">
        <f t="shared" ref="E142" si="89">D142+13</f>
        <v>46190</v>
      </c>
      <c r="F142" s="1489" t="s">
        <v>693</v>
      </c>
      <c r="G142" s="1356" t="s">
        <v>3119</v>
      </c>
      <c r="H142" s="1346">
        <v>46198</v>
      </c>
      <c r="I142" s="1348">
        <f t="shared" ref="I142" si="90">H142+3</f>
        <v>46201</v>
      </c>
      <c r="J142" s="1212"/>
      <c r="K142" s="1287">
        <f t="shared" si="79"/>
        <v>46179</v>
      </c>
    </row>
    <row r="143" spans="1:11" s="14" customFormat="1" ht="18" customHeight="1">
      <c r="A143" s="863"/>
      <c r="B143" s="1093" t="s">
        <v>468</v>
      </c>
      <c r="C143" s="678"/>
      <c r="D143" s="678"/>
      <c r="E143" s="678"/>
      <c r="F143" s="678"/>
      <c r="G143" s="678"/>
      <c r="H143" s="407"/>
      <c r="I143" s="407"/>
      <c r="J143" s="155"/>
    </row>
    <row r="145" spans="1:15" ht="18.75" customHeight="1" thickBot="1"/>
    <row r="146" spans="1:15" s="147" customFormat="1" ht="18.75" customHeight="1">
      <c r="B146" s="889"/>
      <c r="C146" s="890"/>
      <c r="D146" s="891"/>
      <c r="E146" s="892"/>
      <c r="F146" s="893"/>
      <c r="G146" s="894"/>
      <c r="H146" s="895"/>
    </row>
    <row r="147" spans="1:15" s="147" customFormat="1" ht="18" customHeight="1">
      <c r="B147" s="778" t="s">
        <v>469</v>
      </c>
      <c r="C147" s="145"/>
      <c r="D147" s="147" t="s">
        <v>470</v>
      </c>
      <c r="G147" s="147" t="s">
        <v>471</v>
      </c>
      <c r="H147" s="779"/>
    </row>
    <row r="148" spans="1:15" s="147" customFormat="1" ht="18" customHeight="1">
      <c r="B148" s="780" t="s">
        <v>472</v>
      </c>
      <c r="C148" s="1085" t="s">
        <v>473</v>
      </c>
      <c r="D148" s="133" t="s">
        <v>474</v>
      </c>
      <c r="F148" s="1085" t="s">
        <v>475</v>
      </c>
      <c r="G148" s="145" t="s">
        <v>476</v>
      </c>
      <c r="H148" s="1086" t="s">
        <v>477</v>
      </c>
    </row>
    <row r="149" spans="1:15" s="147" customFormat="1" ht="18" customHeight="1">
      <c r="B149" s="780" t="s">
        <v>478</v>
      </c>
      <c r="C149" s="1085" t="s">
        <v>479</v>
      </c>
      <c r="D149" s="133" t="s">
        <v>480</v>
      </c>
      <c r="E149" s="148" t="s">
        <v>481</v>
      </c>
      <c r="F149" s="1087" t="s">
        <v>482</v>
      </c>
      <c r="G149" s="145" t="s">
        <v>483</v>
      </c>
      <c r="H149" s="1086" t="s">
        <v>484</v>
      </c>
    </row>
    <row r="150" spans="1:15" s="147" customFormat="1" ht="18" customHeight="1">
      <c r="B150" s="783" t="s">
        <v>485</v>
      </c>
      <c r="C150" s="1088" t="s">
        <v>486</v>
      </c>
      <c r="D150" s="133" t="s">
        <v>487</v>
      </c>
      <c r="E150" s="148" t="s">
        <v>488</v>
      </c>
      <c r="F150" s="1087" t="s">
        <v>489</v>
      </c>
      <c r="G150" s="588" t="s">
        <v>490</v>
      </c>
      <c r="H150" s="1089" t="s">
        <v>491</v>
      </c>
    </row>
    <row r="151" spans="1:15" s="147" customFormat="1" ht="18.75" customHeight="1">
      <c r="B151" s="783" t="s">
        <v>492</v>
      </c>
      <c r="C151" s="1088" t="s">
        <v>493</v>
      </c>
      <c r="D151" s="133" t="s">
        <v>494</v>
      </c>
      <c r="E151" s="148" t="s">
        <v>495</v>
      </c>
      <c r="F151" s="1087" t="s">
        <v>496</v>
      </c>
      <c r="G151" s="588" t="s">
        <v>497</v>
      </c>
      <c r="H151" s="1089" t="s">
        <v>498</v>
      </c>
      <c r="N151" s="149"/>
      <c r="O151" s="149"/>
    </row>
    <row r="152" spans="1:15" s="147" customFormat="1" ht="18.75" customHeight="1">
      <c r="B152" s="783" t="s">
        <v>899</v>
      </c>
      <c r="C152" s="1088" t="s">
        <v>500</v>
      </c>
      <c r="D152" s="133" t="s">
        <v>501</v>
      </c>
      <c r="E152" s="148" t="s">
        <v>502</v>
      </c>
      <c r="F152" s="1087" t="s">
        <v>503</v>
      </c>
      <c r="G152" s="588" t="s">
        <v>504</v>
      </c>
      <c r="H152" s="1089" t="s">
        <v>505</v>
      </c>
      <c r="N152" s="149"/>
      <c r="O152" s="149"/>
    </row>
    <row r="153" spans="1:15" s="147" customFormat="1" ht="18.75" customHeight="1">
      <c r="B153" s="783" t="s">
        <v>506</v>
      </c>
      <c r="C153" s="1088" t="s">
        <v>507</v>
      </c>
      <c r="D153" s="133" t="s">
        <v>508</v>
      </c>
      <c r="E153" s="148" t="s">
        <v>509</v>
      </c>
      <c r="F153" s="1087" t="s">
        <v>510</v>
      </c>
      <c r="G153" s="588" t="s">
        <v>511</v>
      </c>
      <c r="H153" s="1089" t="s">
        <v>512</v>
      </c>
      <c r="N153" s="149"/>
      <c r="O153" s="149"/>
    </row>
    <row r="154" spans="1:15" s="147" customFormat="1" ht="18.75" customHeight="1">
      <c r="B154" s="783" t="s">
        <v>513</v>
      </c>
      <c r="C154" s="1088" t="s">
        <v>514</v>
      </c>
      <c r="D154" s="133" t="s">
        <v>515</v>
      </c>
      <c r="E154" s="148" t="s">
        <v>516</v>
      </c>
      <c r="F154" s="1085" t="s">
        <v>517</v>
      </c>
      <c r="G154" s="588" t="s">
        <v>518</v>
      </c>
      <c r="H154" s="787" t="s">
        <v>519</v>
      </c>
      <c r="N154" s="149"/>
      <c r="O154" s="149"/>
    </row>
    <row r="155" spans="1:15" s="149" customFormat="1" ht="18.75" customHeight="1">
      <c r="A155" s="1022"/>
      <c r="B155" s="783" t="s">
        <v>520</v>
      </c>
      <c r="C155" s="1088" t="s">
        <v>521</v>
      </c>
      <c r="D155" s="133" t="s">
        <v>522</v>
      </c>
      <c r="E155" s="148" t="s">
        <v>523</v>
      </c>
      <c r="F155" s="739" t="s">
        <v>524</v>
      </c>
      <c r="G155" s="147"/>
      <c r="H155" s="788"/>
      <c r="I155" s="145"/>
      <c r="J155" s="145"/>
      <c r="K155" s="145"/>
    </row>
    <row r="156" spans="1:15" s="149" customFormat="1" ht="18.75" customHeight="1" thickBot="1">
      <c r="A156" s="1022"/>
      <c r="B156" s="1090"/>
      <c r="C156" s="791"/>
      <c r="D156" s="791"/>
      <c r="E156" s="791"/>
      <c r="F156" s="791"/>
      <c r="G156" s="791"/>
      <c r="H156" s="1091"/>
      <c r="I156" s="145"/>
      <c r="J156" s="145"/>
      <c r="K156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8" r:id="rId1" xr:uid="{240452DD-8613-4C12-AF94-293CEB08B1C6}"/>
    <hyperlink ref="C148" r:id="rId2" xr:uid="{2AEB3D88-011D-452D-A65E-DCCED32A6BAB}"/>
    <hyperlink ref="H153" r:id="rId3" xr:uid="{6B3349ED-BDBF-4CF7-8E98-DEED6ACE8529}"/>
    <hyperlink ref="H152" r:id="rId4" xr:uid="{02B167F6-CB7D-4A7A-B0EB-9591947C5FA4}"/>
    <hyperlink ref="C151" r:id="rId5" xr:uid="{0DB9FBF3-E40E-43F1-9EB3-390207349AFC}"/>
    <hyperlink ref="C149" r:id="rId6" xr:uid="{4C90F8D3-D1D5-4136-861D-266B7985A7FD}"/>
    <hyperlink ref="C155" r:id="rId7" xr:uid="{D6FE1873-E927-42AF-9780-C54153D54540}"/>
    <hyperlink ref="H151" r:id="rId8" xr:uid="{8ADDD718-0F77-4E47-8E89-FD24A342D30B}"/>
    <hyperlink ref="H154" r:id="rId9" xr:uid="{6E55A3FF-CB86-47A1-B5AF-B7E12871E4C2}"/>
    <hyperlink ref="F148" r:id="rId10" xr:uid="{7F992109-27A2-4D6C-849E-C9BC55CC8400}"/>
    <hyperlink ref="F153" r:id="rId11" xr:uid="{0F6F1162-5012-4380-92EA-2737615477C6}"/>
    <hyperlink ref="F149" r:id="rId12" xr:uid="{8E8D8E33-275A-4D98-B8CB-6B889F11BBA5}"/>
    <hyperlink ref="F150" r:id="rId13" xr:uid="{E4117C21-9530-4303-B173-E590437DB152}"/>
    <hyperlink ref="F151" r:id="rId14" xr:uid="{14451DC8-B38E-43DA-9C0E-7F3706928D1A}"/>
    <hyperlink ref="F152" r:id="rId15" xr:uid="{B68137CC-AF10-4991-B3FD-5B65E7FB39FD}"/>
    <hyperlink ref="H149" r:id="rId16" xr:uid="{3061FAF6-554D-4D43-BA8F-A96E3C9B2EBB}"/>
    <hyperlink ref="H150" r:id="rId17" xr:uid="{FB566BB6-2010-4CEA-A90C-8923089164CB}"/>
    <hyperlink ref="F154" r:id="rId18" xr:uid="{84E46D8A-B3A1-4E88-BF2E-FFDDF3BE2D75}"/>
    <hyperlink ref="C150" r:id="rId19" xr:uid="{596819ED-DD39-47DE-9A5D-35A958E538AC}"/>
    <hyperlink ref="C152" r:id="rId20" xr:uid="{5AD6479A-F879-4DC5-8363-501ED48481A8}"/>
    <hyperlink ref="C153" r:id="rId21" xr:uid="{36ECE32A-4F03-4977-B0CC-0856588ABABC}"/>
    <hyperlink ref="C154" r:id="rId22" xr:uid="{E257322D-7EF7-4A76-B190-26F4639139FB}"/>
    <hyperlink ref="F155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8"/>
  <sheetViews>
    <sheetView showGridLines="0" zoomScaleNormal="100" zoomScaleSheetLayoutView="75" workbookViewId="0">
      <selection activeCell="C404" sqref="C404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38" t="s">
        <v>0</v>
      </c>
      <c r="C2" s="1538"/>
      <c r="D2" s="1538"/>
      <c r="E2" s="1538"/>
      <c r="F2" s="1538"/>
      <c r="G2" s="723"/>
      <c r="H2" s="947" t="s">
        <v>247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21" t="s">
        <v>10</v>
      </c>
      <c r="C4" s="1522"/>
      <c r="D4" s="1522"/>
      <c r="E4" s="1522"/>
      <c r="F4" s="1523"/>
      <c r="G4" s="147"/>
      <c r="H4" s="1470" t="s">
        <v>3120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3121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>
      <c r="A7" s="1022"/>
      <c r="B7" s="1515" t="s">
        <v>250</v>
      </c>
      <c r="C7" s="1515"/>
      <c r="D7" s="1515"/>
      <c r="E7" s="1515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516" t="s">
        <v>3122</v>
      </c>
      <c r="C9" s="1517"/>
      <c r="D9" s="1518" t="s">
        <v>252</v>
      </c>
      <c r="E9" s="1157" t="s">
        <v>3123</v>
      </c>
      <c r="F9" s="1365"/>
      <c r="G9" s="1365"/>
      <c r="H9" s="1365"/>
      <c r="I9" s="1190"/>
    </row>
    <row r="10" spans="1:13" s="14" customFormat="1" ht="22.5" hidden="1" customHeight="1">
      <c r="A10" s="806"/>
      <c r="B10" s="1158" t="s">
        <v>254</v>
      </c>
      <c r="C10" s="1158" t="s">
        <v>255</v>
      </c>
      <c r="D10" s="1519"/>
      <c r="E10" s="1366" t="s">
        <v>718</v>
      </c>
      <c r="F10" s="1365"/>
      <c r="G10" s="1284" t="s">
        <v>392</v>
      </c>
      <c r="H10" s="1284" t="s">
        <v>256</v>
      </c>
      <c r="I10" s="1367" t="s">
        <v>257</v>
      </c>
    </row>
    <row r="11" spans="1:13" s="14" customFormat="1" ht="27" hidden="1" customHeight="1">
      <c r="A11" s="806"/>
      <c r="B11" s="1368" t="s">
        <v>2019</v>
      </c>
      <c r="C11" s="1164" t="s">
        <v>3124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>
      <c r="A12" s="840" t="s">
        <v>1996</v>
      </c>
      <c r="B12" s="1165" t="s">
        <v>312</v>
      </c>
      <c r="C12" s="1208" t="s">
        <v>3125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>
      <c r="A13" s="840" t="s">
        <v>2287</v>
      </c>
      <c r="B13" s="1368" t="s">
        <v>1996</v>
      </c>
      <c r="C13" s="1164" t="s">
        <v>3126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>
      <c r="A14" s="867" t="s">
        <v>2352</v>
      </c>
      <c r="B14" s="1368" t="s">
        <v>2287</v>
      </c>
      <c r="C14" s="1164" t="s">
        <v>3127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>
      <c r="A15" s="867" t="s">
        <v>3128</v>
      </c>
      <c r="B15" s="1368" t="s">
        <v>2352</v>
      </c>
      <c r="C15" s="1164" t="s">
        <v>3129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>
      <c r="A16" s="867" t="s">
        <v>2019</v>
      </c>
      <c r="B16" s="1368" t="s">
        <v>3128</v>
      </c>
      <c r="C16" s="1164" t="s">
        <v>3130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>
      <c r="A17" s="867" t="s">
        <v>3131</v>
      </c>
      <c r="B17" s="1164" t="s">
        <v>2019</v>
      </c>
      <c r="C17" s="1164" t="s">
        <v>3132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>
      <c r="A18" s="840" t="s">
        <v>3133</v>
      </c>
      <c r="B18" s="1164" t="s">
        <v>3134</v>
      </c>
      <c r="C18" s="1164" t="s">
        <v>3135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>
      <c r="A19" s="840" t="s">
        <v>3136</v>
      </c>
      <c r="B19" s="1164" t="s">
        <v>2287</v>
      </c>
      <c r="C19" s="1164" t="s">
        <v>3137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>
      <c r="A20" s="867" t="s">
        <v>2352</v>
      </c>
      <c r="B20" s="1165" t="s">
        <v>312</v>
      </c>
      <c r="C20" s="1164" t="s">
        <v>3138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>
      <c r="A21" s="867" t="s">
        <v>3139</v>
      </c>
      <c r="B21" s="1164" t="s">
        <v>2352</v>
      </c>
      <c r="C21" s="1164" t="s">
        <v>3140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>
      <c r="A22" s="867" t="s">
        <v>3141</v>
      </c>
      <c r="B22" s="1164" t="s">
        <v>2789</v>
      </c>
      <c r="C22" s="1164" t="s">
        <v>3142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>
      <c r="A23" s="840" t="s">
        <v>3131</v>
      </c>
      <c r="B23" s="1164" t="s">
        <v>2019</v>
      </c>
      <c r="C23" s="1164" t="s">
        <v>3143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>
      <c r="A24" s="867" t="s">
        <v>3144</v>
      </c>
      <c r="B24" s="1164" t="s">
        <v>3134</v>
      </c>
      <c r="C24" s="1164" t="s">
        <v>3145</v>
      </c>
      <c r="D24" s="1165" t="s">
        <v>288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>
      <c r="A25" s="867" t="s">
        <v>3146</v>
      </c>
      <c r="B25" s="1164" t="s">
        <v>2287</v>
      </c>
      <c r="C25" s="1164" t="s">
        <v>3147</v>
      </c>
      <c r="D25" s="1165" t="s">
        <v>288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>
      <c r="A26" s="840" t="s">
        <v>3148</v>
      </c>
      <c r="B26" s="1164" t="s">
        <v>2352</v>
      </c>
      <c r="C26" s="1164" t="s">
        <v>3149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>
      <c r="A27" s="840" t="s">
        <v>3148</v>
      </c>
      <c r="B27" s="1164" t="s">
        <v>2789</v>
      </c>
      <c r="C27" s="1164" t="s">
        <v>3150</v>
      </c>
      <c r="D27" s="1165" t="s">
        <v>288</v>
      </c>
      <c r="E27" s="1215" t="s">
        <v>288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>
      <c r="A28" s="840" t="s">
        <v>3148</v>
      </c>
      <c r="B28" s="1164" t="s">
        <v>2019</v>
      </c>
      <c r="C28" s="1164" t="s">
        <v>3151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>
      <c r="A29" s="840" t="s">
        <v>3148</v>
      </c>
      <c r="B29" s="1164" t="s">
        <v>3134</v>
      </c>
      <c r="C29" s="1164" t="s">
        <v>3152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>
      <c r="A30" s="840" t="s">
        <v>3148</v>
      </c>
      <c r="B30" s="1164" t="s">
        <v>2287</v>
      </c>
      <c r="C30" s="1164" t="s">
        <v>3153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>
      <c r="A31" s="867" t="s">
        <v>2352</v>
      </c>
      <c r="B31" s="1164" t="s">
        <v>2344</v>
      </c>
      <c r="C31" s="1164" t="s">
        <v>3154</v>
      </c>
      <c r="D31" s="1165" t="s">
        <v>288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>
      <c r="A32" s="867" t="s">
        <v>3148</v>
      </c>
      <c r="B32" s="1164" t="s">
        <v>2789</v>
      </c>
      <c r="C32" s="1164" t="s">
        <v>3155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>
      <c r="A33" s="867"/>
      <c r="B33" s="1164" t="s">
        <v>2019</v>
      </c>
      <c r="C33" s="1164" t="s">
        <v>3156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>
      <c r="A34" s="867" t="s">
        <v>3148</v>
      </c>
      <c r="B34" s="1164" t="s">
        <v>3134</v>
      </c>
      <c r="C34" s="1164" t="s">
        <v>3157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>
      <c r="A35" s="840" t="s">
        <v>2287</v>
      </c>
      <c r="B35" s="1168" t="s">
        <v>312</v>
      </c>
      <c r="C35" s="1164" t="s">
        <v>3158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>
      <c r="A36" s="867" t="s">
        <v>3159</v>
      </c>
      <c r="B36" s="1164" t="s">
        <v>2789</v>
      </c>
      <c r="C36" s="1164" t="s">
        <v>3160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>
      <c r="A37" s="867"/>
      <c r="B37" s="1164" t="s">
        <v>2287</v>
      </c>
      <c r="C37" s="1164" t="s">
        <v>3161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>
      <c r="A38" s="867" t="s">
        <v>2019</v>
      </c>
      <c r="B38" s="1164" t="s">
        <v>3162</v>
      </c>
      <c r="C38" s="1164" t="s">
        <v>3163</v>
      </c>
      <c r="D38" s="1165" t="s">
        <v>288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>
      <c r="A39" s="867" t="s">
        <v>3164</v>
      </c>
      <c r="B39" s="1164" t="s">
        <v>729</v>
      </c>
      <c r="C39" s="1164" t="s">
        <v>3165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>
      <c r="A40" s="840" t="s">
        <v>3166</v>
      </c>
      <c r="B40" s="1164" t="s">
        <v>731</v>
      </c>
      <c r="C40" s="1164" t="s">
        <v>3167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>
      <c r="A41" s="840" t="s">
        <v>3134</v>
      </c>
      <c r="B41" s="1164" t="s">
        <v>3168</v>
      </c>
      <c r="C41" s="1164" t="s">
        <v>3169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>
      <c r="A42" s="867"/>
      <c r="B42" s="1164" t="s">
        <v>2789</v>
      </c>
      <c r="C42" s="1164" t="s">
        <v>3170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>
      <c r="A43" s="867" t="s">
        <v>3168</v>
      </c>
      <c r="B43" s="1168" t="s">
        <v>312</v>
      </c>
      <c r="C43" s="1164" t="s">
        <v>3171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>
      <c r="A44" s="867" t="s">
        <v>3148</v>
      </c>
      <c r="B44" s="1164" t="s">
        <v>3162</v>
      </c>
      <c r="C44" s="1164" t="s">
        <v>3172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>
      <c r="A45" s="867" t="s">
        <v>3173</v>
      </c>
      <c r="B45" s="1164" t="s">
        <v>729</v>
      </c>
      <c r="C45" s="1164" t="s">
        <v>3174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>
      <c r="A46" s="867"/>
      <c r="B46" s="1164" t="s">
        <v>731</v>
      </c>
      <c r="C46" s="1164" t="s">
        <v>3175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>
      <c r="A47" s="867"/>
      <c r="B47" s="1164" t="s">
        <v>3176</v>
      </c>
      <c r="C47" s="1164" t="s">
        <v>3177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>
      <c r="A48" s="867"/>
      <c r="B48" s="1164" t="s">
        <v>2789</v>
      </c>
      <c r="C48" s="1164" t="s">
        <v>3178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>
      <c r="A49" s="867" t="s">
        <v>3179</v>
      </c>
      <c r="B49" s="1164" t="s">
        <v>3162</v>
      </c>
      <c r="C49" s="1164" t="s">
        <v>3180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>
      <c r="A50" s="867" t="s">
        <v>3162</v>
      </c>
      <c r="B50" s="1164" t="s">
        <v>2287</v>
      </c>
      <c r="C50" s="1164" t="s">
        <v>3181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>
      <c r="A51" s="867" t="s">
        <v>729</v>
      </c>
      <c r="B51" s="1164" t="s">
        <v>731</v>
      </c>
      <c r="C51" s="1164" t="s">
        <v>3182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>
      <c r="A52" s="867" t="s">
        <v>731</v>
      </c>
      <c r="B52" s="1164" t="s">
        <v>729</v>
      </c>
      <c r="C52" s="1164" t="s">
        <v>3183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4" t="s">
        <v>3176</v>
      </c>
      <c r="C53" s="1164" t="s">
        <v>3184</v>
      </c>
      <c r="D53" s="1165" t="s">
        <v>288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>
      <c r="A54" s="867"/>
      <c r="B54" s="1164" t="s">
        <v>2789</v>
      </c>
      <c r="C54" s="1164" t="s">
        <v>3185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>
      <c r="A55" s="867" t="s">
        <v>3186</v>
      </c>
      <c r="B55" s="1164" t="s">
        <v>3187</v>
      </c>
      <c r="C55" s="1164" t="s">
        <v>3188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>
      <c r="A56" s="867" t="s">
        <v>731</v>
      </c>
      <c r="B56" s="1164" t="s">
        <v>2287</v>
      </c>
      <c r="C56" s="1164" t="s">
        <v>3189</v>
      </c>
      <c r="D56" s="1165" t="s">
        <v>288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>
      <c r="A57" s="867"/>
      <c r="B57" s="1164" t="s">
        <v>729</v>
      </c>
      <c r="C57" s="1164" t="s">
        <v>3190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>
      <c r="A58" s="867"/>
      <c r="B58" s="1164" t="s">
        <v>3176</v>
      </c>
      <c r="C58" s="1164" t="s">
        <v>3191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>
      <c r="A59" s="867"/>
      <c r="B59" s="1164" t="s">
        <v>2789</v>
      </c>
      <c r="C59" s="1164" t="s">
        <v>3192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3186</v>
      </c>
      <c r="B60" s="1164" t="s">
        <v>731</v>
      </c>
      <c r="C60" s="1164" t="s">
        <v>3193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>
      <c r="A61" s="867" t="s">
        <v>731</v>
      </c>
      <c r="B61" s="1164" t="s">
        <v>2287</v>
      </c>
      <c r="C61" s="1164" t="s">
        <v>3194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>
      <c r="A62" s="867" t="s">
        <v>729</v>
      </c>
      <c r="B62" s="1164" t="s">
        <v>1898</v>
      </c>
      <c r="C62" s="1164" t="s">
        <v>3195</v>
      </c>
      <c r="D62" s="1210">
        <v>45736</v>
      </c>
      <c r="E62" s="1187" t="s">
        <v>288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>
      <c r="A63" s="867"/>
      <c r="B63" s="1164" t="s">
        <v>3176</v>
      </c>
      <c r="C63" s="1164" t="s">
        <v>3196</v>
      </c>
      <c r="D63" s="1164">
        <v>45750</v>
      </c>
      <c r="E63" s="1187" t="s">
        <v>288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>
      <c r="A64" s="867"/>
      <c r="B64" s="1164" t="s">
        <v>3197</v>
      </c>
      <c r="C64" s="1164" t="s">
        <v>3198</v>
      </c>
      <c r="D64" s="1164">
        <v>45781</v>
      </c>
      <c r="E64" s="1187" t="s">
        <v>288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2789</v>
      </c>
      <c r="B65" s="1164" t="s">
        <v>3199</v>
      </c>
      <c r="C65" s="1164" t="s">
        <v>3200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>
      <c r="A66" s="867"/>
      <c r="B66" s="1164" t="s">
        <v>731</v>
      </c>
      <c r="C66" s="1164" t="s">
        <v>3201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>
      <c r="A67" s="867"/>
      <c r="B67" s="1164" t="s">
        <v>2287</v>
      </c>
      <c r="C67" s="1164" t="s">
        <v>3202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>
      <c r="A68" s="867"/>
      <c r="B68" s="1164" t="s">
        <v>1898</v>
      </c>
      <c r="C68" s="1164" t="s">
        <v>3203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>
      <c r="A69" s="867"/>
      <c r="B69" s="1164" t="s">
        <v>3176</v>
      </c>
      <c r="C69" s="1164" t="s">
        <v>3204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>
      <c r="A70" s="1078"/>
      <c r="B70" s="1164" t="s">
        <v>3199</v>
      </c>
      <c r="C70" s="1164" t="s">
        <v>3205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8" t="s">
        <v>312</v>
      </c>
      <c r="C71" s="1164" t="s">
        <v>3206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>
      <c r="A72" s="867"/>
      <c r="B72" s="1164" t="s">
        <v>3197</v>
      </c>
      <c r="C72" s="1164" t="s">
        <v>3207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>
      <c r="A73" s="867" t="s">
        <v>731</v>
      </c>
      <c r="B73" s="1164" t="s">
        <v>3208</v>
      </c>
      <c r="C73" s="1164" t="s">
        <v>3209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>
      <c r="A74" s="867" t="s">
        <v>2287</v>
      </c>
      <c r="B74" s="1164" t="s">
        <v>1898</v>
      </c>
      <c r="C74" s="1164" t="s">
        <v>3210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>
      <c r="A75" s="867"/>
      <c r="B75" s="1168" t="s">
        <v>312</v>
      </c>
      <c r="C75" s="1164" t="s">
        <v>3211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>
      <c r="A76" s="1078"/>
      <c r="B76" s="1164" t="s">
        <v>3176</v>
      </c>
      <c r="C76" s="1164" t="s">
        <v>3212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>
      <c r="A77" s="867" t="s">
        <v>414</v>
      </c>
      <c r="B77" s="1164" t="s">
        <v>3199</v>
      </c>
      <c r="C77" s="1164" t="s">
        <v>3213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>
      <c r="A78" s="1078"/>
      <c r="B78" s="1164" t="s">
        <v>3197</v>
      </c>
      <c r="C78" s="1164" t="s">
        <v>3214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3215</v>
      </c>
      <c r="B79" s="1164" t="s">
        <v>3208</v>
      </c>
      <c r="C79" s="1164" t="s">
        <v>3216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>
      <c r="A80" s="867" t="s">
        <v>316</v>
      </c>
      <c r="B80" s="1164" t="s">
        <v>316</v>
      </c>
      <c r="C80" s="1164" t="s">
        <v>1259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>
      <c r="A81" s="867" t="s">
        <v>3217</v>
      </c>
      <c r="B81" s="1164" t="s">
        <v>1909</v>
      </c>
      <c r="C81" s="1164" t="s">
        <v>3218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3176</v>
      </c>
      <c r="B82" s="1164" t="s">
        <v>3176</v>
      </c>
      <c r="C82" s="1164" t="s">
        <v>3219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>
      <c r="A83" s="867"/>
      <c r="B83" s="1164" t="s">
        <v>3199</v>
      </c>
      <c r="C83" s="1164" t="s">
        <v>3220</v>
      </c>
      <c r="D83" s="1187" t="s">
        <v>288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>
      <c r="A84" s="1078"/>
      <c r="B84" s="1164" t="s">
        <v>3197</v>
      </c>
      <c r="C84" s="1164" t="s">
        <v>3221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>
      <c r="A85" s="867"/>
      <c r="B85" s="1164" t="s">
        <v>3208</v>
      </c>
      <c r="C85" s="1164" t="s">
        <v>3222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>
      <c r="A86" s="867" t="s">
        <v>1909</v>
      </c>
      <c r="B86" s="1164" t="s">
        <v>316</v>
      </c>
      <c r="C86" s="1164" t="s">
        <v>3223</v>
      </c>
      <c r="D86" s="1187" t="s">
        <v>288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>
      <c r="A87" s="867" t="s">
        <v>3224</v>
      </c>
      <c r="B87" s="1164" t="s">
        <v>3225</v>
      </c>
      <c r="C87" s="1164" t="s">
        <v>3226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3176</v>
      </c>
      <c r="B88" s="1164" t="s">
        <v>1909</v>
      </c>
      <c r="C88" s="1164" t="s">
        <v>3227</v>
      </c>
      <c r="D88" s="1164">
        <v>45927</v>
      </c>
      <c r="E88" s="1187" t="s">
        <v>288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>
      <c r="A89" s="867"/>
      <c r="B89" s="1164" t="s">
        <v>3199</v>
      </c>
      <c r="C89" s="1164" t="s">
        <v>3228</v>
      </c>
      <c r="D89" s="1164">
        <v>45938</v>
      </c>
      <c r="E89" s="1187" t="s">
        <v>288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>
      <c r="A90" s="1078"/>
      <c r="B90" s="1164" t="s">
        <v>3197</v>
      </c>
      <c r="C90" s="1164" t="s">
        <v>3229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>
      <c r="A91" s="867" t="s">
        <v>3230</v>
      </c>
      <c r="B91" s="1169" t="s">
        <v>312</v>
      </c>
      <c r="C91" s="1177" t="s">
        <v>3231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>
      <c r="A92" s="867" t="s">
        <v>316</v>
      </c>
      <c r="B92" s="1164" t="s">
        <v>3208</v>
      </c>
      <c r="C92" s="1164" t="s">
        <v>3232</v>
      </c>
      <c r="D92" s="1187" t="s">
        <v>288</v>
      </c>
      <c r="E92" s="1187" t="s">
        <v>288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>
      <c r="A93" s="867" t="s">
        <v>3233</v>
      </c>
      <c r="B93" s="1164" t="s">
        <v>316</v>
      </c>
      <c r="C93" s="1164" t="s">
        <v>3234</v>
      </c>
      <c r="D93" s="1210">
        <v>45964</v>
      </c>
      <c r="E93" s="1187" t="s">
        <v>288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3233</v>
      </c>
      <c r="B94" s="1177" t="s">
        <v>3235</v>
      </c>
      <c r="C94" s="1164" t="s">
        <v>3236</v>
      </c>
      <c r="D94" s="1164">
        <v>45967</v>
      </c>
      <c r="E94" s="1187" t="s">
        <v>288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>
      <c r="A95" s="867" t="s">
        <v>3237</v>
      </c>
      <c r="B95" s="1177" t="s">
        <v>724</v>
      </c>
      <c r="C95" s="1164" t="s">
        <v>3238</v>
      </c>
      <c r="D95" s="1164">
        <v>45974</v>
      </c>
      <c r="E95" s="1187" t="s">
        <v>288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>
      <c r="A96" s="867" t="s">
        <v>3239</v>
      </c>
      <c r="B96" s="1169" t="s">
        <v>463</v>
      </c>
      <c r="C96" s="1164" t="s">
        <v>3240</v>
      </c>
      <c r="D96" s="1164">
        <v>45981</v>
      </c>
      <c r="E96" s="1187" t="s">
        <v>288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>
      <c r="A97" s="867" t="s">
        <v>3241</v>
      </c>
      <c r="B97" s="1164" t="s">
        <v>2575</v>
      </c>
      <c r="C97" s="1164" t="s">
        <v>3242</v>
      </c>
      <c r="D97" s="1210">
        <v>45988</v>
      </c>
      <c r="E97" s="1187" t="s">
        <v>288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>
      <c r="A98" s="867" t="s">
        <v>3243</v>
      </c>
      <c r="B98" s="1169" t="s">
        <v>312</v>
      </c>
      <c r="C98" s="1164" t="s">
        <v>3244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4" t="s">
        <v>2113</v>
      </c>
      <c r="C99" s="1164" t="s">
        <v>3245</v>
      </c>
      <c r="D99" s="1210">
        <v>46002</v>
      </c>
      <c r="E99" s="1187" t="s">
        <v>288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>
      <c r="A100" s="867" t="s">
        <v>3246</v>
      </c>
      <c r="B100" s="1177" t="s">
        <v>3247</v>
      </c>
      <c r="C100" s="1164" t="s">
        <v>3248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3249</v>
      </c>
      <c r="B101" s="1177" t="s">
        <v>3100</v>
      </c>
      <c r="C101" s="1164" t="s">
        <v>3250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>
      <c r="A102" s="867" t="s">
        <v>3251</v>
      </c>
      <c r="B102" s="1169" t="s">
        <v>312</v>
      </c>
      <c r="C102" s="1164" t="s">
        <v>3252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2640</v>
      </c>
      <c r="B103" s="1177" t="s">
        <v>2606</v>
      </c>
      <c r="C103" s="1164" t="s">
        <v>3253</v>
      </c>
      <c r="D103" s="1210">
        <v>46035</v>
      </c>
      <c r="E103" s="1187" t="s">
        <v>288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>
      <c r="A104" s="867" t="s">
        <v>3254</v>
      </c>
      <c r="B104" s="1177" t="s">
        <v>3208</v>
      </c>
      <c r="C104" s="1164" t="s">
        <v>3255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3256</v>
      </c>
      <c r="B105" s="1177" t="s">
        <v>3257</v>
      </c>
      <c r="C105" s="1164" t="s">
        <v>3258</v>
      </c>
      <c r="D105" s="1210">
        <v>46048</v>
      </c>
      <c r="E105" s="1187" t="s">
        <v>288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>
      <c r="A106" s="867" t="s">
        <v>3247</v>
      </c>
      <c r="B106" s="1177" t="s">
        <v>2074</v>
      </c>
      <c r="C106" s="1164" t="s">
        <v>3259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3260</v>
      </c>
      <c r="B107" s="1177" t="s">
        <v>3261</v>
      </c>
      <c r="C107" s="1164" t="s">
        <v>3262</v>
      </c>
      <c r="D107" s="1210">
        <v>46064</v>
      </c>
      <c r="E107" s="1187" t="s">
        <v>288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3263</v>
      </c>
      <c r="B108" s="1177" t="s">
        <v>2606</v>
      </c>
      <c r="C108" s="1164" t="s">
        <v>3264</v>
      </c>
      <c r="D108" s="1210">
        <v>46072</v>
      </c>
      <c r="E108" s="1187" t="s">
        <v>288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>
      <c r="A109" s="867" t="s">
        <v>2606</v>
      </c>
      <c r="B109" s="1177" t="s">
        <v>731</v>
      </c>
      <c r="C109" s="1164" t="s">
        <v>3265</v>
      </c>
      <c r="D109" s="1187" t="s">
        <v>288</v>
      </c>
      <c r="E109" s="1187" t="s">
        <v>288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3230</v>
      </c>
      <c r="B110" s="1169" t="s">
        <v>463</v>
      </c>
      <c r="C110" s="1164" t="s">
        <v>3266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7" t="s">
        <v>3267</v>
      </c>
      <c r="C111" s="1164" t="s">
        <v>3268</v>
      </c>
      <c r="D111" s="1210">
        <v>46086</v>
      </c>
      <c r="E111" s="1187" t="s">
        <v>288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2083</v>
      </c>
      <c r="B112" s="1169" t="s">
        <v>312</v>
      </c>
      <c r="C112" s="1164" t="s">
        <v>3269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3247</v>
      </c>
      <c r="B113" s="1177" t="s">
        <v>3261</v>
      </c>
      <c r="C113" s="1164" t="s">
        <v>3270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7" t="s">
        <v>2606</v>
      </c>
      <c r="C114" s="1164" t="s">
        <v>3271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3100</v>
      </c>
      <c r="B115" s="1177" t="s">
        <v>2843</v>
      </c>
      <c r="C115" s="1164" t="s">
        <v>3272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7" t="s">
        <v>3230</v>
      </c>
      <c r="C116" s="1164" t="s">
        <v>3273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7" t="s">
        <v>3267</v>
      </c>
      <c r="C117" s="1164" t="s">
        <v>3274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>
      <c r="A118" s="1024"/>
      <c r="B118" s="147" t="s">
        <v>468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533" t="s">
        <v>3275</v>
      </c>
      <c r="C121" s="1534"/>
      <c r="D121" s="1535" t="s">
        <v>252</v>
      </c>
      <c r="E121" s="932" t="s">
        <v>3276</v>
      </c>
      <c r="F121" s="932" t="s">
        <v>31</v>
      </c>
      <c r="I121" s="874"/>
    </row>
    <row r="122" spans="1:18" s="14" customFormat="1" ht="27" hidden="1" customHeight="1">
      <c r="A122" s="806"/>
      <c r="B122" s="935" t="s">
        <v>254</v>
      </c>
      <c r="C122" s="935" t="s">
        <v>255</v>
      </c>
      <c r="D122" s="1536"/>
      <c r="E122" s="942" t="s">
        <v>112</v>
      </c>
      <c r="F122" s="942" t="s">
        <v>117</v>
      </c>
      <c r="I122" s="1038" t="s">
        <v>256</v>
      </c>
    </row>
    <row r="123" spans="1:18" s="14" customFormat="1" ht="27" hidden="1" customHeight="1">
      <c r="A123" s="806" t="s">
        <v>3277</v>
      </c>
      <c r="B123" s="953" t="s">
        <v>1996</v>
      </c>
      <c r="C123" s="946" t="s">
        <v>3278</v>
      </c>
      <c r="D123" s="946">
        <v>45372</v>
      </c>
      <c r="E123" s="873" t="s">
        <v>288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3279</v>
      </c>
      <c r="B124" s="953" t="s">
        <v>3280</v>
      </c>
      <c r="C124" s="946" t="s">
        <v>3281</v>
      </c>
      <c r="D124" s="946">
        <v>45373</v>
      </c>
      <c r="E124" s="873" t="s">
        <v>288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3" t="s">
        <v>2352</v>
      </c>
      <c r="C125" s="946" t="s">
        <v>3282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3" t="s">
        <v>3128</v>
      </c>
      <c r="C126" s="946" t="s">
        <v>3283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3" t="s">
        <v>2019</v>
      </c>
      <c r="C127" s="946" t="s">
        <v>3284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1996</v>
      </c>
      <c r="B128" s="910" t="s">
        <v>312</v>
      </c>
      <c r="C128" s="946" t="s">
        <v>3285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3" t="s">
        <v>1996</v>
      </c>
      <c r="C129" s="946" t="s">
        <v>3286</v>
      </c>
      <c r="D129" s="946">
        <v>45412</v>
      </c>
      <c r="E129" s="1531" t="s">
        <v>288</v>
      </c>
      <c r="F129" s="1532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3287</v>
      </c>
      <c r="B130" s="953" t="s">
        <v>3280</v>
      </c>
      <c r="C130" s="946" t="s">
        <v>3288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3" t="s">
        <v>2352</v>
      </c>
      <c r="C131" s="946" t="s">
        <v>3289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3128</v>
      </c>
      <c r="B132" s="873" t="s">
        <v>288</v>
      </c>
      <c r="C132" s="946" t="s">
        <v>3290</v>
      </c>
      <c r="D132" s="800">
        <v>45435</v>
      </c>
      <c r="E132" s="799" t="s">
        <v>288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6" t="s">
        <v>2019</v>
      </c>
      <c r="C133" s="946" t="s">
        <v>3291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1996</v>
      </c>
      <c r="B134" s="1015" t="s">
        <v>3292</v>
      </c>
      <c r="C134" s="946" t="s">
        <v>3293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6" t="s">
        <v>3280</v>
      </c>
      <c r="C135" s="946" t="s">
        <v>3294</v>
      </c>
      <c r="D135" s="946">
        <v>45464</v>
      </c>
      <c r="E135" s="802">
        <f t="shared" si="58"/>
        <v>45465</v>
      </c>
      <c r="F135" s="873" t="s">
        <v>288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2352</v>
      </c>
      <c r="B136" s="873" t="s">
        <v>312</v>
      </c>
      <c r="C136" s="946" t="s">
        <v>3295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3128</v>
      </c>
      <c r="B137" s="946" t="s">
        <v>2352</v>
      </c>
      <c r="C137" s="946" t="s">
        <v>3296</v>
      </c>
      <c r="D137" s="946">
        <v>45469</v>
      </c>
      <c r="E137" s="802">
        <f t="shared" si="60"/>
        <v>45470</v>
      </c>
      <c r="F137" s="873" t="s">
        <v>288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3297</v>
      </c>
      <c r="B138" s="946" t="s">
        <v>2789</v>
      </c>
      <c r="C138" s="946" t="s">
        <v>3298</v>
      </c>
      <c r="D138" s="946">
        <v>45478</v>
      </c>
      <c r="E138" s="802">
        <f t="shared" si="60"/>
        <v>45479</v>
      </c>
      <c r="F138" s="873" t="s">
        <v>288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1996</v>
      </c>
      <c r="B139" s="946" t="s">
        <v>2019</v>
      </c>
      <c r="C139" s="946" t="s">
        <v>3299</v>
      </c>
      <c r="D139" s="946">
        <v>45485</v>
      </c>
      <c r="E139" s="802">
        <f t="shared" si="60"/>
        <v>45486</v>
      </c>
      <c r="F139" s="873" t="s">
        <v>288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2287</v>
      </c>
      <c r="B140" s="946" t="s">
        <v>3292</v>
      </c>
      <c r="C140" s="946" t="s">
        <v>3300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6" t="s">
        <v>3280</v>
      </c>
      <c r="C141" s="946" t="s">
        <v>3301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6" t="s">
        <v>2352</v>
      </c>
      <c r="C142" s="946" t="s">
        <v>3302</v>
      </c>
      <c r="D142" s="873" t="s">
        <v>288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6" t="s">
        <v>2789</v>
      </c>
      <c r="C143" s="946" t="s">
        <v>3303</v>
      </c>
      <c r="D143" s="873" t="s">
        <v>288</v>
      </c>
      <c r="E143" s="851" t="e">
        <f t="shared" si="62"/>
        <v>#VALUE!</v>
      </c>
      <c r="F143" s="799" t="s">
        <v>288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1996</v>
      </c>
      <c r="B144" s="946" t="s">
        <v>2019</v>
      </c>
      <c r="C144" s="946" t="s">
        <v>3304</v>
      </c>
      <c r="D144" s="946">
        <v>45519</v>
      </c>
      <c r="E144" s="873" t="s">
        <v>288</v>
      </c>
      <c r="F144" s="873" t="s">
        <v>288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2287</v>
      </c>
      <c r="B145" s="946" t="s">
        <v>3292</v>
      </c>
      <c r="C145" s="946" t="s">
        <v>3305</v>
      </c>
      <c r="D145" s="946">
        <v>45531</v>
      </c>
      <c r="E145" s="873" t="s">
        <v>288</v>
      </c>
      <c r="F145" s="873" t="s">
        <v>288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6" t="s">
        <v>3280</v>
      </c>
      <c r="C146" s="946" t="s">
        <v>3306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3307</v>
      </c>
      <c r="B147" s="946" t="s">
        <v>2344</v>
      </c>
      <c r="C147" s="946" t="s">
        <v>3308</v>
      </c>
      <c r="D147" s="946">
        <v>45536</v>
      </c>
      <c r="E147" s="873" t="s">
        <v>288</v>
      </c>
      <c r="F147" s="873" t="s">
        <v>288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3309</v>
      </c>
      <c r="B148" s="946" t="s">
        <v>2789</v>
      </c>
      <c r="C148" s="946" t="s">
        <v>3310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6" t="s">
        <v>2019</v>
      </c>
      <c r="C149" s="946" t="s">
        <v>3311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6" t="s">
        <v>3134</v>
      </c>
      <c r="C150" s="946" t="s">
        <v>3312</v>
      </c>
      <c r="D150" s="946">
        <v>45564</v>
      </c>
      <c r="E150" s="802">
        <f t="shared" si="62"/>
        <v>45565</v>
      </c>
      <c r="F150" s="873" t="s">
        <v>288</v>
      </c>
      <c r="I150" s="758">
        <f>I149+7</f>
        <v>45550</v>
      </c>
    </row>
    <row r="151" spans="1:9" s="14" customFormat="1" ht="20.100000000000001" hidden="1" customHeight="1">
      <c r="A151" s="806"/>
      <c r="B151" s="946" t="s">
        <v>3313</v>
      </c>
      <c r="C151" s="946" t="s">
        <v>3314</v>
      </c>
      <c r="D151" s="946">
        <v>45558</v>
      </c>
      <c r="E151" s="873" t="s">
        <v>288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2352</v>
      </c>
      <c r="B152" s="946" t="s">
        <v>3134</v>
      </c>
      <c r="C152" s="946" t="s">
        <v>3315</v>
      </c>
      <c r="D152" s="946">
        <v>45572</v>
      </c>
      <c r="E152" s="873" t="s">
        <v>288</v>
      </c>
      <c r="F152" s="873" t="s">
        <v>288</v>
      </c>
      <c r="I152" s="758">
        <f>I151+7</f>
        <v>45564</v>
      </c>
    </row>
    <row r="153" spans="1:9" s="14" customFormat="1" ht="20.100000000000001" hidden="1" customHeight="1">
      <c r="A153" s="806" t="s">
        <v>2789</v>
      </c>
      <c r="B153" s="946" t="s">
        <v>2789</v>
      </c>
      <c r="C153" s="946" t="s">
        <v>3316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3280</v>
      </c>
      <c r="B154" s="946" t="s">
        <v>3317</v>
      </c>
      <c r="C154" s="946" t="s">
        <v>3318</v>
      </c>
      <c r="D154" s="946">
        <v>45583</v>
      </c>
      <c r="E154" s="873" t="s">
        <v>288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2019</v>
      </c>
      <c r="B155" s="946" t="s">
        <v>2749</v>
      </c>
      <c r="C155" s="946" t="s">
        <v>3319</v>
      </c>
      <c r="D155" s="946">
        <v>45585</v>
      </c>
      <c r="E155" s="873" t="s">
        <v>288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3320</v>
      </c>
      <c r="B156" s="946" t="s">
        <v>3176</v>
      </c>
      <c r="C156" s="946" t="s">
        <v>3321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2019</v>
      </c>
      <c r="B157" s="946" t="s">
        <v>731</v>
      </c>
      <c r="C157" s="946" t="s">
        <v>3322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3323</v>
      </c>
      <c r="B158" s="946" t="s">
        <v>3324</v>
      </c>
      <c r="C158" s="1015" t="s">
        <v>3325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6" t="s">
        <v>2789</v>
      </c>
      <c r="C159" s="946" t="s">
        <v>3326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3317</v>
      </c>
      <c r="B160" s="1015" t="s">
        <v>312</v>
      </c>
      <c r="C160" s="946" t="s">
        <v>3327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6" t="s">
        <v>2749</v>
      </c>
      <c r="C161" s="946" t="s">
        <v>3328</v>
      </c>
      <c r="D161" s="946">
        <v>45625</v>
      </c>
      <c r="E161" s="802">
        <f>D161+2</f>
        <v>45627</v>
      </c>
      <c r="F161" s="873" t="s">
        <v>288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6" t="s">
        <v>729</v>
      </c>
      <c r="C162" s="946" t="s">
        <v>3329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6" t="s">
        <v>731</v>
      </c>
      <c r="C163" s="946" t="s">
        <v>3330</v>
      </c>
      <c r="D163" s="946">
        <v>45648</v>
      </c>
      <c r="E163" s="802">
        <f t="shared" si="72"/>
        <v>45650</v>
      </c>
      <c r="F163" s="873" t="s">
        <v>288</v>
      </c>
      <c r="I163" s="758">
        <f>I162+7</f>
        <v>45639</v>
      </c>
    </row>
    <row r="164" spans="1:11" s="14" customFormat="1" ht="20.100000000000001" hidden="1" customHeight="1">
      <c r="A164" s="806"/>
      <c r="B164" s="946" t="s">
        <v>3176</v>
      </c>
      <c r="C164" s="946" t="s">
        <v>3331</v>
      </c>
      <c r="D164" s="946">
        <v>45649</v>
      </c>
      <c r="E164" s="802">
        <f t="shared" si="72"/>
        <v>45651</v>
      </c>
      <c r="F164" s="873" t="s">
        <v>288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6" t="s">
        <v>2789</v>
      </c>
      <c r="C165" s="946" t="s">
        <v>3332</v>
      </c>
      <c r="D165" s="946">
        <v>45651</v>
      </c>
      <c r="E165" s="802">
        <f t="shared" si="72"/>
        <v>45653</v>
      </c>
      <c r="F165" s="873" t="s">
        <v>288</v>
      </c>
      <c r="I165" s="758">
        <f t="shared" si="74"/>
        <v>45653</v>
      </c>
    </row>
    <row r="166" spans="1:11" s="14" customFormat="1" ht="20.100000000000001" hidden="1" customHeight="1">
      <c r="A166" s="806" t="s">
        <v>2749</v>
      </c>
      <c r="B166" s="946" t="s">
        <v>2749</v>
      </c>
      <c r="C166" s="946" t="s">
        <v>3333</v>
      </c>
      <c r="D166" s="946">
        <v>45660</v>
      </c>
      <c r="E166" s="802">
        <f t="shared" ref="E166" si="75">D166+2</f>
        <v>45662</v>
      </c>
      <c r="F166" s="873" t="s">
        <v>288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33" t="s">
        <v>3275</v>
      </c>
      <c r="C168" s="1534"/>
      <c r="D168" s="1535" t="s">
        <v>252</v>
      </c>
      <c r="E168" s="932" t="s">
        <v>3334</v>
      </c>
      <c r="F168" s="932" t="s">
        <v>3335</v>
      </c>
      <c r="I168" s="874"/>
    </row>
    <row r="169" spans="1:11" s="14" customFormat="1" ht="16.5" hidden="1" customHeight="1">
      <c r="A169" s="806"/>
      <c r="B169" s="935" t="s">
        <v>254</v>
      </c>
      <c r="C169" s="935" t="s">
        <v>255</v>
      </c>
      <c r="D169" s="1536"/>
      <c r="E169" s="942" t="s">
        <v>54</v>
      </c>
      <c r="F169" s="942" t="s">
        <v>83</v>
      </c>
      <c r="I169" s="1038" t="s">
        <v>256</v>
      </c>
      <c r="J169" s="975" t="s">
        <v>257</v>
      </c>
    </row>
    <row r="170" spans="1:11" s="14" customFormat="1" ht="27" hidden="1" customHeight="1">
      <c r="A170" s="806"/>
      <c r="B170" s="819" t="s">
        <v>1748</v>
      </c>
      <c r="C170" s="618" t="s">
        <v>3336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3337</v>
      </c>
      <c r="B171" s="819" t="s">
        <v>2352</v>
      </c>
      <c r="C171" s="618" t="s">
        <v>3338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3128</v>
      </c>
      <c r="C172" s="618" t="s">
        <v>3339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2019</v>
      </c>
      <c r="C173" s="618" t="s">
        <v>3340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1996</v>
      </c>
      <c r="C174" s="618" t="s">
        <v>3341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3342</v>
      </c>
      <c r="B175" s="819" t="s">
        <v>1748</v>
      </c>
      <c r="C175" s="618" t="s">
        <v>3343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2352</v>
      </c>
      <c r="C176" s="618" t="s">
        <v>3344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3128</v>
      </c>
      <c r="C177" s="618" t="s">
        <v>3345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2019</v>
      </c>
      <c r="C178" s="618" t="s">
        <v>3346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3277</v>
      </c>
      <c r="B179" s="953" t="s">
        <v>1996</v>
      </c>
      <c r="C179" s="946" t="s">
        <v>3278</v>
      </c>
      <c r="D179" s="946">
        <v>45372</v>
      </c>
      <c r="E179" s="873" t="s">
        <v>288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3279</v>
      </c>
      <c r="B180" s="953" t="s">
        <v>3280</v>
      </c>
      <c r="C180" s="946" t="s">
        <v>3281</v>
      </c>
      <c r="D180" s="946">
        <v>45373</v>
      </c>
      <c r="E180" s="873" t="s">
        <v>288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3" t="s">
        <v>2352</v>
      </c>
      <c r="C181" s="946" t="s">
        <v>3282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3" t="s">
        <v>3128</v>
      </c>
      <c r="C182" s="946" t="s">
        <v>3283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3" t="s">
        <v>2019</v>
      </c>
      <c r="C183" s="946" t="s">
        <v>3284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1996</v>
      </c>
      <c r="B184" s="910" t="s">
        <v>312</v>
      </c>
      <c r="C184" s="946" t="s">
        <v>3285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3" t="s">
        <v>1996</v>
      </c>
      <c r="C185" s="946" t="s">
        <v>3286</v>
      </c>
      <c r="D185" s="946">
        <v>45412</v>
      </c>
      <c r="E185" s="1531" t="s">
        <v>288</v>
      </c>
      <c r="F185" s="1532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3287</v>
      </c>
      <c r="B186" s="953" t="s">
        <v>3280</v>
      </c>
      <c r="C186" s="946" t="s">
        <v>3288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3" t="s">
        <v>2352</v>
      </c>
      <c r="C187" s="946" t="s">
        <v>3289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3128</v>
      </c>
      <c r="B188" s="873" t="s">
        <v>288</v>
      </c>
      <c r="C188" s="946" t="s">
        <v>3290</v>
      </c>
      <c r="D188" s="800">
        <v>45435</v>
      </c>
      <c r="E188" s="799" t="s">
        <v>288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6" t="s">
        <v>2019</v>
      </c>
      <c r="C189" s="946" t="s">
        <v>3291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1996</v>
      </c>
      <c r="B190" s="1015" t="s">
        <v>3292</v>
      </c>
      <c r="C190" s="946" t="s">
        <v>3293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6" t="s">
        <v>3280</v>
      </c>
      <c r="C191" s="946" t="s">
        <v>3294</v>
      </c>
      <c r="D191" s="946">
        <v>45464</v>
      </c>
      <c r="E191" s="802">
        <f t="shared" si="84"/>
        <v>45465</v>
      </c>
      <c r="F191" s="873" t="s">
        <v>288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2352</v>
      </c>
      <c r="B192" s="873" t="s">
        <v>312</v>
      </c>
      <c r="C192" s="946" t="s">
        <v>3295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3128</v>
      </c>
      <c r="B193" s="946" t="s">
        <v>2352</v>
      </c>
      <c r="C193" s="946" t="s">
        <v>3296</v>
      </c>
      <c r="D193" s="946">
        <v>45469</v>
      </c>
      <c r="E193" s="802">
        <f t="shared" si="84"/>
        <v>45470</v>
      </c>
      <c r="F193" s="873" t="s">
        <v>288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3297</v>
      </c>
      <c r="B194" s="946" t="s">
        <v>2789</v>
      </c>
      <c r="C194" s="946" t="s">
        <v>3298</v>
      </c>
      <c r="D194" s="946">
        <v>45478</v>
      </c>
      <c r="E194" s="802">
        <f t="shared" si="84"/>
        <v>45479</v>
      </c>
      <c r="F194" s="873" t="s">
        <v>288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1996</v>
      </c>
      <c r="B195" s="946" t="s">
        <v>2019</v>
      </c>
      <c r="C195" s="946" t="s">
        <v>3299</v>
      </c>
      <c r="D195" s="946">
        <v>45485</v>
      </c>
      <c r="E195" s="802">
        <f t="shared" si="84"/>
        <v>45486</v>
      </c>
      <c r="F195" s="873" t="s">
        <v>288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2287</v>
      </c>
      <c r="B196" s="946" t="s">
        <v>3292</v>
      </c>
      <c r="C196" s="946" t="s">
        <v>3300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6" t="s">
        <v>3280</v>
      </c>
      <c r="C197" s="946" t="s">
        <v>3301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6" t="s">
        <v>2352</v>
      </c>
      <c r="C198" s="946" t="s">
        <v>3302</v>
      </c>
      <c r="D198" s="873" t="s">
        <v>288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6" t="s">
        <v>2789</v>
      </c>
      <c r="C199" s="946" t="s">
        <v>3303</v>
      </c>
      <c r="D199" s="873" t="s">
        <v>288</v>
      </c>
      <c r="E199" s="851" t="e">
        <f t="shared" si="84"/>
        <v>#VALUE!</v>
      </c>
      <c r="F199" s="799" t="s">
        <v>288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1996</v>
      </c>
      <c r="B200" s="946" t="s">
        <v>2019</v>
      </c>
      <c r="C200" s="946" t="s">
        <v>3304</v>
      </c>
      <c r="D200" s="946">
        <v>45519</v>
      </c>
      <c r="E200" s="873" t="s">
        <v>288</v>
      </c>
      <c r="F200" s="873" t="s">
        <v>288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2287</v>
      </c>
      <c r="B201" s="946" t="s">
        <v>3292</v>
      </c>
      <c r="C201" s="946" t="s">
        <v>3305</v>
      </c>
      <c r="D201" s="946">
        <v>45531</v>
      </c>
      <c r="E201" s="873" t="s">
        <v>288</v>
      </c>
      <c r="F201" s="873" t="s">
        <v>288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6" t="s">
        <v>3280</v>
      </c>
      <c r="C202" s="946" t="s">
        <v>3306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3307</v>
      </c>
      <c r="B203" s="946" t="s">
        <v>2344</v>
      </c>
      <c r="C203" s="946" t="s">
        <v>3308</v>
      </c>
      <c r="D203" s="946">
        <v>45536</v>
      </c>
      <c r="E203" s="873" t="s">
        <v>288</v>
      </c>
      <c r="F203" s="873" t="s">
        <v>288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3309</v>
      </c>
      <c r="B204" s="946" t="s">
        <v>2789</v>
      </c>
      <c r="C204" s="946" t="s">
        <v>3310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6" t="s">
        <v>2019</v>
      </c>
      <c r="C205" s="946" t="s">
        <v>3311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6" t="s">
        <v>3134</v>
      </c>
      <c r="C206" s="946" t="s">
        <v>3312</v>
      </c>
      <c r="D206" s="946">
        <v>45564</v>
      </c>
      <c r="E206" s="802">
        <f t="shared" si="88"/>
        <v>45565</v>
      </c>
      <c r="F206" s="873" t="s">
        <v>288</v>
      </c>
      <c r="I206" s="758">
        <f>I205+7</f>
        <v>45550</v>
      </c>
    </row>
    <row r="207" spans="1:9" s="14" customFormat="1" ht="20.100000000000001" hidden="1" customHeight="1">
      <c r="A207" s="806"/>
      <c r="B207" s="946" t="s">
        <v>3313</v>
      </c>
      <c r="C207" s="946" t="s">
        <v>3314</v>
      </c>
      <c r="D207" s="946">
        <v>45558</v>
      </c>
      <c r="E207" s="873" t="s">
        <v>288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2352</v>
      </c>
      <c r="B208" s="946" t="s">
        <v>3134</v>
      </c>
      <c r="C208" s="946" t="s">
        <v>3315</v>
      </c>
      <c r="D208" s="946">
        <v>45572</v>
      </c>
      <c r="E208" s="873" t="s">
        <v>288</v>
      </c>
      <c r="F208" s="873" t="s">
        <v>288</v>
      </c>
      <c r="I208" s="758">
        <f>I207+7</f>
        <v>45564</v>
      </c>
    </row>
    <row r="209" spans="1:10" s="14" customFormat="1" ht="20.100000000000001" hidden="1" customHeight="1">
      <c r="A209" s="806" t="s">
        <v>2789</v>
      </c>
      <c r="B209" s="946" t="s">
        <v>2789</v>
      </c>
      <c r="C209" s="946" t="s">
        <v>3316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3280</v>
      </c>
      <c r="B210" s="946" t="s">
        <v>3317</v>
      </c>
      <c r="C210" s="946" t="s">
        <v>3318</v>
      </c>
      <c r="D210" s="946">
        <v>45583</v>
      </c>
      <c r="E210" s="873" t="s">
        <v>288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2019</v>
      </c>
      <c r="B211" s="946" t="s">
        <v>2749</v>
      </c>
      <c r="C211" s="946" t="s">
        <v>3319</v>
      </c>
      <c r="D211" s="946">
        <v>45585</v>
      </c>
      <c r="E211" s="873" t="s">
        <v>288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3320</v>
      </c>
      <c r="B212" s="946" t="s">
        <v>3176</v>
      </c>
      <c r="C212" s="946" t="s">
        <v>3321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2019</v>
      </c>
      <c r="B213" s="946" t="s">
        <v>731</v>
      </c>
      <c r="C213" s="946" t="s">
        <v>3322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3323</v>
      </c>
      <c r="B214" s="946" t="s">
        <v>3324</v>
      </c>
      <c r="C214" s="1015" t="s">
        <v>3325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6" t="s">
        <v>2789</v>
      </c>
      <c r="C215" s="946" t="s">
        <v>3326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3317</v>
      </c>
      <c r="B216" s="1015" t="s">
        <v>312</v>
      </c>
      <c r="C216" s="946" t="s">
        <v>3327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6" t="s">
        <v>2749</v>
      </c>
      <c r="C217" s="946" t="s">
        <v>3328</v>
      </c>
      <c r="D217" s="946">
        <v>45625</v>
      </c>
      <c r="E217" s="802">
        <f>D217+2</f>
        <v>45627</v>
      </c>
      <c r="F217" s="873" t="s">
        <v>288</v>
      </c>
      <c r="I217" s="758">
        <f t="shared" si="92"/>
        <v>45625</v>
      </c>
    </row>
    <row r="218" spans="1:10" s="14" customFormat="1" ht="20.100000000000001" hidden="1" customHeight="1">
      <c r="A218" s="806"/>
      <c r="B218" s="946" t="s">
        <v>729</v>
      </c>
      <c r="C218" s="946" t="s">
        <v>3329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6" t="s">
        <v>3187</v>
      </c>
      <c r="C219" s="946" t="s">
        <v>3347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6" t="s">
        <v>729</v>
      </c>
      <c r="C220" s="946" t="s">
        <v>3348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6" t="s">
        <v>3176</v>
      </c>
      <c r="C221" s="946" t="s">
        <v>3349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6" t="s">
        <v>2789</v>
      </c>
      <c r="C222" s="946" t="s">
        <v>3350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3280</v>
      </c>
      <c r="B223" s="946" t="s">
        <v>731</v>
      </c>
      <c r="C223" s="946" t="s">
        <v>3351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6" t="s">
        <v>3280</v>
      </c>
      <c r="C224" s="946" t="s">
        <v>3352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6" t="s">
        <v>729</v>
      </c>
      <c r="C225" s="946" t="s">
        <v>3353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6" t="s">
        <v>3176</v>
      </c>
      <c r="C226" s="946" t="s">
        <v>3354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4"/>
      <c r="B227" s="147" t="s">
        <v>468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hidden="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hidden="1" customHeight="1">
      <c r="A230" s="1022"/>
      <c r="B230" s="1515" t="s">
        <v>1171</v>
      </c>
      <c r="C230" s="1515"/>
      <c r="D230" s="1515"/>
      <c r="E230" s="1515"/>
      <c r="F230" s="1515"/>
      <c r="G230" s="1515"/>
      <c r="H230" s="1023"/>
      <c r="I230" s="1026"/>
      <c r="J230" s="1026"/>
      <c r="K230" s="1026"/>
      <c r="L230" s="1026"/>
      <c r="M230" s="1026"/>
    </row>
    <row r="231" spans="1:18" s="14" customFormat="1" ht="20.100000000000001" hidden="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33" t="s">
        <v>3355</v>
      </c>
      <c r="C232" s="1534"/>
      <c r="D232" s="1535" t="s">
        <v>252</v>
      </c>
      <c r="E232" s="1035" t="s">
        <v>2623</v>
      </c>
      <c r="F232" s="932" t="s">
        <v>3335</v>
      </c>
      <c r="G232" s="874"/>
      <c r="H232" s="874"/>
      <c r="I232" s="407"/>
    </row>
    <row r="233" spans="1:18" s="14" customFormat="1" ht="18" hidden="1" customHeight="1">
      <c r="A233" s="806"/>
      <c r="B233" s="935" t="s">
        <v>254</v>
      </c>
      <c r="C233" s="935" t="s">
        <v>255</v>
      </c>
      <c r="D233" s="1536"/>
      <c r="E233" s="940" t="s">
        <v>112</v>
      </c>
      <c r="F233" s="940" t="s">
        <v>101</v>
      </c>
      <c r="I233" s="959" t="s">
        <v>256</v>
      </c>
      <c r="J233" s="975" t="s">
        <v>257</v>
      </c>
    </row>
    <row r="234" spans="1:18" s="14" customFormat="1" ht="24.95" hidden="1" customHeight="1">
      <c r="A234" s="806"/>
      <c r="B234" s="819" t="s">
        <v>3356</v>
      </c>
      <c r="C234" s="802" t="s">
        <v>3357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>
      <c r="A235" s="806" t="s">
        <v>3358</v>
      </c>
      <c r="B235" s="819" t="s">
        <v>1743</v>
      </c>
      <c r="C235" s="802" t="s">
        <v>3359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>
      <c r="A236" s="864"/>
      <c r="B236" s="849" t="s">
        <v>1774</v>
      </c>
      <c r="C236" s="850" t="s">
        <v>3360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>
      <c r="A237" s="864" t="s">
        <v>3361</v>
      </c>
      <c r="B237" s="849" t="s">
        <v>3362</v>
      </c>
      <c r="C237" s="850" t="s">
        <v>3363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>
      <c r="A238" s="864"/>
      <c r="B238" s="849" t="s">
        <v>2348</v>
      </c>
      <c r="C238" s="850" t="s">
        <v>3364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>
      <c r="A239" s="864" t="s">
        <v>3365</v>
      </c>
      <c r="B239" s="819" t="s">
        <v>3366</v>
      </c>
      <c r="C239" s="850" t="s">
        <v>3367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>
      <c r="A240" s="806" t="s">
        <v>3368</v>
      </c>
      <c r="B240" s="819" t="s">
        <v>3128</v>
      </c>
      <c r="C240" s="802" t="s">
        <v>3369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>
      <c r="A241" s="806" t="s">
        <v>3370</v>
      </c>
      <c r="B241" s="819" t="s">
        <v>1743</v>
      </c>
      <c r="C241" s="802" t="s">
        <v>3371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>
      <c r="A242" s="806"/>
      <c r="B242" s="819" t="s">
        <v>1258</v>
      </c>
      <c r="C242" s="802" t="s">
        <v>3372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>
      <c r="A243" s="806" t="s">
        <v>3373</v>
      </c>
      <c r="B243" s="819" t="s">
        <v>2348</v>
      </c>
      <c r="C243" s="802" t="s">
        <v>3374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>
      <c r="A244" s="806" t="s">
        <v>3375</v>
      </c>
      <c r="B244" s="819" t="s">
        <v>1748</v>
      </c>
      <c r="C244" s="802" t="s">
        <v>3376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>
      <c r="A245" s="806"/>
      <c r="B245" s="819" t="s">
        <v>3366</v>
      </c>
      <c r="C245" s="802" t="s">
        <v>3377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>
      <c r="A246" s="806"/>
      <c r="B246" s="819" t="s">
        <v>1892</v>
      </c>
      <c r="C246" s="802" t="s">
        <v>3378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>
      <c r="A247" s="806"/>
      <c r="B247" s="819" t="s">
        <v>1743</v>
      </c>
      <c r="C247" s="802" t="s">
        <v>3379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>
      <c r="A248" s="806" t="s">
        <v>3380</v>
      </c>
      <c r="B248" s="828" t="s">
        <v>727</v>
      </c>
      <c r="C248" s="802" t="s">
        <v>3381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>
      <c r="A249" s="806" t="s">
        <v>3382</v>
      </c>
      <c r="B249" s="819" t="s">
        <v>2348</v>
      </c>
      <c r="C249" s="802" t="s">
        <v>3383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>
      <c r="A250" s="806" t="s">
        <v>3375</v>
      </c>
      <c r="B250" s="819" t="s">
        <v>1748</v>
      </c>
      <c r="C250" s="802" t="s">
        <v>3384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>
      <c r="A251" s="806"/>
      <c r="B251" s="819" t="s">
        <v>3366</v>
      </c>
      <c r="C251" s="802" t="s">
        <v>3385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>
      <c r="A252" s="806"/>
      <c r="B252" s="819" t="s">
        <v>1892</v>
      </c>
      <c r="C252" s="802" t="s">
        <v>3386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>
      <c r="A253" s="806"/>
      <c r="B253" s="819" t="s">
        <v>1743</v>
      </c>
      <c r="C253" s="802" t="s">
        <v>3387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>
      <c r="A254" s="806" t="s">
        <v>3388</v>
      </c>
      <c r="B254" s="819" t="s">
        <v>734</v>
      </c>
      <c r="C254" s="802" t="s">
        <v>3389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>
      <c r="A255" s="806"/>
      <c r="B255" s="819" t="s">
        <v>2348</v>
      </c>
      <c r="C255" s="802" t="s">
        <v>3390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>
      <c r="A256" s="806"/>
      <c r="B256" s="819" t="s">
        <v>1748</v>
      </c>
      <c r="C256" s="802" t="s">
        <v>3391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>
      <c r="A258" s="806" t="s">
        <v>3392</v>
      </c>
      <c r="B258" s="819" t="s">
        <v>3393</v>
      </c>
      <c r="C258" s="618" t="s">
        <v>3394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>
      <c r="A259" s="806" t="s">
        <v>3395</v>
      </c>
      <c r="B259" s="819" t="s">
        <v>1996</v>
      </c>
      <c r="C259" s="618" t="s">
        <v>3396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>
      <c r="A260" s="806" t="s">
        <v>3397</v>
      </c>
      <c r="B260" s="819" t="s">
        <v>1748</v>
      </c>
      <c r="C260" s="618" t="s">
        <v>3398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>
      <c r="A261" s="806" t="s">
        <v>3382</v>
      </c>
      <c r="B261" s="807" t="s">
        <v>3128</v>
      </c>
      <c r="C261" s="618" t="s">
        <v>3399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>
      <c r="A262" s="806" t="s">
        <v>3400</v>
      </c>
      <c r="B262" s="807" t="s">
        <v>3401</v>
      </c>
      <c r="C262" s="618" t="s">
        <v>3402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>
      <c r="A263" s="806"/>
      <c r="B263" s="819" t="s">
        <v>3393</v>
      </c>
      <c r="C263" s="618" t="s">
        <v>3403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>
      <c r="A264" s="806"/>
      <c r="B264" s="807" t="s">
        <v>1996</v>
      </c>
      <c r="C264" s="618" t="s">
        <v>3404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>
      <c r="A265" s="806" t="s">
        <v>3342</v>
      </c>
      <c r="B265" s="819" t="s">
        <v>2019</v>
      </c>
      <c r="C265" s="618" t="s">
        <v>3405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>
      <c r="A266" s="806" t="s">
        <v>3406</v>
      </c>
      <c r="B266" s="807" t="s">
        <v>1748</v>
      </c>
      <c r="C266" s="618" t="s">
        <v>3407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>
      <c r="A267" s="806" t="s">
        <v>3408</v>
      </c>
      <c r="B267" s="807" t="s">
        <v>3401</v>
      </c>
      <c r="C267" s="618" t="s">
        <v>3409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>
      <c r="A268" s="806"/>
      <c r="B268" s="819" t="s">
        <v>3393</v>
      </c>
      <c r="C268" s="618" t="s">
        <v>3410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>
      <c r="A269" s="806" t="s">
        <v>3397</v>
      </c>
      <c r="B269" s="807" t="s">
        <v>3128</v>
      </c>
      <c r="C269" s="618" t="s">
        <v>3411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>
      <c r="A270" s="806"/>
      <c r="B270" s="807" t="s">
        <v>2019</v>
      </c>
      <c r="C270" s="618" t="s">
        <v>3412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>
      <c r="A271" s="806" t="s">
        <v>3382</v>
      </c>
      <c r="B271" s="807" t="s">
        <v>1996</v>
      </c>
      <c r="C271" s="618" t="s">
        <v>3413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>
      <c r="A272" s="806" t="s">
        <v>3414</v>
      </c>
      <c r="B272" s="807" t="s">
        <v>1748</v>
      </c>
      <c r="C272" s="618" t="s">
        <v>3415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>
      <c r="A273" s="806" t="s">
        <v>3337</v>
      </c>
      <c r="B273" s="844" t="s">
        <v>2352</v>
      </c>
      <c r="C273" s="618" t="s">
        <v>3416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>
      <c r="A274" s="806"/>
      <c r="B274" s="819" t="s">
        <v>3128</v>
      </c>
      <c r="C274" s="618" t="s">
        <v>3417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>
      <c r="A275" s="806"/>
      <c r="B275" s="819" t="s">
        <v>2019</v>
      </c>
      <c r="C275" s="618" t="s">
        <v>3418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>
      <c r="A276" s="806"/>
      <c r="B276" s="807" t="s">
        <v>1996</v>
      </c>
      <c r="C276" s="618" t="s">
        <v>3419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>
      <c r="A277" s="806"/>
      <c r="B277" s="819" t="s">
        <v>1748</v>
      </c>
      <c r="C277" s="618" t="s">
        <v>3420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>
      <c r="A278" s="806"/>
      <c r="B278" s="819" t="s">
        <v>2352</v>
      </c>
      <c r="C278" s="618" t="s">
        <v>3421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>
      <c r="A279" s="806"/>
      <c r="B279" s="819" t="s">
        <v>3128</v>
      </c>
      <c r="C279" s="618" t="s">
        <v>3422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>
      <c r="A280" s="806"/>
      <c r="B280" s="819" t="s">
        <v>2019</v>
      </c>
      <c r="C280" s="618" t="s">
        <v>3423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>
      <c r="A281" s="806"/>
      <c r="B281" s="807" t="s">
        <v>1996</v>
      </c>
      <c r="C281" s="618" t="s">
        <v>3424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>
      <c r="A282" s="806" t="s">
        <v>3342</v>
      </c>
      <c r="B282" s="819" t="s">
        <v>2287</v>
      </c>
      <c r="C282" s="618" t="s">
        <v>3425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>
      <c r="A283" s="806"/>
      <c r="B283" s="819" t="s">
        <v>2352</v>
      </c>
      <c r="C283" s="618" t="s">
        <v>3426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>
      <c r="A284" s="806"/>
      <c r="B284" s="897" t="s">
        <v>3128</v>
      </c>
      <c r="C284" s="896" t="s">
        <v>3427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>
      <c r="A285" s="806"/>
      <c r="B285" s="953" t="s">
        <v>2019</v>
      </c>
      <c r="C285" s="946" t="s">
        <v>3124</v>
      </c>
      <c r="D285" s="944">
        <v>45389</v>
      </c>
      <c r="E285" s="944"/>
      <c r="F285" s="873" t="s">
        <v>288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>
      <c r="A286" s="840" t="s">
        <v>1996</v>
      </c>
      <c r="B286" s="910" t="s">
        <v>312</v>
      </c>
      <c r="C286" s="930" t="s">
        <v>3125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>
      <c r="A287" s="840" t="s">
        <v>2287</v>
      </c>
      <c r="B287" s="953" t="s">
        <v>1996</v>
      </c>
      <c r="C287" s="946" t="s">
        <v>3126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>
      <c r="A288" s="867" t="s">
        <v>2352</v>
      </c>
      <c r="B288" s="953" t="s">
        <v>2287</v>
      </c>
      <c r="C288" s="946" t="s">
        <v>3127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>
      <c r="A289" s="867" t="s">
        <v>3128</v>
      </c>
      <c r="B289" s="953" t="s">
        <v>2352</v>
      </c>
      <c r="C289" s="946" t="s">
        <v>3129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>
      <c r="A290" s="867" t="s">
        <v>2019</v>
      </c>
      <c r="B290" s="953" t="s">
        <v>3128</v>
      </c>
      <c r="C290" s="946" t="s">
        <v>3130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>
      <c r="A291" s="867" t="s">
        <v>3131</v>
      </c>
      <c r="B291" s="946" t="s">
        <v>2019</v>
      </c>
      <c r="C291" s="946" t="s">
        <v>3132</v>
      </c>
      <c r="D291" s="944">
        <v>45434</v>
      </c>
      <c r="E291" s="944"/>
      <c r="F291" s="873" t="s">
        <v>288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>
      <c r="A292" s="840" t="s">
        <v>3133</v>
      </c>
      <c r="B292" s="946" t="s">
        <v>3134</v>
      </c>
      <c r="C292" s="946" t="s">
        <v>3135</v>
      </c>
      <c r="D292" s="944">
        <v>45443</v>
      </c>
      <c r="E292" s="944"/>
      <c r="F292" s="873" t="s">
        <v>288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>
      <c r="A293" s="840" t="s">
        <v>3136</v>
      </c>
      <c r="B293" s="946" t="s">
        <v>2287</v>
      </c>
      <c r="C293" s="946" t="s">
        <v>3137</v>
      </c>
      <c r="D293" s="944">
        <v>45453</v>
      </c>
      <c r="E293" s="944"/>
      <c r="F293" s="873" t="s">
        <v>288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>
      <c r="A294" s="867" t="s">
        <v>2352</v>
      </c>
      <c r="B294" s="873" t="s">
        <v>312</v>
      </c>
      <c r="C294" s="946" t="s">
        <v>3138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>
      <c r="A295" s="867" t="s">
        <v>3139</v>
      </c>
      <c r="B295" s="946" t="s">
        <v>2352</v>
      </c>
      <c r="C295" s="946" t="s">
        <v>3140</v>
      </c>
      <c r="D295" s="944">
        <v>45458</v>
      </c>
      <c r="E295" s="944"/>
      <c r="F295" s="873" t="s">
        <v>288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>
      <c r="A296" s="867" t="s">
        <v>3141</v>
      </c>
      <c r="B296" s="946" t="s">
        <v>2789</v>
      </c>
      <c r="C296" s="946" t="s">
        <v>3142</v>
      </c>
      <c r="D296" s="944">
        <v>45468</v>
      </c>
      <c r="E296" s="944"/>
      <c r="F296" s="873" t="s">
        <v>288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>
      <c r="A297" s="840" t="s">
        <v>3131</v>
      </c>
      <c r="B297" s="946" t="s">
        <v>2019</v>
      </c>
      <c r="C297" s="946" t="s">
        <v>3143</v>
      </c>
      <c r="D297" s="944">
        <v>45476</v>
      </c>
      <c r="E297" s="944"/>
      <c r="F297" s="873" t="s">
        <v>288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>
      <c r="A298" s="867" t="s">
        <v>3144</v>
      </c>
      <c r="B298" s="946" t="s">
        <v>3134</v>
      </c>
      <c r="C298" s="946" t="s">
        <v>3145</v>
      </c>
      <c r="D298" s="873" t="s">
        <v>288</v>
      </c>
      <c r="E298" s="873"/>
      <c r="F298" s="799" t="s">
        <v>288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>
      <c r="A299" s="867" t="s">
        <v>3146</v>
      </c>
      <c r="B299" s="946" t="s">
        <v>2287</v>
      </c>
      <c r="C299" s="946" t="s">
        <v>3147</v>
      </c>
      <c r="D299" s="873" t="s">
        <v>288</v>
      </c>
      <c r="E299" s="873"/>
      <c r="F299" s="799" t="s">
        <v>288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>
      <c r="A300" s="840" t="s">
        <v>3148</v>
      </c>
      <c r="B300" s="946" t="s">
        <v>2352</v>
      </c>
      <c r="C300" s="946" t="s">
        <v>3149</v>
      </c>
      <c r="D300" s="944">
        <v>45500</v>
      </c>
      <c r="E300" s="944"/>
      <c r="F300" s="873" t="s">
        <v>288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>
      <c r="A301" s="840" t="s">
        <v>3148</v>
      </c>
      <c r="B301" s="946" t="s">
        <v>2789</v>
      </c>
      <c r="C301" s="946" t="s">
        <v>3150</v>
      </c>
      <c r="D301" s="873" t="s">
        <v>288</v>
      </c>
      <c r="E301" s="873"/>
      <c r="F301" s="799" t="s">
        <v>288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>
      <c r="A302" s="840" t="s">
        <v>3148</v>
      </c>
      <c r="B302" s="946" t="s">
        <v>2019</v>
      </c>
      <c r="C302" s="946" t="s">
        <v>3151</v>
      </c>
      <c r="D302" s="944">
        <v>45514</v>
      </c>
      <c r="E302" s="944"/>
      <c r="F302" s="873" t="s">
        <v>288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>
      <c r="A303" s="840" t="s">
        <v>3148</v>
      </c>
      <c r="B303" s="946" t="s">
        <v>3134</v>
      </c>
      <c r="C303" s="946" t="s">
        <v>3152</v>
      </c>
      <c r="D303" s="944">
        <v>45523</v>
      </c>
      <c r="E303" s="944"/>
      <c r="F303" s="873" t="s">
        <v>288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>
      <c r="A304" s="840" t="s">
        <v>3148</v>
      </c>
      <c r="B304" s="946" t="s">
        <v>2287</v>
      </c>
      <c r="C304" s="946" t="s">
        <v>3153</v>
      </c>
      <c r="D304" s="944">
        <v>45523</v>
      </c>
      <c r="E304" s="944"/>
      <c r="F304" s="873" t="s">
        <v>288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>
      <c r="A305" s="867" t="s">
        <v>2352</v>
      </c>
      <c r="B305" s="946" t="s">
        <v>2344</v>
      </c>
      <c r="C305" s="946" t="s">
        <v>3154</v>
      </c>
      <c r="D305" s="873" t="s">
        <v>288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>
      <c r="A306" s="867"/>
      <c r="B306" s="1015" t="s">
        <v>312</v>
      </c>
      <c r="C306" s="946" t="s">
        <v>3428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>
      <c r="A307" s="867"/>
      <c r="B307" s="946" t="s">
        <v>2287</v>
      </c>
      <c r="C307" s="946" t="s">
        <v>3429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>
      <c r="A308" s="867"/>
      <c r="B308" s="1015" t="s">
        <v>312</v>
      </c>
      <c r="C308" s="946" t="s">
        <v>3430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>
      <c r="A309" s="840"/>
      <c r="B309" s="946" t="s">
        <v>2019</v>
      </c>
      <c r="C309" s="946" t="s">
        <v>3431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3313</v>
      </c>
      <c r="B310" s="1015" t="s">
        <v>312</v>
      </c>
      <c r="C310" s="946" t="s">
        <v>3432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6" t="s">
        <v>3134</v>
      </c>
      <c r="C311" s="946" t="s">
        <v>3433</v>
      </c>
      <c r="D311" s="873" t="s">
        <v>288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6" t="s">
        <v>3434</v>
      </c>
      <c r="C312" s="946" t="s">
        <v>3435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2287</v>
      </c>
      <c r="B313" s="1015" t="s">
        <v>312</v>
      </c>
      <c r="C313" s="946" t="s">
        <v>3436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6" t="s">
        <v>3437</v>
      </c>
      <c r="C314" s="946" t="s">
        <v>3438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3439</v>
      </c>
      <c r="B315" s="946" t="s">
        <v>729</v>
      </c>
      <c r="C315" s="946" t="s">
        <v>3440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2019</v>
      </c>
      <c r="B316" s="946" t="s">
        <v>731</v>
      </c>
      <c r="C316" s="946" t="s">
        <v>3441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3442</v>
      </c>
      <c r="B317" s="946" t="s">
        <v>3324</v>
      </c>
      <c r="C317" s="946" t="s">
        <v>3443</v>
      </c>
      <c r="D317" s="946">
        <v>45617</v>
      </c>
      <c r="E317" s="802">
        <f>D317+2</f>
        <v>45619</v>
      </c>
      <c r="F317" s="873" t="s">
        <v>288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6" t="s">
        <v>2789</v>
      </c>
      <c r="C318" s="946" t="s">
        <v>3444</v>
      </c>
      <c r="D318" s="944">
        <v>45621</v>
      </c>
      <c r="E318" s="802">
        <f t="shared" ref="E318:E322" si="122">D318+2</f>
        <v>45623</v>
      </c>
      <c r="F318" s="873" t="s">
        <v>288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5" t="s">
        <v>312</v>
      </c>
      <c r="C319" s="946" t="s">
        <v>3445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3437</v>
      </c>
      <c r="B320" s="946" t="s">
        <v>2749</v>
      </c>
      <c r="C320" s="946" t="s">
        <v>3446</v>
      </c>
      <c r="D320" s="873" t="s">
        <v>288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729</v>
      </c>
      <c r="B321" s="1015" t="s">
        <v>312</v>
      </c>
      <c r="C321" s="946" t="s">
        <v>3447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731</v>
      </c>
      <c r="B322" s="946" t="s">
        <v>729</v>
      </c>
      <c r="C322" s="946" t="s">
        <v>3448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3317</v>
      </c>
      <c r="B323" s="946" t="s">
        <v>3176</v>
      </c>
      <c r="C323" s="946" t="s">
        <v>3449</v>
      </c>
      <c r="D323" s="873" t="s">
        <v>288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6" t="s">
        <v>2789</v>
      </c>
      <c r="C324" s="946" t="s">
        <v>3450</v>
      </c>
      <c r="D324" s="873" t="s">
        <v>288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2749</v>
      </c>
      <c r="B325" s="946" t="s">
        <v>2749</v>
      </c>
      <c r="C325" s="946" t="s">
        <v>3451</v>
      </c>
      <c r="D325" s="873" t="s">
        <v>288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hidden="1" customHeight="1">
      <c r="A327" s="806"/>
      <c r="B327" s="1516" t="s">
        <v>3122</v>
      </c>
      <c r="C327" s="1517"/>
      <c r="D327" s="1518" t="s">
        <v>252</v>
      </c>
      <c r="E327" s="1157" t="s">
        <v>338</v>
      </c>
      <c r="F327" s="1157" t="s">
        <v>3452</v>
      </c>
      <c r="G327" s="1157" t="s">
        <v>3335</v>
      </c>
      <c r="H327" s="1157" t="s">
        <v>122</v>
      </c>
      <c r="I327" s="1365"/>
      <c r="J327" s="1190"/>
      <c r="K327" s="1365"/>
      <c r="L327" s="1365"/>
    </row>
    <row r="328" spans="1:13" s="14" customFormat="1" ht="26.25" hidden="1" customHeight="1">
      <c r="A328" s="806"/>
      <c r="B328" s="1158" t="s">
        <v>254</v>
      </c>
      <c r="C328" s="1158" t="s">
        <v>255</v>
      </c>
      <c r="D328" s="1519"/>
      <c r="E328" s="1373" t="s">
        <v>217</v>
      </c>
      <c r="F328" s="1373" t="s">
        <v>62</v>
      </c>
      <c r="G328" s="1373" t="s">
        <v>147</v>
      </c>
      <c r="H328" s="1373" t="s">
        <v>156</v>
      </c>
      <c r="I328" s="1365"/>
      <c r="K328" s="1284" t="s">
        <v>392</v>
      </c>
      <c r="L328" s="1284" t="s">
        <v>256</v>
      </c>
      <c r="M328" s="1367" t="s">
        <v>257</v>
      </c>
    </row>
    <row r="329" spans="1:13" s="14" customFormat="1" ht="20.100000000000001" hidden="1" customHeight="1">
      <c r="A329" s="806"/>
      <c r="B329" s="1164" t="s">
        <v>2789</v>
      </c>
      <c r="C329" s="1164" t="s">
        <v>3453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>
      <c r="A330" s="806"/>
      <c r="B330" s="1164" t="s">
        <v>731</v>
      </c>
      <c r="C330" s="1164" t="s">
        <v>3454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>
      <c r="A331" s="806"/>
      <c r="B331" s="1164" t="s">
        <v>2287</v>
      </c>
      <c r="C331" s="1164" t="s">
        <v>3455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>
      <c r="A332" s="806" t="s">
        <v>729</v>
      </c>
      <c r="B332" s="1164" t="s">
        <v>1898</v>
      </c>
      <c r="C332" s="1164" t="s">
        <v>3456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>
      <c r="A333" s="806"/>
      <c r="B333" s="1164" t="s">
        <v>3176</v>
      </c>
      <c r="C333" s="1164" t="s">
        <v>3457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>
      <c r="A334" s="806"/>
      <c r="B334" s="1164" t="s">
        <v>3197</v>
      </c>
      <c r="C334" s="1164" t="s">
        <v>3458</v>
      </c>
      <c r="D334" s="1187" t="s">
        <v>288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>
      <c r="A335" s="806" t="s">
        <v>2789</v>
      </c>
      <c r="B335" s="1164" t="s">
        <v>3199</v>
      </c>
      <c r="C335" s="1164" t="s">
        <v>3459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>
      <c r="A336" s="806"/>
      <c r="B336" s="1164" t="s">
        <v>731</v>
      </c>
      <c r="C336" s="1164" t="s">
        <v>3460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>
      <c r="A337" s="806"/>
      <c r="B337" s="1164" t="s">
        <v>2287</v>
      </c>
      <c r="C337" s="1164" t="s">
        <v>3461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>
      <c r="A338" s="806"/>
      <c r="B338" s="1164" t="s">
        <v>1898</v>
      </c>
      <c r="C338" s="1164" t="s">
        <v>3462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>
      <c r="A339" s="806"/>
      <c r="B339" s="1164" t="s">
        <v>3176</v>
      </c>
      <c r="C339" s="1164" t="s">
        <v>3463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>
      <c r="A340" s="1104"/>
      <c r="B340" s="1164" t="s">
        <v>3199</v>
      </c>
      <c r="C340" s="1164" t="s">
        <v>3464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>
      <c r="A341" s="806"/>
      <c r="B341" s="1168" t="s">
        <v>312</v>
      </c>
      <c r="C341" s="1164" t="s">
        <v>3465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>
      <c r="A342" s="806"/>
      <c r="B342" s="1164" t="s">
        <v>3197</v>
      </c>
      <c r="C342" s="1164" t="s">
        <v>3466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>
      <c r="A343" s="806" t="s">
        <v>731</v>
      </c>
      <c r="B343" s="1164" t="s">
        <v>3208</v>
      </c>
      <c r="C343" s="1164" t="s">
        <v>3467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>
      <c r="A344" s="806" t="s">
        <v>2287</v>
      </c>
      <c r="B344" s="1168" t="s">
        <v>312</v>
      </c>
      <c r="C344" s="1164" t="s">
        <v>3468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>
      <c r="A345" s="806"/>
      <c r="B345" s="1168" t="s">
        <v>312</v>
      </c>
      <c r="C345" s="1164" t="s">
        <v>3469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>
      <c r="A346" s="1104"/>
      <c r="B346" s="1164" t="s">
        <v>3176</v>
      </c>
      <c r="C346" s="1164" t="s">
        <v>3470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>
      <c r="A347" s="806" t="s">
        <v>414</v>
      </c>
      <c r="B347" s="1164" t="s">
        <v>3199</v>
      </c>
      <c r="C347" s="1164" t="s">
        <v>3471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>
      <c r="A348" s="1104"/>
      <c r="B348" s="1164" t="s">
        <v>3197</v>
      </c>
      <c r="C348" s="1164" t="s">
        <v>3472</v>
      </c>
      <c r="D348" s="1164">
        <v>45870</v>
      </c>
      <c r="E348" s="1187" t="s">
        <v>288</v>
      </c>
      <c r="F348" s="1187" t="s">
        <v>288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>
      <c r="A349" s="806" t="s">
        <v>3208</v>
      </c>
      <c r="B349" s="1164" t="s">
        <v>3208</v>
      </c>
      <c r="C349" s="1164" t="s">
        <v>3473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>
      <c r="A350" s="806" t="s">
        <v>1909</v>
      </c>
      <c r="B350" s="1164" t="s">
        <v>316</v>
      </c>
      <c r="C350" s="1164" t="s">
        <v>3474</v>
      </c>
      <c r="D350" s="1164">
        <v>45886</v>
      </c>
      <c r="E350" s="1187" t="s">
        <v>288</v>
      </c>
      <c r="F350" s="1187" t="s">
        <v>288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>
      <c r="A351" s="806" t="s">
        <v>3217</v>
      </c>
      <c r="B351" s="1164" t="s">
        <v>1909</v>
      </c>
      <c r="C351" s="1164" t="s">
        <v>3475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>
      <c r="A352" s="806" t="s">
        <v>3176</v>
      </c>
      <c r="B352" s="1164" t="s">
        <v>3176</v>
      </c>
      <c r="C352" s="1164" t="s">
        <v>3476</v>
      </c>
      <c r="D352" s="1164">
        <v>45892</v>
      </c>
      <c r="E352" s="1187" t="s">
        <v>288</v>
      </c>
      <c r="F352" s="1187" t="s">
        <v>288</v>
      </c>
      <c r="G352" s="1187" t="s">
        <v>288</v>
      </c>
      <c r="H352" s="1187" t="s">
        <v>288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>
      <c r="A353" s="806"/>
      <c r="B353" s="1164" t="s">
        <v>3199</v>
      </c>
      <c r="C353" s="1164" t="s">
        <v>3477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>
      <c r="A354" s="1104"/>
      <c r="B354" s="1164" t="s">
        <v>3197</v>
      </c>
      <c r="C354" s="1164" t="s">
        <v>3478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>
      <c r="A355" s="806"/>
      <c r="B355" s="1164" t="s">
        <v>3208</v>
      </c>
      <c r="C355" s="1164" t="s">
        <v>3479</v>
      </c>
      <c r="D355" s="1164">
        <v>45922</v>
      </c>
      <c r="E355" s="1187" t="s">
        <v>288</v>
      </c>
      <c r="F355" s="1187" t="s">
        <v>288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>
      <c r="A356" s="806"/>
      <c r="B356" s="1164" t="s">
        <v>316</v>
      </c>
      <c r="C356" s="1164" t="s">
        <v>3480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>
      <c r="A357" s="806" t="s">
        <v>1909</v>
      </c>
      <c r="B357" s="1164" t="s">
        <v>3225</v>
      </c>
      <c r="C357" s="1164" t="s">
        <v>3481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>
      <c r="A358" s="806" t="s">
        <v>3482</v>
      </c>
      <c r="B358" s="1168" t="s">
        <v>463</v>
      </c>
      <c r="C358" s="1164" t="s">
        <v>3483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>
      <c r="A359" s="806" t="s">
        <v>3484</v>
      </c>
      <c r="B359" s="1169" t="s">
        <v>463</v>
      </c>
      <c r="C359" s="1177" t="s">
        <v>3485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>
      <c r="A360" s="1104"/>
      <c r="B360" s="1164" t="s">
        <v>3197</v>
      </c>
      <c r="C360" s="1177" t="s">
        <v>3486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288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>
      <c r="A361" s="806" t="s">
        <v>3230</v>
      </c>
      <c r="B361" s="1169" t="s">
        <v>312</v>
      </c>
      <c r="C361" s="1177" t="s">
        <v>3487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>
      <c r="A362" s="806" t="s">
        <v>316</v>
      </c>
      <c r="B362" s="1164" t="s">
        <v>3208</v>
      </c>
      <c r="C362" s="1164" t="s">
        <v>3488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>
      <c r="A363" s="806" t="s">
        <v>3233</v>
      </c>
      <c r="B363" s="1164" t="s">
        <v>316</v>
      </c>
      <c r="C363" s="1164" t="s">
        <v>3489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>
      <c r="A364" s="806" t="s">
        <v>3233</v>
      </c>
      <c r="B364" s="1169" t="s">
        <v>463</v>
      </c>
      <c r="C364" s="1164" t="s">
        <v>3490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>
      <c r="A365" s="806" t="s">
        <v>3491</v>
      </c>
      <c r="B365" s="1374" t="s">
        <v>463</v>
      </c>
      <c r="C365" s="1164" t="s">
        <v>3492</v>
      </c>
      <c r="D365" s="1187" t="s">
        <v>288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>
      <c r="A366" s="806" t="s">
        <v>3493</v>
      </c>
      <c r="B366" s="1375" t="s">
        <v>312</v>
      </c>
      <c r="C366" s="1376" t="s">
        <v>3494</v>
      </c>
      <c r="D366" s="1377" t="s">
        <v>288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>
      <c r="A367" s="806" t="s">
        <v>3495</v>
      </c>
      <c r="B367" s="1378" t="s">
        <v>2594</v>
      </c>
      <c r="C367" s="1164" t="s">
        <v>3496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>
      <c r="A368" s="806" t="s">
        <v>3497</v>
      </c>
      <c r="B368" s="1177" t="s">
        <v>3498</v>
      </c>
      <c r="C368" s="1164" t="s">
        <v>3499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>
      <c r="A369" s="806" t="s">
        <v>3500</v>
      </c>
      <c r="B369" s="1177" t="s">
        <v>3257</v>
      </c>
      <c r="C369" s="1164" t="s">
        <v>3501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>
      <c r="A370" s="806" t="s">
        <v>3502</v>
      </c>
      <c r="B370" s="1169" t="s">
        <v>312</v>
      </c>
      <c r="C370" s="1164" t="s">
        <v>3503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>
      <c r="A371" s="806" t="s">
        <v>3504</v>
      </c>
      <c r="B371" s="1177" t="s">
        <v>3505</v>
      </c>
      <c r="C371" s="1164" t="s">
        <v>3506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288</v>
      </c>
      <c r="H371" s="1187" t="s">
        <v>288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>
      <c r="A372" s="806" t="s">
        <v>3507</v>
      </c>
      <c r="B372" s="1177" t="s">
        <v>2594</v>
      </c>
      <c r="C372" s="1164" t="s">
        <v>3508</v>
      </c>
      <c r="D372" s="1187" t="s">
        <v>288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>
      <c r="A373" s="806" t="s">
        <v>3509</v>
      </c>
      <c r="B373" s="1177" t="s">
        <v>731</v>
      </c>
      <c r="C373" s="1164" t="s">
        <v>3510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>
      <c r="A374" s="806" t="s">
        <v>3254</v>
      </c>
      <c r="B374" s="1177" t="s">
        <v>3208</v>
      </c>
      <c r="C374" s="1164" t="s">
        <v>3511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>
      <c r="A375" s="806" t="s">
        <v>3256</v>
      </c>
      <c r="B375" s="1177" t="s">
        <v>3257</v>
      </c>
      <c r="C375" s="1164" t="s">
        <v>3512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>
      <c r="A376" s="806" t="s">
        <v>3513</v>
      </c>
      <c r="B376" s="1169" t="s">
        <v>463</v>
      </c>
      <c r="C376" s="1164" t="s">
        <v>3514</v>
      </c>
      <c r="D376" s="1164">
        <v>46064</v>
      </c>
      <c r="E376" s="1187" t="s">
        <v>288</v>
      </c>
      <c r="F376" s="1187" t="s">
        <v>288</v>
      </c>
      <c r="G376" s="1187" t="s">
        <v>288</v>
      </c>
      <c r="H376" s="1187" t="s">
        <v>288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>
      <c r="A377" s="806" t="s">
        <v>3515</v>
      </c>
      <c r="B377" s="1177" t="s">
        <v>3261</v>
      </c>
      <c r="C377" s="1164" t="s">
        <v>3516</v>
      </c>
      <c r="D377" s="1187" t="s">
        <v>288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>
      <c r="A378" s="806" t="s">
        <v>3263</v>
      </c>
      <c r="B378" s="1177" t="s">
        <v>2606</v>
      </c>
      <c r="C378" s="1164" t="s">
        <v>3517</v>
      </c>
      <c r="D378" s="1187" t="s">
        <v>288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>
      <c r="A379" s="806" t="s">
        <v>3518</v>
      </c>
      <c r="B379" s="1177" t="s">
        <v>731</v>
      </c>
      <c r="C379" s="1164" t="s">
        <v>3519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>
      <c r="A380" s="806" t="s">
        <v>3520</v>
      </c>
      <c r="B380" s="1423" t="s">
        <v>2825</v>
      </c>
      <c r="C380" s="1164" t="s">
        <v>3521</v>
      </c>
      <c r="D380" s="1164">
        <v>46084</v>
      </c>
      <c r="E380" s="1187" t="s">
        <v>288</v>
      </c>
      <c r="F380" s="1187" t="s">
        <v>288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hidden="1" customHeight="1">
      <c r="A381" s="806" t="s">
        <v>3267</v>
      </c>
      <c r="B381" s="1467" t="s">
        <v>2858</v>
      </c>
      <c r="C381" s="1468" t="s">
        <v>3522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hidden="1" customHeight="1">
      <c r="A382" s="806" t="s">
        <v>2083</v>
      </c>
      <c r="B382" s="1469" t="s">
        <v>312</v>
      </c>
      <c r="C382" s="1425" t="s">
        <v>3523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hidden="1" customHeight="1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>
      <c r="A384" s="806"/>
      <c r="B384" s="1516" t="s">
        <v>3122</v>
      </c>
      <c r="C384" s="1599"/>
      <c r="D384" s="1600" t="s">
        <v>252</v>
      </c>
      <c r="E384" s="1437" t="s">
        <v>238</v>
      </c>
      <c r="F384" s="1437" t="s">
        <v>338</v>
      </c>
      <c r="G384" s="1426" t="s">
        <v>3452</v>
      </c>
      <c r="H384" s="1426" t="s">
        <v>3335</v>
      </c>
      <c r="I384" s="1427" t="s">
        <v>122</v>
      </c>
      <c r="J384" s="1212"/>
      <c r="K384" s="1212"/>
      <c r="L384" s="1430"/>
    </row>
    <row r="385" spans="1:13" s="14" customFormat="1" ht="20.100000000000001" customHeight="1">
      <c r="A385" s="806"/>
      <c r="B385" s="1158" t="s">
        <v>254</v>
      </c>
      <c r="C385" s="1270" t="s">
        <v>255</v>
      </c>
      <c r="D385" s="1601"/>
      <c r="E385" s="1438" t="s">
        <v>32</v>
      </c>
      <c r="F385" s="1438" t="s">
        <v>70</v>
      </c>
      <c r="G385" s="1428" t="s">
        <v>49</v>
      </c>
      <c r="H385" s="1428" t="s">
        <v>165</v>
      </c>
      <c r="I385" s="1429" t="s">
        <v>147</v>
      </c>
      <c r="K385" s="1433" t="s">
        <v>392</v>
      </c>
      <c r="L385" s="1434" t="s">
        <v>256</v>
      </c>
      <c r="M385" s="1435" t="s">
        <v>257</v>
      </c>
    </row>
    <row r="386" spans="1:13" s="14" customFormat="1" ht="20.100000000000001" hidden="1" customHeight="1">
      <c r="A386" s="806" t="s">
        <v>3524</v>
      </c>
      <c r="B386" s="1177" t="s">
        <v>3525</v>
      </c>
      <c r="C386" s="1164" t="s">
        <v>3270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3" s="14" customFormat="1" ht="20.100000000000001" hidden="1" customHeight="1">
      <c r="A387" s="806" t="s">
        <v>2606</v>
      </c>
      <c r="B387" s="1177" t="s">
        <v>2074</v>
      </c>
      <c r="C387" s="1164" t="s">
        <v>3526</v>
      </c>
      <c r="D387" s="1164">
        <v>46108</v>
      </c>
      <c r="E387" s="1255">
        <f>D387+5</f>
        <v>46113</v>
      </c>
      <c r="F387" s="1255">
        <f>E387+2</f>
        <v>46115</v>
      </c>
      <c r="G387" s="1255">
        <f>F387+4</f>
        <v>46119</v>
      </c>
      <c r="H387" s="1255">
        <f>G387+8</f>
        <v>46127</v>
      </c>
      <c r="I387" s="1255">
        <f>H387+2</f>
        <v>46129</v>
      </c>
      <c r="K387" s="1161">
        <f t="shared" ref="K387:L402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3" s="14" customFormat="1" ht="20.100000000000001" hidden="1" customHeight="1">
      <c r="A388" s="806" t="s">
        <v>3527</v>
      </c>
      <c r="B388" s="1177" t="s">
        <v>2825</v>
      </c>
      <c r="C388" s="1164" t="s">
        <v>3528</v>
      </c>
      <c r="D388" s="1164">
        <v>46125</v>
      </c>
      <c r="E388" s="1188" t="s">
        <v>288</v>
      </c>
      <c r="F388" s="1188" t="s">
        <v>288</v>
      </c>
      <c r="G388" s="1188" t="s">
        <v>288</v>
      </c>
      <c r="H388" s="1188" t="s">
        <v>288</v>
      </c>
      <c r="I388" s="1188" t="s">
        <v>288</v>
      </c>
      <c r="K388" s="1161">
        <f t="shared" si="221"/>
        <v>46114</v>
      </c>
      <c r="L388" s="1161">
        <f t="shared" si="221"/>
        <v>46115</v>
      </c>
      <c r="M388" s="1370">
        <f t="shared" ref="M388" si="223">WEEKNUM(L388)</f>
        <v>14</v>
      </c>
    </row>
    <row r="389" spans="1:13" s="14" customFormat="1" ht="20.100000000000001" hidden="1" customHeight="1">
      <c r="A389" s="806" t="s">
        <v>3529</v>
      </c>
      <c r="B389" s="1177" t="s">
        <v>3530</v>
      </c>
      <c r="C389" s="1164" t="s">
        <v>3531</v>
      </c>
      <c r="D389" s="1164">
        <v>46128</v>
      </c>
      <c r="E389" s="1188" t="s">
        <v>288</v>
      </c>
      <c r="F389" s="1255">
        <f>D389+7</f>
        <v>46135</v>
      </c>
      <c r="G389" s="1188" t="s">
        <v>288</v>
      </c>
      <c r="H389" s="1255">
        <f>D389+19</f>
        <v>46147</v>
      </c>
      <c r="I389" s="1255">
        <f t="shared" ref="I388:I391" si="224">H389+2</f>
        <v>46149</v>
      </c>
      <c r="K389" s="1161">
        <f t="shared" si="221"/>
        <v>46121</v>
      </c>
      <c r="L389" s="1161">
        <f t="shared" si="221"/>
        <v>46122</v>
      </c>
      <c r="M389" s="1370">
        <f t="shared" ref="M389" si="225">WEEKNUM(L389)</f>
        <v>15</v>
      </c>
    </row>
    <row r="390" spans="1:13" s="14" customFormat="1" ht="20.100000000000001" hidden="1" customHeight="1">
      <c r="A390" s="806" t="s">
        <v>3532</v>
      </c>
      <c r="B390" s="1423" t="s">
        <v>3533</v>
      </c>
      <c r="C390" s="1164" t="s">
        <v>3534</v>
      </c>
      <c r="D390" s="1164">
        <v>46130</v>
      </c>
      <c r="E390" s="1255">
        <f t="shared" ref="E388:E391" si="226">D390+5</f>
        <v>46135</v>
      </c>
      <c r="F390" s="1255">
        <f t="shared" ref="F388:F391" si="227">E390+2</f>
        <v>46137</v>
      </c>
      <c r="G390" s="1255">
        <f t="shared" ref="G388:G391" si="228">F390+4</f>
        <v>46141</v>
      </c>
      <c r="H390" s="1255">
        <f t="shared" ref="H388:H391" si="229">G390+8</f>
        <v>46149</v>
      </c>
      <c r="I390" s="1255">
        <f t="shared" si="224"/>
        <v>46151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3" s="14" customFormat="1" ht="20.100000000000001" customHeight="1">
      <c r="A391" s="806" t="s">
        <v>3535</v>
      </c>
      <c r="B391" s="1177" t="s">
        <v>3525</v>
      </c>
      <c r="C391" s="1164" t="s">
        <v>3536</v>
      </c>
      <c r="D391" s="1164">
        <v>46140</v>
      </c>
      <c r="E391" s="1255">
        <f t="shared" si="226"/>
        <v>46145</v>
      </c>
      <c r="F391" s="1255">
        <f t="shared" si="227"/>
        <v>46147</v>
      </c>
      <c r="G391" s="1255">
        <f t="shared" si="228"/>
        <v>46151</v>
      </c>
      <c r="H391" s="1255">
        <f t="shared" si="229"/>
        <v>46159</v>
      </c>
      <c r="I391" s="1255">
        <f t="shared" si="224"/>
        <v>46161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3" s="14" customFormat="1" ht="20.100000000000001" customHeight="1">
      <c r="A392" s="806" t="s">
        <v>3537</v>
      </c>
      <c r="B392" s="1467" t="s">
        <v>731</v>
      </c>
      <c r="C392" s="1164" t="s">
        <v>3538</v>
      </c>
      <c r="D392" s="1164">
        <v>46148</v>
      </c>
      <c r="E392" s="1255">
        <f t="shared" ref="E392:E394" si="231">D392+5</f>
        <v>46153</v>
      </c>
      <c r="F392" s="1255">
        <f t="shared" ref="F392:F394" si="232">E392+2</f>
        <v>46155</v>
      </c>
      <c r="G392" s="1255">
        <f t="shared" ref="G392:G394" si="233">F392+4</f>
        <v>46159</v>
      </c>
      <c r="H392" s="1255">
        <f t="shared" ref="H392:H394" si="234">G392+8</f>
        <v>46167</v>
      </c>
      <c r="I392" s="1255">
        <f t="shared" ref="I392:I394" si="235">H392+2</f>
        <v>46169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3" s="14" customFormat="1" ht="20.100000000000001" customHeight="1">
      <c r="A393" s="806" t="s">
        <v>3539</v>
      </c>
      <c r="B393" s="1177" t="s">
        <v>2021</v>
      </c>
      <c r="C393" s="1164" t="s">
        <v>3540</v>
      </c>
      <c r="D393" s="1164">
        <v>46152</v>
      </c>
      <c r="E393" s="1255">
        <f t="shared" si="231"/>
        <v>46157</v>
      </c>
      <c r="F393" s="1255">
        <f t="shared" si="232"/>
        <v>46159</v>
      </c>
      <c r="G393" s="1255">
        <f t="shared" si="233"/>
        <v>46163</v>
      </c>
      <c r="H393" s="1255">
        <f t="shared" si="234"/>
        <v>46171</v>
      </c>
      <c r="I393" s="1255">
        <f t="shared" si="235"/>
        <v>46173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3" s="14" customFormat="1" ht="20.100000000000001" customHeight="1">
      <c r="A394" s="806" t="s">
        <v>3541</v>
      </c>
      <c r="B394" s="1374" t="s">
        <v>312</v>
      </c>
      <c r="C394" s="1164" t="s">
        <v>3542</v>
      </c>
      <c r="D394" s="1170">
        <v>46156</v>
      </c>
      <c r="E394" s="1257">
        <f t="shared" si="231"/>
        <v>46161</v>
      </c>
      <c r="F394" s="1257">
        <f t="shared" si="232"/>
        <v>46163</v>
      </c>
      <c r="G394" s="1257">
        <f t="shared" si="233"/>
        <v>46167</v>
      </c>
      <c r="H394" s="1257">
        <f t="shared" si="234"/>
        <v>46175</v>
      </c>
      <c r="I394" s="1257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3" s="14" customFormat="1" ht="20.100000000000001" customHeight="1">
      <c r="A395" s="806" t="s">
        <v>3543</v>
      </c>
      <c r="B395" s="1467" t="s">
        <v>3533</v>
      </c>
      <c r="C395" s="1376" t="s">
        <v>3544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3" s="14" customFormat="1" ht="20.100000000000001" customHeight="1">
      <c r="A396" s="806"/>
      <c r="B396" s="1467" t="s">
        <v>2087</v>
      </c>
      <c r="C396" s="1376" t="s">
        <v>3545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3" s="14" customFormat="1" ht="20.100000000000001" customHeight="1">
      <c r="A397" s="806" t="s">
        <v>3546</v>
      </c>
      <c r="B397" s="1467" t="s">
        <v>731</v>
      </c>
      <c r="C397" s="1376" t="s">
        <v>3547</v>
      </c>
      <c r="D397" s="1164">
        <v>46177</v>
      </c>
      <c r="E397" s="1255">
        <f t="shared" ref="E397" si="249">D397+5</f>
        <v>46182</v>
      </c>
      <c r="F397" s="1255">
        <f t="shared" ref="F397" si="250">E397+2</f>
        <v>46184</v>
      </c>
      <c r="G397" s="1255">
        <f t="shared" ref="G397" si="251">F397+4</f>
        <v>46188</v>
      </c>
      <c r="H397" s="1255">
        <f t="shared" ref="H397" si="252">G397+8</f>
        <v>46196</v>
      </c>
      <c r="I397" s="1255">
        <f t="shared" ref="I397" si="253">H397+2</f>
        <v>46198</v>
      </c>
      <c r="K397" s="1161">
        <f t="shared" si="221"/>
        <v>46177</v>
      </c>
      <c r="L397" s="1161">
        <f t="shared" si="221"/>
        <v>46178</v>
      </c>
      <c r="M397" s="1370">
        <f t="shared" ref="M397" si="254">WEEKNUM(L397)</f>
        <v>23</v>
      </c>
    </row>
    <row r="398" spans="1:13" s="14" customFormat="1" ht="20.100000000000001" customHeight="1">
      <c r="A398" s="806" t="s">
        <v>2978</v>
      </c>
      <c r="B398" s="1511" t="s">
        <v>2021</v>
      </c>
      <c r="C398" s="1376" t="s">
        <v>3548</v>
      </c>
      <c r="D398" s="1164">
        <v>46184</v>
      </c>
      <c r="E398" s="1255">
        <f t="shared" ref="E398" si="255">D398+5</f>
        <v>46189</v>
      </c>
      <c r="F398" s="1255">
        <f t="shared" ref="F398" si="256">E398+2</f>
        <v>46191</v>
      </c>
      <c r="G398" s="1255">
        <f t="shared" ref="G398" si="257">F398+4</f>
        <v>46195</v>
      </c>
      <c r="H398" s="1255">
        <f t="shared" ref="H398" si="258">G398+8</f>
        <v>46203</v>
      </c>
      <c r="I398" s="1255">
        <f t="shared" ref="I398" si="259">H398+2</f>
        <v>46205</v>
      </c>
      <c r="K398" s="1161">
        <f t="shared" si="221"/>
        <v>46184</v>
      </c>
      <c r="L398" s="1161">
        <f t="shared" si="221"/>
        <v>46185</v>
      </c>
      <c r="M398" s="1370">
        <f t="shared" ref="M398" si="260">WEEKNUM(L398)</f>
        <v>24</v>
      </c>
    </row>
    <row r="399" spans="1:13" s="14" customFormat="1" ht="20.100000000000001" customHeight="1">
      <c r="A399" s="806" t="s">
        <v>3549</v>
      </c>
      <c r="B399" s="1375" t="s">
        <v>463</v>
      </c>
      <c r="C399" s="1376" t="s">
        <v>3550</v>
      </c>
      <c r="D399" s="1164">
        <v>46191</v>
      </c>
      <c r="E399" s="1255">
        <f t="shared" ref="E399" si="261">D399+5</f>
        <v>46196</v>
      </c>
      <c r="F399" s="1255">
        <f t="shared" ref="F399" si="262">E399+2</f>
        <v>46198</v>
      </c>
      <c r="G399" s="1255">
        <f t="shared" ref="G399" si="263">F399+4</f>
        <v>46202</v>
      </c>
      <c r="H399" s="1255">
        <f t="shared" ref="H399" si="264">G399+8</f>
        <v>46210</v>
      </c>
      <c r="I399" s="1255">
        <f t="shared" ref="I399" si="265">H399+2</f>
        <v>46212</v>
      </c>
      <c r="K399" s="1161">
        <f t="shared" si="221"/>
        <v>46191</v>
      </c>
      <c r="L399" s="1161">
        <f t="shared" si="221"/>
        <v>46192</v>
      </c>
      <c r="M399" s="1370">
        <f t="shared" ref="M399" si="266">WEEKNUM(L399)</f>
        <v>25</v>
      </c>
    </row>
    <row r="400" spans="1:13" s="14" customFormat="1" ht="20.100000000000001" customHeight="1">
      <c r="A400" s="806"/>
      <c r="B400" s="1467" t="s">
        <v>2789</v>
      </c>
      <c r="C400" s="1376" t="s">
        <v>3551</v>
      </c>
      <c r="D400" s="1164">
        <v>46198</v>
      </c>
      <c r="E400" s="1255">
        <f t="shared" ref="E400" si="267">D400+5</f>
        <v>46203</v>
      </c>
      <c r="F400" s="1255">
        <f t="shared" ref="F400" si="268">E400+2</f>
        <v>46205</v>
      </c>
      <c r="G400" s="1255">
        <f t="shared" ref="G400" si="269">F400+4</f>
        <v>46209</v>
      </c>
      <c r="H400" s="1255">
        <f t="shared" ref="H400" si="270">G400+8</f>
        <v>46217</v>
      </c>
      <c r="I400" s="1255">
        <f t="shared" ref="I400" si="271">H400+2</f>
        <v>46219</v>
      </c>
      <c r="K400" s="1161">
        <f t="shared" si="221"/>
        <v>46198</v>
      </c>
      <c r="L400" s="1161">
        <f t="shared" si="221"/>
        <v>46199</v>
      </c>
      <c r="M400" s="1370">
        <f t="shared" ref="M400" si="272">WEEKNUM(L400)</f>
        <v>26</v>
      </c>
    </row>
    <row r="401" spans="1:18" s="14" customFormat="1" ht="20.100000000000001" customHeight="1">
      <c r="A401" s="806"/>
      <c r="B401" s="1467" t="s">
        <v>2087</v>
      </c>
      <c r="C401" s="1376" t="s">
        <v>3552</v>
      </c>
      <c r="D401" s="1164">
        <v>46205</v>
      </c>
      <c r="E401" s="1255">
        <f t="shared" ref="E401" si="273">D401+5</f>
        <v>46210</v>
      </c>
      <c r="F401" s="1255">
        <f t="shared" ref="F401" si="274">E401+2</f>
        <v>46212</v>
      </c>
      <c r="G401" s="1255">
        <f t="shared" ref="G401" si="275">F401+4</f>
        <v>46216</v>
      </c>
      <c r="H401" s="1255">
        <f t="shared" ref="H401" si="276">G401+8</f>
        <v>46224</v>
      </c>
      <c r="I401" s="1255">
        <f t="shared" ref="I401" si="277">H401+2</f>
        <v>46226</v>
      </c>
      <c r="K401" s="1161">
        <f t="shared" si="221"/>
        <v>46205</v>
      </c>
      <c r="L401" s="1161">
        <f t="shared" si="221"/>
        <v>46206</v>
      </c>
      <c r="M401" s="1370">
        <f t="shared" ref="M401" si="278">WEEKNUM(L401)</f>
        <v>27</v>
      </c>
    </row>
    <row r="402" spans="1:18" s="14" customFormat="1" ht="20.100000000000001" customHeight="1">
      <c r="A402" s="806"/>
      <c r="B402" s="1467" t="s">
        <v>3100</v>
      </c>
      <c r="C402" s="1376" t="s">
        <v>3553</v>
      </c>
      <c r="D402" s="1164">
        <v>46212</v>
      </c>
      <c r="E402" s="1255">
        <f t="shared" ref="E402" si="279">D402+5</f>
        <v>46217</v>
      </c>
      <c r="F402" s="1255">
        <f t="shared" ref="F402" si="280">E402+2</f>
        <v>46219</v>
      </c>
      <c r="G402" s="1255">
        <f t="shared" ref="G402" si="281">F402+4</f>
        <v>46223</v>
      </c>
      <c r="H402" s="1255">
        <f t="shared" ref="H402" si="282">G402+8</f>
        <v>46231</v>
      </c>
      <c r="I402" s="1255">
        <f t="shared" ref="I402" si="283">H402+2</f>
        <v>46233</v>
      </c>
      <c r="K402" s="1161">
        <f t="shared" si="221"/>
        <v>46212</v>
      </c>
      <c r="L402" s="1161">
        <f t="shared" si="221"/>
        <v>46213</v>
      </c>
      <c r="M402" s="1370">
        <f t="shared" ref="M402" si="284">WEEKNUM(L402)</f>
        <v>28</v>
      </c>
    </row>
    <row r="403" spans="1:18" s="149" customFormat="1" ht="20.100000000000001" customHeight="1">
      <c r="A403" s="1024"/>
      <c r="B403" s="147" t="s">
        <v>468</v>
      </c>
      <c r="C403" s="75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600"/>
      <c r="Q403" s="146"/>
      <c r="R403" s="146"/>
    </row>
    <row r="407" spans="1:18" ht="15" thickBot="1"/>
    <row r="408" spans="1:18" s="147" customFormat="1" ht="18.75" customHeight="1">
      <c r="B408" s="889"/>
      <c r="C408" s="890"/>
      <c r="D408" s="891"/>
      <c r="E408" s="892"/>
      <c r="F408" s="893"/>
      <c r="G408" s="894"/>
      <c r="H408" s="895"/>
    </row>
    <row r="409" spans="1:18" s="147" customFormat="1" ht="18.75" customHeight="1">
      <c r="B409" s="778" t="s">
        <v>469</v>
      </c>
      <c r="C409" s="145"/>
      <c r="D409" s="147" t="s">
        <v>470</v>
      </c>
      <c r="G409" s="147" t="s">
        <v>471</v>
      </c>
      <c r="H409" s="779"/>
    </row>
    <row r="410" spans="1:18" s="147" customFormat="1" ht="18.75" customHeight="1">
      <c r="B410" s="780" t="s">
        <v>472</v>
      </c>
      <c r="C410" s="1085" t="s">
        <v>473</v>
      </c>
      <c r="D410" s="133" t="s">
        <v>474</v>
      </c>
      <c r="F410" s="1085" t="s">
        <v>475</v>
      </c>
      <c r="G410" s="145" t="s">
        <v>476</v>
      </c>
      <c r="H410" s="1086" t="s">
        <v>477</v>
      </c>
    </row>
    <row r="411" spans="1:18" s="147" customFormat="1" ht="18.75" customHeight="1">
      <c r="B411" s="780" t="s">
        <v>478</v>
      </c>
      <c r="C411" s="1085" t="s">
        <v>479</v>
      </c>
      <c r="D411" s="133" t="s">
        <v>480</v>
      </c>
      <c r="E411" s="148" t="s">
        <v>481</v>
      </c>
      <c r="F411" s="1087" t="s">
        <v>482</v>
      </c>
      <c r="G411" s="145" t="s">
        <v>483</v>
      </c>
      <c r="H411" s="1086" t="s">
        <v>484</v>
      </c>
    </row>
    <row r="412" spans="1:18" s="147" customFormat="1" ht="18.75" customHeight="1">
      <c r="B412" s="783" t="s">
        <v>485</v>
      </c>
      <c r="C412" s="1088" t="s">
        <v>486</v>
      </c>
      <c r="D412" s="133" t="s">
        <v>487</v>
      </c>
      <c r="E412" s="148" t="s">
        <v>488</v>
      </c>
      <c r="F412" s="1087" t="s">
        <v>489</v>
      </c>
      <c r="G412" s="588" t="s">
        <v>490</v>
      </c>
      <c r="H412" s="1089" t="s">
        <v>491</v>
      </c>
    </row>
    <row r="413" spans="1:18" s="147" customFormat="1" ht="18.75" customHeight="1">
      <c r="B413" s="783" t="s">
        <v>492</v>
      </c>
      <c r="C413" s="1088" t="s">
        <v>493</v>
      </c>
      <c r="D413" s="133" t="s">
        <v>494</v>
      </c>
      <c r="E413" s="148" t="s">
        <v>495</v>
      </c>
      <c r="F413" s="1087" t="s">
        <v>496</v>
      </c>
      <c r="G413" s="588" t="s">
        <v>497</v>
      </c>
      <c r="H413" s="1089" t="s">
        <v>498</v>
      </c>
      <c r="N413" s="149"/>
      <c r="O413" s="149"/>
    </row>
    <row r="414" spans="1:18" s="147" customFormat="1" ht="18.75" customHeight="1">
      <c r="B414" s="783" t="s">
        <v>899</v>
      </c>
      <c r="C414" s="1088" t="s">
        <v>500</v>
      </c>
      <c r="D414" s="133" t="s">
        <v>501</v>
      </c>
      <c r="E414" s="148" t="s">
        <v>502</v>
      </c>
      <c r="F414" s="1087" t="s">
        <v>503</v>
      </c>
      <c r="G414" s="588" t="s">
        <v>504</v>
      </c>
      <c r="H414" s="1089" t="s">
        <v>505</v>
      </c>
      <c r="N414" s="149"/>
      <c r="O414" s="149"/>
    </row>
    <row r="415" spans="1:18" s="147" customFormat="1" ht="18.75" customHeight="1">
      <c r="B415" s="783" t="s">
        <v>506</v>
      </c>
      <c r="C415" s="1088" t="s">
        <v>507</v>
      </c>
      <c r="D415" s="133" t="s">
        <v>508</v>
      </c>
      <c r="E415" s="148" t="s">
        <v>509</v>
      </c>
      <c r="F415" s="1087" t="s">
        <v>510</v>
      </c>
      <c r="G415" s="588" t="s">
        <v>511</v>
      </c>
      <c r="H415" s="1089" t="s">
        <v>512</v>
      </c>
      <c r="N415" s="149"/>
      <c r="O415" s="149"/>
    </row>
    <row r="416" spans="1:18" s="147" customFormat="1" ht="18.75" customHeight="1">
      <c r="B416" s="783" t="s">
        <v>513</v>
      </c>
      <c r="C416" s="1088" t="s">
        <v>514</v>
      </c>
      <c r="D416" s="133" t="s">
        <v>515</v>
      </c>
      <c r="E416" s="148" t="s">
        <v>516</v>
      </c>
      <c r="F416" s="1085" t="s">
        <v>517</v>
      </c>
      <c r="G416" s="588" t="s">
        <v>518</v>
      </c>
      <c r="H416" s="787" t="s">
        <v>519</v>
      </c>
      <c r="N416" s="149"/>
      <c r="O416" s="149"/>
    </row>
    <row r="417" spans="1:11" s="149" customFormat="1" ht="18.75" customHeight="1">
      <c r="A417" s="1022"/>
      <c r="B417" s="783" t="s">
        <v>520</v>
      </c>
      <c r="C417" s="1088" t="s">
        <v>521</v>
      </c>
      <c r="D417" s="133" t="s">
        <v>522</v>
      </c>
      <c r="E417" s="148" t="s">
        <v>523</v>
      </c>
      <c r="F417" s="739" t="s">
        <v>524</v>
      </c>
      <c r="G417" s="147"/>
      <c r="H417" s="788"/>
      <c r="I417" s="145"/>
      <c r="J417" s="145"/>
      <c r="K417" s="145"/>
    </row>
    <row r="418" spans="1:11" s="149" customFormat="1" ht="18.75" customHeight="1" thickBot="1">
      <c r="A418" s="1022"/>
      <c r="B418" s="1090"/>
      <c r="C418" s="791"/>
      <c r="D418" s="791"/>
      <c r="E418" s="791"/>
      <c r="F418" s="791"/>
      <c r="G418" s="791"/>
      <c r="H418" s="1091"/>
      <c r="I418" s="145"/>
      <c r="J418" s="145"/>
      <c r="K418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10" r:id="rId14" xr:uid="{D3CD8FAD-DC56-416A-94D5-05FC6349D55F}"/>
    <hyperlink ref="C410" r:id="rId15" xr:uid="{4190CC0D-30D7-472B-818D-FB0BE07D4583}"/>
    <hyperlink ref="H415" r:id="rId16" xr:uid="{11D5213D-DE6B-4C81-AE25-22DDB882BC82}"/>
    <hyperlink ref="H414" r:id="rId17" xr:uid="{6B5B5E3D-1701-4DF9-8D0A-DC0CE61FC0CF}"/>
    <hyperlink ref="C413" r:id="rId18" xr:uid="{A016CE15-3504-46C9-839B-313BB871F2FE}"/>
    <hyperlink ref="C411" r:id="rId19" xr:uid="{A1492DD6-3287-4268-BECA-637088FA1911}"/>
    <hyperlink ref="C417" r:id="rId20" xr:uid="{944D4502-3A8F-48EF-93A6-13826111C406}"/>
    <hyperlink ref="H413" r:id="rId21" xr:uid="{A0E0BFC0-E67A-419E-A1E8-71CD93D716DA}"/>
    <hyperlink ref="H416" r:id="rId22" xr:uid="{DB09E8E2-A391-45FD-B130-3FED8F687CF3}"/>
    <hyperlink ref="F410" r:id="rId23" xr:uid="{A730A6A2-8CC2-4E47-BEEE-BD306277D7AE}"/>
    <hyperlink ref="F415" r:id="rId24" xr:uid="{7EEE61EB-174A-44DD-BA0B-1E04AA8FF79A}"/>
    <hyperlink ref="F411" r:id="rId25" xr:uid="{AD6CEDED-78C4-4E5F-AC68-CF1B6950C784}"/>
    <hyperlink ref="F412" r:id="rId26" xr:uid="{8A5BC5AA-4440-4478-81E0-93E2123BE5E7}"/>
    <hyperlink ref="F413" r:id="rId27" xr:uid="{DBD1EE0A-709C-4C88-A693-2A8BD8E001ED}"/>
    <hyperlink ref="F414" r:id="rId28" xr:uid="{FF89E283-A17E-44B8-9FE7-F6F5B2A42B4D}"/>
    <hyperlink ref="H411" r:id="rId29" xr:uid="{E74316A4-7436-4C9F-B810-BD5DA498B499}"/>
    <hyperlink ref="H412" r:id="rId30" xr:uid="{2A9F6233-3CD6-4C52-BF64-18428DBB1FDE}"/>
    <hyperlink ref="F416" r:id="rId31" xr:uid="{D9874E04-626C-4CC5-AF92-39FDA2EDD98A}"/>
    <hyperlink ref="C412" r:id="rId32" xr:uid="{E45C6217-FC66-4CA9-95A0-9D66B3EB723F}"/>
    <hyperlink ref="C414" r:id="rId33" xr:uid="{D5362A28-AB56-42E1-A607-3E88FEC43D64}"/>
    <hyperlink ref="C415" r:id="rId34" xr:uid="{E0399037-7E64-43AA-AC20-D2BB3BE5BA9E}"/>
    <hyperlink ref="C416" r:id="rId35" xr:uid="{C68F1AAB-D792-4ACB-A327-8BC97BCD587C}"/>
    <hyperlink ref="F417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1653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247</v>
      </c>
    </row>
    <row r="4" spans="1:13" s="146" customFormat="1" ht="18" customHeight="1">
      <c r="A4" s="346"/>
      <c r="B4" s="463" t="s">
        <v>3554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2261</v>
      </c>
      <c r="C6" s="151" t="s">
        <v>3555</v>
      </c>
      <c r="D6" s="332" t="s">
        <v>1880</v>
      </c>
      <c r="E6" s="163" t="s">
        <v>3276</v>
      </c>
      <c r="F6" s="332" t="s">
        <v>162</v>
      </c>
      <c r="G6" s="438" t="s">
        <v>3556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254</v>
      </c>
      <c r="C7" s="152" t="s">
        <v>255</v>
      </c>
      <c r="D7" s="332"/>
      <c r="E7" s="332" t="s">
        <v>112</v>
      </c>
      <c r="F7" s="332" t="s">
        <v>54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3557</v>
      </c>
      <c r="C8" s="353" t="s">
        <v>3558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3557</v>
      </c>
      <c r="C9" s="353" t="s">
        <v>3559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3560</v>
      </c>
      <c r="C10" s="353" t="s">
        <v>3561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3557</v>
      </c>
      <c r="C11" s="353" t="s">
        <v>3562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3563</v>
      </c>
      <c r="C12" s="353" t="s">
        <v>3564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312</v>
      </c>
      <c r="C13" s="429" t="s">
        <v>3565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3563</v>
      </c>
      <c r="C14" s="353" t="s">
        <v>3566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3563</v>
      </c>
      <c r="C15" s="353" t="s">
        <v>3567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3563</v>
      </c>
      <c r="C16" s="353" t="s">
        <v>3568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312</v>
      </c>
      <c r="C17" s="353" t="s">
        <v>3569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1665</v>
      </c>
      <c r="B18" s="356" t="s">
        <v>3570</v>
      </c>
      <c r="C18" s="353" t="s">
        <v>3571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1665</v>
      </c>
      <c r="B19" s="356" t="s">
        <v>3570</v>
      </c>
      <c r="C19" s="353" t="s">
        <v>3572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1665</v>
      </c>
      <c r="B20" s="356" t="s">
        <v>3570</v>
      </c>
      <c r="C20" s="353" t="s">
        <v>3573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1665</v>
      </c>
      <c r="B21" s="356" t="s">
        <v>3570</v>
      </c>
      <c r="C21" s="353" t="s">
        <v>3574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3570</v>
      </c>
      <c r="C22" s="353" t="s">
        <v>3575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3570</v>
      </c>
      <c r="C23" s="353" t="s">
        <v>3576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3570</v>
      </c>
      <c r="C24" s="353" t="s">
        <v>3577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3570</v>
      </c>
      <c r="C25" s="353" t="s">
        <v>3578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3570</v>
      </c>
      <c r="C26" s="353" t="s">
        <v>3579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3570</v>
      </c>
      <c r="C27" s="353" t="s">
        <v>3580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3570</v>
      </c>
      <c r="C28" s="353" t="s">
        <v>3581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3570</v>
      </c>
      <c r="C29" s="353" t="s">
        <v>3582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3583</v>
      </c>
      <c r="C30" s="353" t="s">
        <v>3584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3583</v>
      </c>
      <c r="C31" s="353" t="s">
        <v>3585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3583</v>
      </c>
      <c r="C32" s="353" t="s">
        <v>3586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3583</v>
      </c>
      <c r="C33" s="353" t="s">
        <v>3587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3583</v>
      </c>
      <c r="C34" s="353" t="s">
        <v>3588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3583</v>
      </c>
      <c r="C35" s="353" t="s">
        <v>3589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3583</v>
      </c>
      <c r="C36" s="353" t="s">
        <v>3590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3591</v>
      </c>
      <c r="B37" s="356" t="s">
        <v>963</v>
      </c>
      <c r="C37" s="353" t="s">
        <v>3592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963</v>
      </c>
      <c r="C38" s="353" t="s">
        <v>3593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963</v>
      </c>
      <c r="C39" s="353" t="s">
        <v>3594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963</v>
      </c>
      <c r="C40" s="353" t="s">
        <v>3595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963</v>
      </c>
      <c r="C41" s="353" t="s">
        <v>3596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963</v>
      </c>
      <c r="C42" s="353" t="s">
        <v>3597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963</v>
      </c>
      <c r="C43" s="353" t="s">
        <v>3598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963</v>
      </c>
      <c r="C44" s="353" t="s">
        <v>3599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963</v>
      </c>
      <c r="C45" s="353" t="s">
        <v>3600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963</v>
      </c>
      <c r="C46" s="353" t="s">
        <v>3601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963</v>
      </c>
      <c r="C47" s="353" t="s">
        <v>3602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963</v>
      </c>
      <c r="C48" s="353" t="s">
        <v>3603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3604</v>
      </c>
      <c r="B49" s="356" t="s">
        <v>727</v>
      </c>
      <c r="C49" s="353" t="s">
        <v>3605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3606</v>
      </c>
      <c r="B50" s="153" t="s">
        <v>727</v>
      </c>
      <c r="C50" s="320" t="s">
        <v>3607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3608</v>
      </c>
      <c r="B51" s="577" t="s">
        <v>3609</v>
      </c>
      <c r="C51" s="320" t="s">
        <v>3610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3608</v>
      </c>
      <c r="B52" s="153" t="s">
        <v>642</v>
      </c>
      <c r="C52" s="320" t="s">
        <v>3611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3612</v>
      </c>
      <c r="B53" s="153" t="s">
        <v>262</v>
      </c>
      <c r="C53" s="320" t="s">
        <v>3613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3612</v>
      </c>
      <c r="B54" s="153" t="s">
        <v>262</v>
      </c>
      <c r="C54" s="320" t="s">
        <v>3614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3612</v>
      </c>
      <c r="B55" s="153" t="s">
        <v>262</v>
      </c>
      <c r="C55" s="320" t="s">
        <v>3615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3612</v>
      </c>
      <c r="B56" s="153" t="s">
        <v>262</v>
      </c>
      <c r="C56" s="320" t="s">
        <v>3616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3612</v>
      </c>
      <c r="B57" s="153" t="s">
        <v>262</v>
      </c>
      <c r="C57" s="320" t="s">
        <v>3617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3612</v>
      </c>
      <c r="B58" s="153" t="s">
        <v>262</v>
      </c>
      <c r="C58" s="320" t="s">
        <v>3618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3612</v>
      </c>
      <c r="B59" s="153" t="s">
        <v>262</v>
      </c>
      <c r="C59" s="320" t="s">
        <v>3619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3612</v>
      </c>
      <c r="B60" s="153" t="s">
        <v>262</v>
      </c>
      <c r="C60" s="320" t="s">
        <v>3620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262</v>
      </c>
      <c r="C61" s="320" t="s">
        <v>3621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262</v>
      </c>
      <c r="C62" s="320" t="s">
        <v>3622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262</v>
      </c>
      <c r="C63" s="320" t="s">
        <v>3623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262</v>
      </c>
      <c r="C64" s="320" t="s">
        <v>3624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262</v>
      </c>
      <c r="C65" s="320" t="s">
        <v>3625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262</v>
      </c>
      <c r="C66" s="320" t="s">
        <v>3626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3627</v>
      </c>
      <c r="B67" s="427" t="s">
        <v>1947</v>
      </c>
      <c r="C67" s="353" t="s">
        <v>3628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3627</v>
      </c>
      <c r="B68" s="153" t="s">
        <v>724</v>
      </c>
      <c r="C68" s="320" t="s">
        <v>3629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3627</v>
      </c>
      <c r="B69" s="153" t="s">
        <v>724</v>
      </c>
      <c r="C69" s="320" t="s">
        <v>3630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3627</v>
      </c>
      <c r="B70" s="153" t="s">
        <v>724</v>
      </c>
      <c r="C70" s="320" t="s">
        <v>3631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3627</v>
      </c>
      <c r="B71" s="153" t="s">
        <v>724</v>
      </c>
      <c r="C71" s="320" t="s">
        <v>3632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3627</v>
      </c>
      <c r="B72" s="153" t="s">
        <v>724</v>
      </c>
      <c r="C72" s="320" t="s">
        <v>3633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3634</v>
      </c>
      <c r="B73" s="153" t="s">
        <v>3635</v>
      </c>
      <c r="C73" s="320" t="s">
        <v>3636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3634</v>
      </c>
      <c r="B74" s="153" t="s">
        <v>3635</v>
      </c>
      <c r="C74" s="320" t="s">
        <v>3637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3634</v>
      </c>
      <c r="B75" s="153" t="s">
        <v>3635</v>
      </c>
      <c r="C75" s="320" t="s">
        <v>3638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3627</v>
      </c>
      <c r="B76" s="153" t="s">
        <v>724</v>
      </c>
      <c r="C76" s="320" t="s">
        <v>3639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3627</v>
      </c>
      <c r="B77" s="153" t="s">
        <v>724</v>
      </c>
      <c r="C77" s="320" t="s">
        <v>3640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724</v>
      </c>
      <c r="C78" s="320" t="s">
        <v>3641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3642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2254</v>
      </c>
      <c r="C82" s="151" t="s">
        <v>1771</v>
      </c>
      <c r="D82" s="332" t="s">
        <v>1880</v>
      </c>
      <c r="E82" s="163" t="s">
        <v>3276</v>
      </c>
      <c r="F82" s="332" t="s">
        <v>3643</v>
      </c>
      <c r="G82" s="332" t="s">
        <v>150</v>
      </c>
      <c r="H82" s="460" t="s">
        <v>526</v>
      </c>
      <c r="I82" s="460" t="s">
        <v>527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254</v>
      </c>
      <c r="C83" s="152" t="s">
        <v>255</v>
      </c>
      <c r="D83" s="332" t="s">
        <v>1661</v>
      </c>
      <c r="E83" s="332" t="s">
        <v>3644</v>
      </c>
      <c r="F83" s="332" t="s">
        <v>215</v>
      </c>
      <c r="G83" s="332" t="s">
        <v>54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3645</v>
      </c>
      <c r="B84" s="442" t="s">
        <v>3646</v>
      </c>
      <c r="C84" s="322" t="s">
        <v>3647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1907</v>
      </c>
      <c r="C85" s="322" t="s">
        <v>3648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3649</v>
      </c>
      <c r="C86" s="322" t="s">
        <v>3650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1663</v>
      </c>
      <c r="C87" s="322" t="s">
        <v>3650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1907</v>
      </c>
      <c r="C88" s="322" t="s">
        <v>3651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3652</v>
      </c>
      <c r="C89" s="322" t="s">
        <v>3653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1907</v>
      </c>
      <c r="C90" s="322" t="s">
        <v>3654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3652</v>
      </c>
      <c r="C91" s="322" t="s">
        <v>3655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3656</v>
      </c>
      <c r="C92" s="322" t="s">
        <v>3657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3652</v>
      </c>
      <c r="C93" s="322" t="s">
        <v>3658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3656</v>
      </c>
      <c r="C94" s="322" t="s">
        <v>3659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3652</v>
      </c>
      <c r="C95" s="322" t="s">
        <v>3660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3656</v>
      </c>
      <c r="C96" s="322" t="s">
        <v>3661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3652</v>
      </c>
      <c r="C97" s="322" t="s">
        <v>3662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3656</v>
      </c>
      <c r="C98" s="322" t="s">
        <v>3663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3645</v>
      </c>
      <c r="B99" s="442" t="s">
        <v>1696</v>
      </c>
      <c r="C99" s="322" t="s">
        <v>3664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3652</v>
      </c>
      <c r="C100" s="322" t="s">
        <v>3664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3656</v>
      </c>
      <c r="C101" s="322" t="s">
        <v>3665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3645</v>
      </c>
      <c r="B102" s="442" t="s">
        <v>1663</v>
      </c>
      <c r="C102" s="322" t="s">
        <v>3666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3656</v>
      </c>
      <c r="C103" s="322" t="s">
        <v>3667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3645</v>
      </c>
      <c r="B104" s="442" t="s">
        <v>1663</v>
      </c>
      <c r="C104" s="322" t="s">
        <v>3668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3656</v>
      </c>
      <c r="C105" s="322" t="s">
        <v>3669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1663</v>
      </c>
      <c r="C106" s="322" t="s">
        <v>3670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3652</v>
      </c>
      <c r="C107" s="322" t="s">
        <v>3670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3656</v>
      </c>
      <c r="C108" s="322" t="s">
        <v>3671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3652</v>
      </c>
      <c r="C109" s="322" t="s">
        <v>3671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3570</v>
      </c>
      <c r="C111" s="322" t="s">
        <v>3672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3656</v>
      </c>
      <c r="C112" s="322" t="s">
        <v>3673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3674</v>
      </c>
      <c r="B113" s="442" t="s">
        <v>1696</v>
      </c>
      <c r="C113" s="322" t="s">
        <v>3675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3656</v>
      </c>
      <c r="C114" s="322" t="s">
        <v>3675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3656</v>
      </c>
      <c r="C115" s="322" t="s">
        <v>3676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3677</v>
      </c>
      <c r="B116" s="442" t="s">
        <v>3656</v>
      </c>
      <c r="C116" s="322" t="s">
        <v>3678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3656</v>
      </c>
      <c r="C117" s="322" t="s">
        <v>3679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3656</v>
      </c>
      <c r="C118" s="322" t="s">
        <v>3680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3401</v>
      </c>
      <c r="C119" s="322" t="s">
        <v>3680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3656</v>
      </c>
      <c r="C120" s="322" t="s">
        <v>3681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3656</v>
      </c>
      <c r="C121" s="322" t="s">
        <v>3682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3656</v>
      </c>
      <c r="C122" s="322" t="s">
        <v>3683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3656</v>
      </c>
      <c r="C123" s="322" t="s">
        <v>3684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3685</v>
      </c>
      <c r="B124" s="442" t="s">
        <v>3324</v>
      </c>
      <c r="C124" s="322" t="s">
        <v>3686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3656</v>
      </c>
      <c r="C125" s="322" t="s">
        <v>3687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3688</v>
      </c>
      <c r="B126" s="153" t="s">
        <v>3656</v>
      </c>
      <c r="C126" s="320" t="s">
        <v>3689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3656</v>
      </c>
      <c r="C127" s="320" t="s">
        <v>3690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3691</v>
      </c>
      <c r="C128" s="328" t="s">
        <v>3690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3692</v>
      </c>
      <c r="C129" s="328" t="s">
        <v>3690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3693</v>
      </c>
      <c r="C130" s="320" t="s">
        <v>3694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3695</v>
      </c>
      <c r="B131" s="589" t="s">
        <v>1944</v>
      </c>
      <c r="C131" s="320" t="s">
        <v>3696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3656</v>
      </c>
      <c r="C132" s="320" t="s">
        <v>3697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3695</v>
      </c>
      <c r="B133" s="216" t="s">
        <v>656</v>
      </c>
      <c r="C133" s="320" t="s">
        <v>3698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3656</v>
      </c>
      <c r="C134" s="320" t="s">
        <v>3699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3656</v>
      </c>
      <c r="C135" s="320" t="s">
        <v>3700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3695</v>
      </c>
      <c r="B136" s="153" t="s">
        <v>325</v>
      </c>
      <c r="C136" s="320" t="s">
        <v>3701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312</v>
      </c>
      <c r="C137" s="320" t="s">
        <v>3702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3703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3704</v>
      </c>
      <c r="C140" s="169" t="s">
        <v>3705</v>
      </c>
      <c r="D140" s="332" t="s">
        <v>1880</v>
      </c>
      <c r="E140" s="163" t="s">
        <v>3276</v>
      </c>
      <c r="F140" s="163" t="s">
        <v>86</v>
      </c>
      <c r="G140" s="596" t="s">
        <v>3706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254</v>
      </c>
      <c r="C141" s="152" t="s">
        <v>255</v>
      </c>
      <c r="D141" s="332" t="s">
        <v>1661</v>
      </c>
      <c r="E141" s="332" t="s">
        <v>3644</v>
      </c>
      <c r="F141" s="332" t="s">
        <v>215</v>
      </c>
      <c r="G141" s="597" t="s">
        <v>32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1907</v>
      </c>
      <c r="C142" s="320" t="s">
        <v>3647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3652</v>
      </c>
      <c r="C143" s="320" t="s">
        <v>3648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1907</v>
      </c>
      <c r="C144" s="320" t="s">
        <v>3650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3649</v>
      </c>
      <c r="C145" s="320" t="s">
        <v>3651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1907</v>
      </c>
      <c r="C146" s="320" t="s">
        <v>3653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3652</v>
      </c>
      <c r="C147" s="320" t="s">
        <v>3654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1907</v>
      </c>
      <c r="C148" s="320" t="s">
        <v>3655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3652</v>
      </c>
      <c r="C149" s="320" t="s">
        <v>3657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3695</v>
      </c>
      <c r="B150" s="153" t="s">
        <v>3707</v>
      </c>
      <c r="C150" s="320" t="s">
        <v>3658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3652</v>
      </c>
      <c r="C151" s="320" t="s">
        <v>3659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1907</v>
      </c>
      <c r="C152" s="320" t="s">
        <v>3660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3708</v>
      </c>
      <c r="C153" s="320" t="s">
        <v>3660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3645</v>
      </c>
      <c r="B154" s="153" t="s">
        <v>3708</v>
      </c>
      <c r="C154" s="320" t="s">
        <v>3661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3708</v>
      </c>
      <c r="C155" s="320" t="s">
        <v>3662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3709</v>
      </c>
      <c r="B156" s="153" t="s">
        <v>3707</v>
      </c>
      <c r="C156" s="320" t="s">
        <v>3662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3710</v>
      </c>
      <c r="B157" s="153" t="s">
        <v>3707</v>
      </c>
      <c r="C157" s="320" t="s">
        <v>3663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3652</v>
      </c>
      <c r="C158" s="320" t="s">
        <v>3663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1907</v>
      </c>
      <c r="C159" s="320" t="s">
        <v>3664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3652</v>
      </c>
      <c r="C160" s="320" t="s">
        <v>3665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1907</v>
      </c>
      <c r="C161" s="320" t="s">
        <v>3666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3645</v>
      </c>
      <c r="B162" s="153" t="s">
        <v>1663</v>
      </c>
      <c r="C162" s="320" t="s">
        <v>3667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1907</v>
      </c>
      <c r="C163" s="320" t="s">
        <v>3668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1663</v>
      </c>
      <c r="C164" s="320" t="s">
        <v>3669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1907</v>
      </c>
      <c r="C165" s="320" t="s">
        <v>3670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1672</v>
      </c>
      <c r="B166" s="547" t="s">
        <v>312</v>
      </c>
      <c r="C166" s="320" t="s">
        <v>3671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1907</v>
      </c>
      <c r="C167" s="320" t="s">
        <v>3672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1672</v>
      </c>
      <c r="B168" s="153" t="s">
        <v>3711</v>
      </c>
      <c r="C168" s="320" t="s">
        <v>3673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3695</v>
      </c>
      <c r="B169" s="153" t="s">
        <v>3583</v>
      </c>
      <c r="C169" s="320" t="s">
        <v>3712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3656</v>
      </c>
      <c r="C170" s="320" t="s">
        <v>3713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3656</v>
      </c>
      <c r="C171" s="320" t="s">
        <v>3714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3656</v>
      </c>
      <c r="C172" s="320" t="s">
        <v>3715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3656</v>
      </c>
      <c r="C173" s="320" t="s">
        <v>3716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3656</v>
      </c>
      <c r="C174" s="320" t="s">
        <v>3717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3656</v>
      </c>
      <c r="C175" s="320" t="s">
        <v>3718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3695</v>
      </c>
      <c r="B176" s="550" t="s">
        <v>642</v>
      </c>
      <c r="C176" s="320" t="s">
        <v>3719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3695</v>
      </c>
      <c r="B177" s="550" t="s">
        <v>642</v>
      </c>
      <c r="C177" s="320" t="s">
        <v>3720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468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3721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3722</v>
      </c>
      <c r="C184" s="151" t="s">
        <v>1655</v>
      </c>
      <c r="D184" s="332" t="s">
        <v>1880</v>
      </c>
      <c r="E184" s="163" t="s">
        <v>3276</v>
      </c>
      <c r="F184" s="332" t="s">
        <v>178</v>
      </c>
      <c r="G184" s="438" t="s">
        <v>527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254</v>
      </c>
      <c r="C185" s="152" t="s">
        <v>255</v>
      </c>
      <c r="D185" s="332"/>
      <c r="E185" s="332" t="s">
        <v>3644</v>
      </c>
      <c r="F185" s="332" t="s">
        <v>54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1996</v>
      </c>
      <c r="C186" s="320" t="s">
        <v>3723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1996</v>
      </c>
      <c r="C187" s="320" t="s">
        <v>3724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1996</v>
      </c>
      <c r="C188" s="320" t="s">
        <v>3725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1996</v>
      </c>
      <c r="C189" s="320" t="s">
        <v>3726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312</v>
      </c>
      <c r="C190" s="320" t="s">
        <v>3727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3728</v>
      </c>
      <c r="C191" s="320" t="s">
        <v>3729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1996</v>
      </c>
      <c r="C192" s="320" t="s">
        <v>3730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312</v>
      </c>
      <c r="C193" s="479" t="s">
        <v>3731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1996</v>
      </c>
      <c r="C194" s="320" t="s">
        <v>3732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1996</v>
      </c>
      <c r="C195" s="320" t="s">
        <v>3733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1996</v>
      </c>
      <c r="C196" s="320" t="s">
        <v>3734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1996</v>
      </c>
      <c r="C197" s="320" t="s">
        <v>3735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1996</v>
      </c>
      <c r="C198" s="320" t="s">
        <v>3736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3397</v>
      </c>
      <c r="B199" s="532" t="s">
        <v>3737</v>
      </c>
      <c r="C199" s="320" t="s">
        <v>3738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1996</v>
      </c>
      <c r="C200" s="320" t="s">
        <v>3739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1996</v>
      </c>
      <c r="C201" s="320" t="s">
        <v>3740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1996</v>
      </c>
      <c r="C202" s="320" t="s">
        <v>3741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1996</v>
      </c>
      <c r="C203" s="320" t="s">
        <v>3742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1996</v>
      </c>
      <c r="C204" s="320" t="s">
        <v>3743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1996</v>
      </c>
      <c r="C205" s="320" t="s">
        <v>3744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1996</v>
      </c>
      <c r="C206" s="320" t="s">
        <v>3745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1996</v>
      </c>
      <c r="C207" s="320" t="s">
        <v>3746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1696</v>
      </c>
      <c r="C208" s="320" t="s">
        <v>3747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1996</v>
      </c>
      <c r="C209" s="320" t="s">
        <v>3748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1996</v>
      </c>
      <c r="C210" s="320" t="s">
        <v>3749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3356</v>
      </c>
      <c r="C211" s="320" t="s">
        <v>3750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1996</v>
      </c>
      <c r="C212" s="320" t="s">
        <v>3751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1996</v>
      </c>
      <c r="C213" s="320" t="s">
        <v>3752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1996</v>
      </c>
      <c r="C214" s="320" t="s">
        <v>3753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3397</v>
      </c>
      <c r="B215" s="320" t="s">
        <v>325</v>
      </c>
      <c r="C215" s="320" t="s">
        <v>3754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325</v>
      </c>
      <c r="C216" s="320" t="s">
        <v>3755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325</v>
      </c>
      <c r="C217" s="320" t="s">
        <v>3756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325</v>
      </c>
      <c r="C218" s="320" t="s">
        <v>3757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325</v>
      </c>
      <c r="C219" s="320" t="s">
        <v>3758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325</v>
      </c>
      <c r="C220" s="320" t="s">
        <v>3759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325</v>
      </c>
      <c r="C221" s="320" t="s">
        <v>3760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325</v>
      </c>
      <c r="C222" s="320" t="s">
        <v>3761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325</v>
      </c>
      <c r="C223" s="320" t="s">
        <v>3762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325</v>
      </c>
      <c r="C224" s="320" t="s">
        <v>3763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2432</v>
      </c>
      <c r="B225" s="320" t="s">
        <v>642</v>
      </c>
      <c r="C225" s="320" t="s">
        <v>3764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2432</v>
      </c>
      <c r="B226" s="320" t="s">
        <v>642</v>
      </c>
      <c r="C226" s="320" t="s">
        <v>3765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2432</v>
      </c>
      <c r="B227" s="320" t="s">
        <v>642</v>
      </c>
      <c r="C227" s="320" t="s">
        <v>3766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3767</v>
      </c>
      <c r="B228" s="320" t="s">
        <v>642</v>
      </c>
      <c r="C228" s="320" t="s">
        <v>3768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3767</v>
      </c>
      <c r="B229" s="320" t="s">
        <v>642</v>
      </c>
      <c r="C229" s="320" t="s">
        <v>3769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3767</v>
      </c>
      <c r="B230" s="320" t="s">
        <v>642</v>
      </c>
      <c r="C230" s="320" t="s">
        <v>3770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3767</v>
      </c>
      <c r="B231" s="320" t="s">
        <v>642</v>
      </c>
      <c r="C231" s="320" t="s">
        <v>3771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3767</v>
      </c>
      <c r="B232" s="320" t="s">
        <v>260</v>
      </c>
      <c r="C232" s="320" t="s">
        <v>3772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3767</v>
      </c>
      <c r="B233" s="320" t="s">
        <v>260</v>
      </c>
      <c r="C233" s="320" t="s">
        <v>3773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3767</v>
      </c>
      <c r="B234" s="320" t="s">
        <v>260</v>
      </c>
      <c r="C234" s="320" t="s">
        <v>3774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260</v>
      </c>
      <c r="C235" s="320" t="s">
        <v>3775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260</v>
      </c>
      <c r="C236" s="320" t="s">
        <v>3776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260</v>
      </c>
      <c r="C237" s="320" t="s">
        <v>3777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260</v>
      </c>
      <c r="C238" s="320" t="s">
        <v>3778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3779</v>
      </c>
      <c r="B239" s="320" t="s">
        <v>1996</v>
      </c>
      <c r="C239" s="320" t="s">
        <v>3780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3779</v>
      </c>
      <c r="B240" s="320" t="s">
        <v>1996</v>
      </c>
      <c r="C240" s="320" t="s">
        <v>3781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3779</v>
      </c>
      <c r="B241" s="320" t="s">
        <v>1996</v>
      </c>
      <c r="C241" s="320" t="s">
        <v>3782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3779</v>
      </c>
      <c r="B242" s="320" t="s">
        <v>1996</v>
      </c>
      <c r="C242" s="320" t="s">
        <v>3783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3779</v>
      </c>
      <c r="B243" s="320" t="s">
        <v>1996</v>
      </c>
      <c r="C243" s="320" t="s">
        <v>3784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3779</v>
      </c>
      <c r="B244" s="320" t="s">
        <v>1996</v>
      </c>
      <c r="C244" s="320" t="s">
        <v>3785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3779</v>
      </c>
      <c r="B245" s="320" t="s">
        <v>1996</v>
      </c>
      <c r="C245" s="320" t="s">
        <v>3786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3787</v>
      </c>
      <c r="B246" s="482" t="s">
        <v>312</v>
      </c>
      <c r="C246" s="320" t="s">
        <v>3788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3779</v>
      </c>
      <c r="B247" s="320" t="s">
        <v>1996</v>
      </c>
      <c r="C247" s="320" t="s">
        <v>3789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1996</v>
      </c>
      <c r="C248" s="320" t="s">
        <v>3790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1996</v>
      </c>
      <c r="C249" s="320" t="s">
        <v>3791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1996</v>
      </c>
      <c r="C250" s="320" t="s">
        <v>3792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1996</v>
      </c>
      <c r="C251" s="320" t="s">
        <v>3793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3397</v>
      </c>
      <c r="B252" s="709" t="s">
        <v>312</v>
      </c>
      <c r="C252" s="320" t="s">
        <v>3794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1996</v>
      </c>
      <c r="C253" s="320" t="s">
        <v>3795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1996</v>
      </c>
      <c r="C254" s="320" t="s">
        <v>3796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1996</v>
      </c>
      <c r="C255" s="320" t="s">
        <v>3797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1880</v>
      </c>
      <c r="E258" s="163" t="s">
        <v>106</v>
      </c>
      <c r="F258" s="332" t="s">
        <v>122</v>
      </c>
      <c r="G258" s="332" t="s">
        <v>198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254</v>
      </c>
      <c r="C259" s="152" t="s">
        <v>255</v>
      </c>
      <c r="D259" s="332" t="s">
        <v>1661</v>
      </c>
      <c r="E259" s="332" t="s">
        <v>70</v>
      </c>
      <c r="F259" s="332" t="s">
        <v>217</v>
      </c>
      <c r="G259" s="332" t="s">
        <v>2428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1996</v>
      </c>
      <c r="C260" s="320" t="s">
        <v>3798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468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469</v>
      </c>
      <c r="C269" s="193"/>
      <c r="D269" s="193"/>
      <c r="E269" s="194"/>
      <c r="F269" s="195" t="s">
        <v>1789</v>
      </c>
      <c r="G269" s="195"/>
      <c r="H269" s="193"/>
      <c r="I269" s="195" t="s">
        <v>471</v>
      </c>
      <c r="J269" s="195"/>
      <c r="K269" s="195"/>
      <c r="L269" s="193"/>
    </row>
    <row r="270" spans="1:13" s="196" customFormat="1" ht="18" customHeight="1">
      <c r="A270" s="346"/>
      <c r="B270" s="197" t="s">
        <v>472</v>
      </c>
      <c r="C270" s="193"/>
      <c r="D270" s="198" t="s">
        <v>473</v>
      </c>
      <c r="E270" s="199"/>
      <c r="F270" s="197" t="s">
        <v>474</v>
      </c>
      <c r="G270" s="193"/>
      <c r="H270" s="198" t="s">
        <v>475</v>
      </c>
      <c r="I270" s="197" t="s">
        <v>476</v>
      </c>
      <c r="J270" s="193"/>
      <c r="K270" s="198" t="s">
        <v>477</v>
      </c>
      <c r="L270" s="193"/>
    </row>
    <row r="271" spans="1:13" s="196" customFormat="1" ht="18" customHeight="1">
      <c r="A271" s="347"/>
      <c r="B271" s="414" t="s">
        <v>478</v>
      </c>
      <c r="C271" s="202"/>
      <c r="D271" s="570" t="s">
        <v>479</v>
      </c>
      <c r="E271" s="197"/>
      <c r="F271" s="707" t="s">
        <v>480</v>
      </c>
      <c r="G271" s="707" t="s">
        <v>481</v>
      </c>
      <c r="H271" s="252" t="s">
        <v>482</v>
      </c>
      <c r="I271" s="201" t="s">
        <v>483</v>
      </c>
      <c r="J271" s="202" t="s">
        <v>1790</v>
      </c>
      <c r="K271" s="203" t="s">
        <v>484</v>
      </c>
      <c r="L271" s="193"/>
    </row>
    <row r="272" spans="1:13" s="196" customFormat="1" ht="18" customHeight="1">
      <c r="A272" s="346"/>
      <c r="B272" s="414" t="s">
        <v>492</v>
      </c>
      <c r="C272" s="202"/>
      <c r="D272" s="570" t="s">
        <v>493</v>
      </c>
      <c r="E272" s="197"/>
      <c r="F272" s="707" t="s">
        <v>487</v>
      </c>
      <c r="G272" s="707" t="s">
        <v>488</v>
      </c>
      <c r="H272" s="252" t="s">
        <v>489</v>
      </c>
      <c r="I272" s="201" t="s">
        <v>490</v>
      </c>
      <c r="J272" s="202" t="s">
        <v>1791</v>
      </c>
      <c r="K272" s="203" t="s">
        <v>491</v>
      </c>
      <c r="L272" s="193"/>
    </row>
    <row r="273" spans="1:13" s="196" customFormat="1" ht="18" customHeight="1">
      <c r="A273" s="346"/>
      <c r="B273" s="201" t="s">
        <v>3799</v>
      </c>
      <c r="C273" s="202"/>
      <c r="D273" s="203" t="s">
        <v>1954</v>
      </c>
      <c r="E273" s="197"/>
      <c r="F273" s="707" t="s">
        <v>494</v>
      </c>
      <c r="G273" s="707" t="s">
        <v>495</v>
      </c>
      <c r="H273" s="252" t="s">
        <v>496</v>
      </c>
      <c r="I273" s="201" t="s">
        <v>1794</v>
      </c>
      <c r="J273" s="202" t="s">
        <v>1795</v>
      </c>
      <c r="K273" s="203" t="s">
        <v>1796</v>
      </c>
      <c r="L273" s="193"/>
    </row>
    <row r="274" spans="1:13" s="196" customFormat="1" ht="18" customHeight="1">
      <c r="A274" s="346"/>
      <c r="B274" s="201" t="s">
        <v>485</v>
      </c>
      <c r="C274" s="202"/>
      <c r="D274" s="203" t="s">
        <v>486</v>
      </c>
      <c r="E274" s="197"/>
      <c r="F274" s="707" t="s">
        <v>501</v>
      </c>
      <c r="G274" s="707" t="s">
        <v>502</v>
      </c>
      <c r="H274" s="252" t="s">
        <v>503</v>
      </c>
      <c r="I274" s="201" t="s">
        <v>504</v>
      </c>
      <c r="J274" s="202" t="s">
        <v>1797</v>
      </c>
      <c r="K274" s="203" t="s">
        <v>505</v>
      </c>
      <c r="L274" s="193"/>
    </row>
    <row r="275" spans="1:13" s="196" customFormat="1" ht="18" customHeight="1">
      <c r="A275" s="346"/>
      <c r="B275" s="414" t="s">
        <v>899</v>
      </c>
      <c r="C275" s="202"/>
      <c r="D275" s="570" t="s">
        <v>500</v>
      </c>
      <c r="E275" s="197"/>
      <c r="F275" s="707" t="s">
        <v>3800</v>
      </c>
      <c r="G275" s="707" t="s">
        <v>509</v>
      </c>
      <c r="H275" s="252" t="s">
        <v>3801</v>
      </c>
      <c r="I275" s="201" t="s">
        <v>511</v>
      </c>
      <c r="J275" s="202" t="s">
        <v>1798</v>
      </c>
      <c r="K275" s="203" t="s">
        <v>512</v>
      </c>
      <c r="L275" s="193"/>
    </row>
    <row r="276" spans="1:13" s="196" customFormat="1" ht="18" customHeight="1">
      <c r="A276" s="346"/>
      <c r="B276" s="414" t="s">
        <v>1799</v>
      </c>
      <c r="C276" s="202"/>
      <c r="D276" s="570" t="s">
        <v>1800</v>
      </c>
      <c r="E276" s="197"/>
      <c r="F276" s="707" t="s">
        <v>3802</v>
      </c>
      <c r="G276" s="707" t="s">
        <v>516</v>
      </c>
      <c r="H276" s="252" t="s">
        <v>3803</v>
      </c>
      <c r="I276" s="201" t="s">
        <v>1801</v>
      </c>
      <c r="J276" s="202" t="s">
        <v>1802</v>
      </c>
      <c r="K276" s="203" t="s">
        <v>1803</v>
      </c>
      <c r="L276" s="193"/>
    </row>
    <row r="277" spans="1:13" s="196" customFormat="1" ht="18" customHeight="1">
      <c r="A277" s="346"/>
      <c r="B277" s="414" t="s">
        <v>1804</v>
      </c>
      <c r="C277" s="202"/>
      <c r="D277" s="570" t="s">
        <v>1805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506</v>
      </c>
      <c r="C278" s="202"/>
      <c r="D278" s="570" t="s">
        <v>507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1806</v>
      </c>
      <c r="C280" s="193" t="s">
        <v>1807</v>
      </c>
      <c r="D280" s="205"/>
      <c r="E280" s="193"/>
      <c r="F280" s="193" t="s">
        <v>1808</v>
      </c>
      <c r="G280" s="206" t="s">
        <v>1809</v>
      </c>
      <c r="H280" s="196"/>
      <c r="I280" s="193" t="s">
        <v>1808</v>
      </c>
      <c r="J280" s="193" t="s">
        <v>1810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7"/>
      <c r="B2" s="1520" t="s">
        <v>0</v>
      </c>
      <c r="C2" s="1520"/>
      <c r="D2" s="1520"/>
      <c r="E2" s="1520"/>
      <c r="F2" s="1520"/>
      <c r="G2" s="121"/>
      <c r="H2" s="947" t="s">
        <v>247</v>
      </c>
    </row>
    <row r="3" spans="1:10" ht="18.75" customHeight="1">
      <c r="A3" s="1027"/>
      <c r="B3" s="123"/>
      <c r="C3" s="122"/>
      <c r="D3" s="122"/>
      <c r="E3" s="122"/>
      <c r="F3" s="122"/>
      <c r="H3" s="1470" t="s">
        <v>3804</v>
      </c>
    </row>
    <row r="4" spans="1:10" s="149" customFormat="1" ht="30" customHeight="1">
      <c r="A4" s="325"/>
      <c r="B4" s="1521" t="s">
        <v>1938</v>
      </c>
      <c r="C4" s="1522"/>
      <c r="D4" s="1522"/>
      <c r="E4" s="1522"/>
      <c r="F4" s="1523"/>
      <c r="G4" s="147"/>
      <c r="H4" s="1471" t="s">
        <v>3805</v>
      </c>
    </row>
    <row r="5" spans="1:10" s="149" customFormat="1" ht="30" customHeight="1">
      <c r="A5" s="325"/>
      <c r="B5" s="1084"/>
      <c r="C5" s="1084"/>
      <c r="D5" s="1084"/>
      <c r="E5" s="1084"/>
      <c r="F5" s="1084"/>
      <c r="G5" s="147"/>
      <c r="H5" s="379" t="s">
        <v>3806</v>
      </c>
    </row>
    <row r="6" spans="1:10" s="149" customFormat="1" ht="20.100000000000001" hidden="1" customHeight="1">
      <c r="A6" s="1022"/>
      <c r="B6" s="1515" t="s">
        <v>250</v>
      </c>
      <c r="C6" s="1515"/>
      <c r="D6" s="1515"/>
      <c r="E6" s="1515"/>
      <c r="F6" s="1026"/>
      <c r="G6" s="145"/>
    </row>
    <row r="7" spans="1:10" ht="18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516" t="s">
        <v>1938</v>
      </c>
      <c r="C8" s="1517"/>
      <c r="D8" s="1518" t="s">
        <v>252</v>
      </c>
      <c r="E8" s="1157" t="s">
        <v>178</v>
      </c>
      <c r="F8" s="1157" t="s">
        <v>110</v>
      </c>
      <c r="G8" s="1249"/>
      <c r="H8" s="1379"/>
      <c r="I8" s="1380"/>
      <c r="J8" s="1381"/>
    </row>
    <row r="9" spans="1:10" ht="26.25" hidden="1" customHeight="1">
      <c r="A9" s="805"/>
      <c r="B9" s="1158" t="s">
        <v>254</v>
      </c>
      <c r="C9" s="1270" t="s">
        <v>255</v>
      </c>
      <c r="D9" s="1519"/>
      <c r="E9" s="1159" t="s">
        <v>54</v>
      </c>
      <c r="F9" s="1159" t="s">
        <v>101</v>
      </c>
      <c r="G9" s="1249"/>
      <c r="H9" s="1284" t="s">
        <v>392</v>
      </c>
      <c r="I9" s="1284" t="s">
        <v>256</v>
      </c>
      <c r="J9" s="1367" t="s">
        <v>257</v>
      </c>
    </row>
    <row r="10" spans="1:10" s="14" customFormat="1" ht="19.5" hidden="1" customHeight="1">
      <c r="A10" s="805"/>
      <c r="B10" s="1382" t="s">
        <v>1944</v>
      </c>
      <c r="C10" s="1382" t="s">
        <v>1945</v>
      </c>
      <c r="D10" s="1164">
        <v>45388</v>
      </c>
      <c r="E10" s="1194">
        <f t="shared" ref="E10:E11" si="0">D10+3</f>
        <v>45391</v>
      </c>
      <c r="F10" s="1165" t="s">
        <v>288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>
      <c r="A11" s="805" t="s">
        <v>1743</v>
      </c>
      <c r="B11" s="1165" t="s">
        <v>288</v>
      </c>
      <c r="C11" s="1382" t="s">
        <v>1946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>
      <c r="A12" s="805"/>
      <c r="B12" s="1382" t="s">
        <v>1947</v>
      </c>
      <c r="C12" s="1382" t="s">
        <v>1948</v>
      </c>
      <c r="D12" s="1164">
        <v>45402</v>
      </c>
      <c r="E12" s="1194">
        <f t="shared" ref="E12" si="3">D12+3</f>
        <v>45405</v>
      </c>
      <c r="F12" s="1165" t="s">
        <v>288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>
      <c r="A13" s="805" t="s">
        <v>1950</v>
      </c>
      <c r="B13" s="1383" t="s">
        <v>1743</v>
      </c>
      <c r="C13" s="1382" t="s">
        <v>1951</v>
      </c>
      <c r="D13" s="1164">
        <v>45399</v>
      </c>
      <c r="E13" s="1165" t="s">
        <v>288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>
      <c r="A14" s="805" t="s">
        <v>1743</v>
      </c>
      <c r="B14" s="1383" t="s">
        <v>1950</v>
      </c>
      <c r="C14" s="1382" t="s">
        <v>3807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>
      <c r="A15" s="805"/>
      <c r="B15" s="1382" t="s">
        <v>325</v>
      </c>
      <c r="C15" s="1382" t="s">
        <v>3808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>
      <c r="A16" s="805"/>
      <c r="B16" s="1382" t="s">
        <v>1944</v>
      </c>
      <c r="C16" s="1382" t="s">
        <v>3809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>
      <c r="A17" s="805"/>
      <c r="B17" s="1384" t="s">
        <v>288</v>
      </c>
      <c r="C17" s="1382" t="s">
        <v>3810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>
      <c r="A18" s="805" t="s">
        <v>1950</v>
      </c>
      <c r="B18" s="1382" t="s">
        <v>1743</v>
      </c>
      <c r="C18" s="1382" t="s">
        <v>3811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>
      <c r="A19" s="805" t="s">
        <v>3812</v>
      </c>
      <c r="B19" s="1384" t="s">
        <v>288</v>
      </c>
      <c r="C19" s="1382" t="s">
        <v>3813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>
      <c r="A20" s="805" t="s">
        <v>325</v>
      </c>
      <c r="B20" s="1382" t="s">
        <v>1950</v>
      </c>
      <c r="C20" s="1382" t="s">
        <v>3814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>
      <c r="A21" s="805" t="s">
        <v>3815</v>
      </c>
      <c r="B21" s="1384" t="s">
        <v>288</v>
      </c>
      <c r="C21" s="1382" t="s">
        <v>3816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>
      <c r="A22" s="805"/>
      <c r="B22" s="1382" t="s">
        <v>1947</v>
      </c>
      <c r="C22" s="1382" t="s">
        <v>3817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>
      <c r="A23" s="805"/>
      <c r="B23" s="1382" t="s">
        <v>1743</v>
      </c>
      <c r="C23" s="1382" t="s">
        <v>3818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>
      <c r="A24" s="805"/>
      <c r="B24" s="1382" t="s">
        <v>325</v>
      </c>
      <c r="C24" s="1382" t="s">
        <v>3819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>
      <c r="A25" s="805" t="s">
        <v>3820</v>
      </c>
      <c r="B25" s="1382" t="s">
        <v>1947</v>
      </c>
      <c r="C25" s="1382" t="s">
        <v>3821</v>
      </c>
      <c r="D25" s="1165" t="s">
        <v>288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>
      <c r="A26" s="805"/>
      <c r="B26" s="1382" t="s">
        <v>1950</v>
      </c>
      <c r="C26" s="1382" t="s">
        <v>3822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>
      <c r="A27" s="805"/>
      <c r="B27" s="1382" t="s">
        <v>1944</v>
      </c>
      <c r="C27" s="1382" t="s">
        <v>3823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>
      <c r="A28" s="805"/>
      <c r="B28" s="1382" t="s">
        <v>1743</v>
      </c>
      <c r="C28" s="1382" t="s">
        <v>3824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>
      <c r="A29" s="805" t="s">
        <v>325</v>
      </c>
      <c r="B29" s="1382" t="s">
        <v>1947</v>
      </c>
      <c r="C29" s="1382" t="s">
        <v>3825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>
      <c r="A30" s="805" t="s">
        <v>1947</v>
      </c>
      <c r="B30" s="1382" t="s">
        <v>325</v>
      </c>
      <c r="C30" s="1382" t="s">
        <v>3826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>
      <c r="A31" s="805"/>
      <c r="B31" s="1382" t="s">
        <v>1950</v>
      </c>
      <c r="C31" s="1382" t="s">
        <v>3827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>
      <c r="A32" s="805"/>
      <c r="B32" s="1382" t="s">
        <v>1944</v>
      </c>
      <c r="C32" s="1382" t="s">
        <v>3828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>
      <c r="A33" s="805"/>
      <c r="B33" s="1382" t="s">
        <v>1743</v>
      </c>
      <c r="C33" s="1382" t="s">
        <v>3829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>
      <c r="A34" s="805"/>
      <c r="B34" s="1382" t="s">
        <v>1947</v>
      </c>
      <c r="C34" s="1382" t="s">
        <v>3830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>
      <c r="A35" s="805"/>
      <c r="B35" s="1382" t="s">
        <v>325</v>
      </c>
      <c r="C35" s="1382" t="s">
        <v>3831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>
      <c r="A36" s="805"/>
      <c r="B36" s="1382" t="s">
        <v>1950</v>
      </c>
      <c r="C36" s="1382" t="s">
        <v>3832</v>
      </c>
      <c r="D36" s="1165" t="s">
        <v>288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>
      <c r="A37" s="805" t="s">
        <v>3833</v>
      </c>
      <c r="B37" s="1382" t="s">
        <v>2344</v>
      </c>
      <c r="C37" s="1382" t="s">
        <v>3834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>
      <c r="A38" s="805" t="s">
        <v>1743</v>
      </c>
      <c r="B38" s="1382" t="s">
        <v>3313</v>
      </c>
      <c r="C38" s="1382" t="s">
        <v>3835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>
      <c r="A39" s="805" t="s">
        <v>1947</v>
      </c>
      <c r="B39" s="1382" t="s">
        <v>325</v>
      </c>
      <c r="C39" s="1382" t="s">
        <v>3836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>
      <c r="A40" s="805" t="s">
        <v>325</v>
      </c>
      <c r="B40" s="1382" t="s">
        <v>1947</v>
      </c>
      <c r="C40" s="1382" t="s">
        <v>3837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>
      <c r="A41" s="805"/>
      <c r="B41" s="1382" t="s">
        <v>1950</v>
      </c>
      <c r="C41" s="1382" t="s">
        <v>3838</v>
      </c>
      <c r="D41" s="1165" t="s">
        <v>288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>
      <c r="A42" s="805" t="s">
        <v>2344</v>
      </c>
      <c r="B42" s="1382" t="s">
        <v>272</v>
      </c>
      <c r="C42" s="1382" t="s">
        <v>3839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>
      <c r="A43" s="805" t="s">
        <v>3313</v>
      </c>
      <c r="B43" s="1382" t="s">
        <v>3840</v>
      </c>
      <c r="C43" s="1382" t="s">
        <v>3841</v>
      </c>
      <c r="D43" s="1164">
        <v>45617</v>
      </c>
      <c r="E43" s="1165" t="s">
        <v>288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>
      <c r="A44" s="805" t="s">
        <v>3842</v>
      </c>
      <c r="B44" s="1382" t="s">
        <v>2344</v>
      </c>
      <c r="C44" s="1382" t="s">
        <v>3843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>
      <c r="A45" s="805" t="s">
        <v>3844</v>
      </c>
      <c r="B45" s="1382" t="s">
        <v>2021</v>
      </c>
      <c r="C45" s="1382" t="s">
        <v>3845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>
      <c r="A46" s="805" t="s">
        <v>1950</v>
      </c>
      <c r="B46" s="1382" t="s">
        <v>3846</v>
      </c>
      <c r="C46" s="1382" t="s">
        <v>3847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>
      <c r="A47" s="805"/>
      <c r="B47" s="1382" t="s">
        <v>272</v>
      </c>
      <c r="C47" s="1382" t="s">
        <v>3848</v>
      </c>
      <c r="D47" s="1164">
        <v>45645</v>
      </c>
      <c r="E47" s="1165" t="s">
        <v>288</v>
      </c>
      <c r="F47" s="1165" t="s">
        <v>288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>
      <c r="A48" s="805" t="s">
        <v>3840</v>
      </c>
      <c r="B48" s="1382" t="s">
        <v>724</v>
      </c>
      <c r="C48" s="1382" t="s">
        <v>3849</v>
      </c>
      <c r="D48" s="1165" t="s">
        <v>288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>
      <c r="A49" s="805" t="s">
        <v>2344</v>
      </c>
      <c r="B49" s="1383" t="s">
        <v>312</v>
      </c>
      <c r="C49" s="1382" t="s">
        <v>3850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>
      <c r="A50" s="805"/>
      <c r="B50" s="1382" t="s">
        <v>2344</v>
      </c>
      <c r="C50" s="1382" t="s">
        <v>3851</v>
      </c>
      <c r="D50" s="1164">
        <v>45668</v>
      </c>
      <c r="E50" s="1165" t="s">
        <v>288</v>
      </c>
      <c r="F50" s="1165" t="s">
        <v>288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>
      <c r="A51" s="805"/>
      <c r="B51" s="1382" t="s">
        <v>2021</v>
      </c>
      <c r="C51" s="1382" t="s">
        <v>3852</v>
      </c>
      <c r="D51" s="1164">
        <v>45675</v>
      </c>
      <c r="E51" s="1194">
        <f t="shared" ref="E51" si="32">D51+3</f>
        <v>45678</v>
      </c>
      <c r="F51" s="1165" t="s">
        <v>288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>
      <c r="A52" s="805"/>
      <c r="B52" s="1382" t="s">
        <v>3313</v>
      </c>
      <c r="C52" s="1382" t="s">
        <v>3853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>
      <c r="A53" s="805" t="s">
        <v>3854</v>
      </c>
      <c r="B53" s="1382" t="s">
        <v>272</v>
      </c>
      <c r="C53" s="1382" t="s">
        <v>3855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>
      <c r="A54" s="805" t="s">
        <v>272</v>
      </c>
      <c r="B54" s="1382" t="s">
        <v>3208</v>
      </c>
      <c r="C54" s="1382" t="s">
        <v>3856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>
      <c r="A55" s="805" t="s">
        <v>2344</v>
      </c>
      <c r="B55" s="1383" t="s">
        <v>312</v>
      </c>
      <c r="C55" s="1382" t="s">
        <v>3857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>
      <c r="A56" s="805"/>
      <c r="B56" s="1382" t="s">
        <v>3313</v>
      </c>
      <c r="C56" s="1382" t="s">
        <v>3858</v>
      </c>
      <c r="D56" s="1187" t="s">
        <v>288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>
      <c r="A57" s="805"/>
      <c r="B57" s="1382" t="s">
        <v>2021</v>
      </c>
      <c r="C57" s="1382" t="s">
        <v>3859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>
      <c r="A58" s="805" t="s">
        <v>272</v>
      </c>
      <c r="B58" s="1382" t="s">
        <v>272</v>
      </c>
      <c r="C58" s="1382" t="s">
        <v>3860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>
      <c r="A59" s="805" t="s">
        <v>3861</v>
      </c>
      <c r="B59" s="1382" t="s">
        <v>3208</v>
      </c>
      <c r="C59" s="1382" t="s">
        <v>3862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>
      <c r="A60" s="805"/>
      <c r="B60" s="1383" t="s">
        <v>312</v>
      </c>
      <c r="C60" s="1382" t="s">
        <v>3863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>
      <c r="A61" s="805"/>
      <c r="B61" s="1382" t="s">
        <v>3313</v>
      </c>
      <c r="C61" s="1382" t="s">
        <v>3864</v>
      </c>
      <c r="D61" s="1164">
        <v>45741</v>
      </c>
      <c r="E61" s="1187" t="s">
        <v>288</v>
      </c>
      <c r="F61" s="1187" t="s">
        <v>288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>
      <c r="A62" s="805"/>
      <c r="B62" s="1382" t="s">
        <v>2021</v>
      </c>
      <c r="C62" s="1382" t="s">
        <v>3865</v>
      </c>
      <c r="D62" s="1164">
        <v>45756</v>
      </c>
      <c r="E62" s="1161">
        <f t="shared" ref="E62:E66" si="39">D62+4</f>
        <v>45760</v>
      </c>
      <c r="F62" s="1187" t="s">
        <v>288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>
      <c r="A63" s="805" t="s">
        <v>3866</v>
      </c>
      <c r="B63" s="1382" t="s">
        <v>272</v>
      </c>
      <c r="C63" s="1382" t="s">
        <v>3867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>
      <c r="A64" s="805"/>
      <c r="B64" s="1383" t="s">
        <v>312</v>
      </c>
      <c r="C64" s="1382" t="s">
        <v>3868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>
      <c r="A65" s="805" t="s">
        <v>3869</v>
      </c>
      <c r="B65" s="1382" t="s">
        <v>3208</v>
      </c>
      <c r="C65" s="1382" t="s">
        <v>3870</v>
      </c>
      <c r="D65" s="1164">
        <v>45780</v>
      </c>
      <c r="E65" s="1187" t="s">
        <v>288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>
      <c r="A66" s="805"/>
      <c r="B66" s="1382" t="s">
        <v>724</v>
      </c>
      <c r="C66" s="1382" t="s">
        <v>3871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>
      <c r="A67" s="805"/>
      <c r="B67" s="1382" t="s">
        <v>3313</v>
      </c>
      <c r="C67" s="1382" t="s">
        <v>3872</v>
      </c>
      <c r="D67" s="1164">
        <v>45782</v>
      </c>
      <c r="E67" s="1161">
        <f t="shared" ref="E67" si="42">D67+4</f>
        <v>45786</v>
      </c>
      <c r="F67" s="1187" t="s">
        <v>288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>
      <c r="A68" s="805"/>
      <c r="B68" s="1382" t="s">
        <v>2021</v>
      </c>
      <c r="C68" s="1382" t="s">
        <v>3873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>
      <c r="A69" s="805" t="s">
        <v>272</v>
      </c>
      <c r="B69" s="1383" t="s">
        <v>312</v>
      </c>
      <c r="C69" s="1382" t="s">
        <v>3874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>
      <c r="A70" s="805" t="s">
        <v>3199</v>
      </c>
      <c r="B70" s="1382" t="s">
        <v>272</v>
      </c>
      <c r="C70" s="1382" t="s">
        <v>3875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>
      <c r="A71" s="805"/>
      <c r="B71" s="1382" t="s">
        <v>724</v>
      </c>
      <c r="C71" s="1382" t="s">
        <v>3876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>
      <c r="A72" s="805"/>
      <c r="B72" s="1383" t="s">
        <v>312</v>
      </c>
      <c r="C72" s="1382" t="s">
        <v>3877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>
      <c r="A73" s="805" t="s">
        <v>3313</v>
      </c>
      <c r="B73" s="1382" t="s">
        <v>2614</v>
      </c>
      <c r="C73" s="1382" t="s">
        <v>3878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>
      <c r="A74" s="805"/>
      <c r="B74" s="1382" t="s">
        <v>3313</v>
      </c>
      <c r="C74" s="1382" t="s">
        <v>3879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>
      <c r="A75" s="805"/>
      <c r="B75" s="1382" t="s">
        <v>2021</v>
      </c>
      <c r="C75" s="1382" t="s">
        <v>3880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>
      <c r="A76" s="805"/>
      <c r="B76" s="1382" t="s">
        <v>272</v>
      </c>
      <c r="C76" s="1382" t="s">
        <v>3881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>
      <c r="A77" s="805" t="s">
        <v>724</v>
      </c>
      <c r="B77" s="1383" t="s">
        <v>312</v>
      </c>
      <c r="C77" s="1382" t="s">
        <v>3882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>
      <c r="A78" s="805"/>
      <c r="B78" s="1382" t="s">
        <v>724</v>
      </c>
      <c r="C78" s="1382" t="s">
        <v>3883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>
      <c r="A79" s="805" t="s">
        <v>3313</v>
      </c>
      <c r="B79" s="1382" t="s">
        <v>2614</v>
      </c>
      <c r="C79" s="1382" t="s">
        <v>3884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>
      <c r="A80" s="805" t="s">
        <v>2021</v>
      </c>
      <c r="B80" s="1383" t="s">
        <v>312</v>
      </c>
      <c r="C80" s="1382" t="s">
        <v>3885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>
      <c r="A81" s="805"/>
      <c r="B81" s="1382" t="s">
        <v>2021</v>
      </c>
      <c r="C81" s="1382" t="s">
        <v>3886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>
      <c r="A82" s="805"/>
      <c r="B82" s="1382" t="s">
        <v>272</v>
      </c>
      <c r="C82" s="1382" t="s">
        <v>3887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>
      <c r="A83" s="805"/>
      <c r="B83" s="1382" t="s">
        <v>724</v>
      </c>
      <c r="C83" s="1382" t="s">
        <v>3888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>
      <c r="A84" s="805" t="s">
        <v>3889</v>
      </c>
      <c r="B84" s="1382" t="s">
        <v>3656</v>
      </c>
      <c r="C84" s="1382" t="s">
        <v>3890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>
      <c r="A85" s="805" t="s">
        <v>3891</v>
      </c>
      <c r="B85" s="1382" t="s">
        <v>2064</v>
      </c>
      <c r="C85" s="1382" t="s">
        <v>3892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>
      <c r="A86" s="805"/>
      <c r="B86" s="1382" t="s">
        <v>2021</v>
      </c>
      <c r="C86" s="1382" t="s">
        <v>3893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>
      <c r="A87" s="805" t="s">
        <v>272</v>
      </c>
      <c r="B87" s="1383" t="s">
        <v>312</v>
      </c>
      <c r="C87" s="1382" t="s">
        <v>3894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>
      <c r="A88" s="805"/>
      <c r="B88" s="1382" t="s">
        <v>272</v>
      </c>
      <c r="C88" s="1382" t="s">
        <v>3895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>
      <c r="A89" s="805" t="s">
        <v>2064</v>
      </c>
      <c r="B89" s="1382" t="s">
        <v>724</v>
      </c>
      <c r="C89" s="1382" t="s">
        <v>3896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>
      <c r="A90" s="805" t="s">
        <v>3267</v>
      </c>
      <c r="B90" s="1382" t="s">
        <v>3656</v>
      </c>
      <c r="C90" s="1382" t="s">
        <v>3897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>
      <c r="A91" s="805" t="s">
        <v>2064</v>
      </c>
      <c r="B91" s="1385" t="s">
        <v>2064</v>
      </c>
      <c r="C91" s="1382" t="s">
        <v>3898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>
      <c r="A92" s="805" t="s">
        <v>2021</v>
      </c>
      <c r="B92" s="1383" t="s">
        <v>312</v>
      </c>
      <c r="C92" s="1382" t="s">
        <v>3899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>
      <c r="A93" s="805" t="s">
        <v>272</v>
      </c>
      <c r="B93" s="1382" t="s">
        <v>2021</v>
      </c>
      <c r="C93" s="1382" t="s">
        <v>3900</v>
      </c>
      <c r="D93" s="1164">
        <v>45965</v>
      </c>
      <c r="E93" s="1161">
        <f t="shared" si="55"/>
        <v>45969</v>
      </c>
      <c r="F93" s="1187" t="s">
        <v>288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>
      <c r="A94" s="805"/>
      <c r="B94" s="1382" t="s">
        <v>272</v>
      </c>
      <c r="C94" s="1382" t="s">
        <v>3901</v>
      </c>
      <c r="D94" s="1164">
        <v>45968</v>
      </c>
      <c r="E94" s="1187" t="s">
        <v>288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>
      <c r="A95" s="805" t="s">
        <v>724</v>
      </c>
      <c r="B95" s="1382" t="s">
        <v>3533</v>
      </c>
      <c r="C95" s="1382" t="s">
        <v>3902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>
      <c r="A96" s="805" t="s">
        <v>3903</v>
      </c>
      <c r="B96" s="1386" t="s">
        <v>463</v>
      </c>
      <c r="C96" s="1382" t="s">
        <v>3904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>
      <c r="A97" s="805" t="s">
        <v>2064</v>
      </c>
      <c r="B97" s="1385" t="s">
        <v>3208</v>
      </c>
      <c r="C97" s="1382" t="s">
        <v>3905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>
      <c r="A98" s="805"/>
      <c r="B98" s="1385" t="s">
        <v>2021</v>
      </c>
      <c r="C98" s="1382" t="s">
        <v>3906</v>
      </c>
      <c r="D98" s="1164">
        <v>46003</v>
      </c>
      <c r="E98" s="1161">
        <f t="shared" ref="E98:E101" si="59">D98+4</f>
        <v>46007</v>
      </c>
      <c r="F98" s="1187" t="s">
        <v>288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>
      <c r="A99" s="805"/>
      <c r="B99" s="1385" t="s">
        <v>2099</v>
      </c>
      <c r="C99" s="1382" t="s">
        <v>3907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>
      <c r="A100" s="805" t="s">
        <v>3908</v>
      </c>
      <c r="B100" s="1385" t="s">
        <v>3909</v>
      </c>
      <c r="C100" s="1382" t="s">
        <v>3910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>
      <c r="A101" s="805" t="s">
        <v>3911</v>
      </c>
      <c r="B101" s="1385" t="s">
        <v>2548</v>
      </c>
      <c r="C101" s="1382" t="s">
        <v>3912</v>
      </c>
      <c r="D101" s="1164">
        <v>46020</v>
      </c>
      <c r="E101" s="1161">
        <f t="shared" si="59"/>
        <v>46024</v>
      </c>
      <c r="F101" s="1187" t="s">
        <v>288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>
      <c r="A102" s="805" t="s">
        <v>3913</v>
      </c>
      <c r="B102" s="1385" t="s">
        <v>3914</v>
      </c>
      <c r="C102" s="1382" t="s">
        <v>3915</v>
      </c>
      <c r="D102" s="1164">
        <v>46034</v>
      </c>
      <c r="E102" s="1187" t="s">
        <v>288</v>
      </c>
      <c r="F102" s="1187" t="s">
        <v>288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>
      <c r="A103" s="805" t="s">
        <v>3916</v>
      </c>
      <c r="B103" s="1385" t="s">
        <v>316</v>
      </c>
      <c r="C103" s="1382" t="s">
        <v>3917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>
      <c r="A104" s="805" t="s">
        <v>2099</v>
      </c>
      <c r="B104" s="1385" t="s">
        <v>1947</v>
      </c>
      <c r="C104" s="1382" t="s">
        <v>3918</v>
      </c>
      <c r="D104" s="1164">
        <v>46040</v>
      </c>
      <c r="E104" s="1187" t="s">
        <v>288</v>
      </c>
      <c r="F104" s="1187" t="s">
        <v>288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>
      <c r="A105" s="805"/>
      <c r="B105" s="1385" t="s">
        <v>3919</v>
      </c>
      <c r="C105" s="1382" t="s">
        <v>3920</v>
      </c>
      <c r="D105" s="1164">
        <v>46054</v>
      </c>
      <c r="E105" s="1187" t="s">
        <v>288</v>
      </c>
      <c r="F105" s="1187" t="s">
        <v>288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>
      <c r="A106" s="805" t="s">
        <v>438</v>
      </c>
      <c r="B106" s="1385" t="s">
        <v>3921</v>
      </c>
      <c r="C106" s="1382" t="s">
        <v>3922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>
      <c r="A107" s="805" t="s">
        <v>3923</v>
      </c>
      <c r="B107" s="1386" t="s">
        <v>463</v>
      </c>
      <c r="C107" s="1382" t="s">
        <v>3924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>
      <c r="A108" s="805" t="s">
        <v>3925</v>
      </c>
      <c r="B108" s="1387" t="s">
        <v>1947</v>
      </c>
      <c r="C108" s="1382" t="s">
        <v>3926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>
      <c r="A109" s="805" t="s">
        <v>3927</v>
      </c>
      <c r="B109" s="1154" t="s">
        <v>2843</v>
      </c>
      <c r="C109" s="1382" t="s">
        <v>3928</v>
      </c>
      <c r="D109" s="963" t="s">
        <v>288</v>
      </c>
      <c r="E109" s="963" t="s">
        <v>288</v>
      </c>
      <c r="F109" s="963" t="s">
        <v>288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>
      <c r="A110" s="805" t="s">
        <v>3919</v>
      </c>
      <c r="B110" s="1385" t="s">
        <v>724</v>
      </c>
      <c r="C110" s="1382" t="s">
        <v>3929</v>
      </c>
      <c r="D110" s="1164">
        <v>46080</v>
      </c>
      <c r="E110" s="963" t="s">
        <v>288</v>
      </c>
      <c r="F110" s="963" t="s">
        <v>288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>
      <c r="A111" s="805" t="s">
        <v>3930</v>
      </c>
      <c r="B111" s="1386" t="s">
        <v>1290</v>
      </c>
      <c r="C111" s="1382" t="s">
        <v>3931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>
      <c r="A112" s="805" t="s">
        <v>3932</v>
      </c>
      <c r="B112" s="1386" t="s">
        <v>1290</v>
      </c>
      <c r="C112" s="1382" t="s">
        <v>3933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>
      <c r="A113" s="805" t="s">
        <v>316</v>
      </c>
      <c r="B113" s="1387" t="s">
        <v>1947</v>
      </c>
      <c r="C113" s="1382" t="s">
        <v>3934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>
      <c r="A114" s="805" t="s">
        <v>3935</v>
      </c>
      <c r="B114" s="1387" t="s">
        <v>727</v>
      </c>
      <c r="C114" s="1382" t="s">
        <v>3936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>
      <c r="A115" s="805" t="s">
        <v>3937</v>
      </c>
      <c r="B115" s="1150" t="s">
        <v>463</v>
      </c>
      <c r="C115" s="1382" t="s">
        <v>3938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>
      <c r="A116" s="805"/>
      <c r="B116" s="1387" t="s">
        <v>3919</v>
      </c>
      <c r="C116" s="1382" t="s">
        <v>3939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>
      <c r="A117" s="805"/>
      <c r="B117" s="1387" t="s">
        <v>3932</v>
      </c>
      <c r="C117" s="1382" t="s">
        <v>3940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>
      <c r="B118" s="1093" t="s">
        <v>468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2"/>
      <c r="B120" s="1515"/>
      <c r="C120" s="1515"/>
      <c r="D120" s="1515"/>
      <c r="E120" s="1026"/>
      <c r="F120" s="1026"/>
      <c r="G120" s="1026"/>
      <c r="H120" s="1026"/>
      <c r="I120" s="1026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33" t="s">
        <v>1938</v>
      </c>
      <c r="C122" s="1534"/>
      <c r="D122" s="1535" t="s">
        <v>252</v>
      </c>
      <c r="E122" s="932" t="s">
        <v>717</v>
      </c>
      <c r="F122" s="932" t="s">
        <v>157</v>
      </c>
      <c r="G122" s="932" t="s">
        <v>3941</v>
      </c>
      <c r="H122" s="932" t="s">
        <v>3942</v>
      </c>
      <c r="I122" s="935" t="s">
        <v>122</v>
      </c>
      <c r="K122" s="1042"/>
      <c r="L122"/>
      <c r="M122" s="18"/>
      <c r="P122" s="345"/>
      <c r="S122" s="18"/>
    </row>
    <row r="123" spans="1:19" ht="27" hidden="1" customHeight="1">
      <c r="A123" s="327"/>
      <c r="B123" s="935" t="s">
        <v>254</v>
      </c>
      <c r="C123" s="936" t="s">
        <v>255</v>
      </c>
      <c r="D123" s="1536"/>
      <c r="E123" s="931" t="s">
        <v>718</v>
      </c>
      <c r="F123" s="931" t="s">
        <v>32</v>
      </c>
      <c r="G123" s="931" t="s">
        <v>70</v>
      </c>
      <c r="H123" s="931" t="s">
        <v>49</v>
      </c>
      <c r="I123" s="931" t="s">
        <v>2428</v>
      </c>
      <c r="K123" s="1038" t="s">
        <v>256</v>
      </c>
      <c r="L123"/>
      <c r="M123" s="18"/>
      <c r="P123" s="345"/>
      <c r="S123" s="18"/>
    </row>
    <row r="124" spans="1:19" ht="19.5" hidden="1" customHeight="1">
      <c r="A124" s="805"/>
      <c r="B124" s="945" t="s">
        <v>1743</v>
      </c>
      <c r="C124" s="945" t="s">
        <v>3943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288</v>
      </c>
      <c r="I124" s="873" t="s">
        <v>288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5" t="s">
        <v>325</v>
      </c>
      <c r="C125" s="945" t="s">
        <v>3944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288</v>
      </c>
      <c r="I125" s="873" t="s">
        <v>288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1950</v>
      </c>
      <c r="B126" s="945" t="s">
        <v>1947</v>
      </c>
      <c r="C126" s="945" t="s">
        <v>3945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288</v>
      </c>
      <c r="H126" s="873" t="s">
        <v>288</v>
      </c>
      <c r="I126" s="873" t="s">
        <v>288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5" t="s">
        <v>1950</v>
      </c>
      <c r="C127" s="945" t="s">
        <v>3946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288</v>
      </c>
      <c r="I127" s="873" t="s">
        <v>288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5" t="s">
        <v>1944</v>
      </c>
      <c r="C128" s="945" t="s">
        <v>3947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288</v>
      </c>
      <c r="I128" s="873" t="s">
        <v>288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5" t="s">
        <v>1743</v>
      </c>
      <c r="C129" s="945" t="s">
        <v>3948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288</v>
      </c>
      <c r="I129" s="873" t="s">
        <v>288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325</v>
      </c>
      <c r="B130" s="945" t="s">
        <v>1947</v>
      </c>
      <c r="C130" s="945" t="s">
        <v>3949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288</v>
      </c>
      <c r="I130" s="873" t="s">
        <v>288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1947</v>
      </c>
      <c r="B131" s="945" t="s">
        <v>325</v>
      </c>
      <c r="C131" s="945" t="s">
        <v>3950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288</v>
      </c>
      <c r="I131" s="873" t="s">
        <v>288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5" t="s">
        <v>1950</v>
      </c>
      <c r="C132" s="945" t="s">
        <v>3951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5" t="s">
        <v>1944</v>
      </c>
      <c r="C133" s="945" t="s">
        <v>3952</v>
      </c>
      <c r="D133" s="946">
        <v>45542</v>
      </c>
      <c r="E133" s="873" t="s">
        <v>288</v>
      </c>
      <c r="F133" s="873" t="s">
        <v>288</v>
      </c>
      <c r="G133" s="873" t="s">
        <v>288</v>
      </c>
      <c r="H133" s="873" t="s">
        <v>288</v>
      </c>
      <c r="I133" s="873" t="s">
        <v>288</v>
      </c>
      <c r="J133" s="873" t="s">
        <v>288</v>
      </c>
      <c r="L133" s="758" t="e">
        <f t="shared" si="96"/>
        <v>#REF!</v>
      </c>
    </row>
    <row r="134" spans="1:12" ht="19.5" hidden="1" customHeight="1">
      <c r="A134" s="805"/>
      <c r="B134" s="945" t="s">
        <v>1743</v>
      </c>
      <c r="C134" s="945" t="s">
        <v>3953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5" t="s">
        <v>1947</v>
      </c>
      <c r="C135" s="945" t="s">
        <v>3954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5" t="s">
        <v>325</v>
      </c>
      <c r="C136" s="945" t="s">
        <v>3955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288</v>
      </c>
      <c r="H136" s="873" t="s">
        <v>288</v>
      </c>
      <c r="I136" s="873" t="s">
        <v>288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5" t="s">
        <v>1950</v>
      </c>
      <c r="C137" s="945" t="s">
        <v>3956</v>
      </c>
      <c r="D137" s="946">
        <v>45572</v>
      </c>
      <c r="E137" s="873" t="s">
        <v>288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3833</v>
      </c>
      <c r="B138" s="945" t="s">
        <v>3957</v>
      </c>
      <c r="C138" s="945" t="s">
        <v>3958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1743</v>
      </c>
      <c r="B139" s="945" t="s">
        <v>3313</v>
      </c>
      <c r="C139" s="945" t="s">
        <v>3959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325</v>
      </c>
      <c r="B140" s="945" t="s">
        <v>3957</v>
      </c>
      <c r="C140" s="945" t="s">
        <v>3960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1947</v>
      </c>
      <c r="B141" s="1014" t="s">
        <v>312</v>
      </c>
      <c r="C141" s="945" t="s">
        <v>3961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5" t="s">
        <v>1950</v>
      </c>
      <c r="C142" s="945" t="s">
        <v>3962</v>
      </c>
      <c r="D142" s="946">
        <v>45610</v>
      </c>
      <c r="E142" s="873" t="s">
        <v>288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3957</v>
      </c>
      <c r="B143" s="945" t="s">
        <v>272</v>
      </c>
      <c r="C143" s="945" t="s">
        <v>3963</v>
      </c>
      <c r="D143" s="946">
        <v>45618</v>
      </c>
      <c r="E143" s="758">
        <f>D143+1</f>
        <v>45619</v>
      </c>
      <c r="F143" s="873" t="s">
        <v>288</v>
      </c>
      <c r="G143" s="873" t="s">
        <v>288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3313</v>
      </c>
      <c r="B144" s="945" t="s">
        <v>3840</v>
      </c>
      <c r="C144" s="945" t="s">
        <v>3964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288</v>
      </c>
      <c r="I144" s="873" t="s">
        <v>288</v>
      </c>
      <c r="J144" s="873" t="s">
        <v>288</v>
      </c>
      <c r="L144" s="758" t="e">
        <f t="shared" si="96"/>
        <v>#REF!</v>
      </c>
    </row>
    <row r="145" spans="1:19" ht="19.5" hidden="1" customHeight="1">
      <c r="A145" s="805" t="s">
        <v>3842</v>
      </c>
      <c r="B145" s="945" t="s">
        <v>3957</v>
      </c>
      <c r="C145" s="945" t="s">
        <v>3965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5" t="s">
        <v>2021</v>
      </c>
      <c r="C146" s="945" t="s">
        <v>3966</v>
      </c>
      <c r="D146" s="946">
        <v>45643</v>
      </c>
      <c r="E146" s="873" t="s">
        <v>288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1950</v>
      </c>
      <c r="B147" s="945" t="s">
        <v>3313</v>
      </c>
      <c r="C147" s="945" t="s">
        <v>3967</v>
      </c>
      <c r="D147" s="946">
        <v>45649</v>
      </c>
      <c r="E147" s="873" t="s">
        <v>288</v>
      </c>
      <c r="F147" s="873" t="s">
        <v>288</v>
      </c>
      <c r="G147" s="873" t="s">
        <v>288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5" t="s">
        <v>272</v>
      </c>
      <c r="C148" s="945" t="s">
        <v>3968</v>
      </c>
      <c r="D148" s="873" t="s">
        <v>288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3840</v>
      </c>
      <c r="B149" s="945" t="s">
        <v>724</v>
      </c>
      <c r="C149" s="945" t="s">
        <v>3969</v>
      </c>
      <c r="D149" s="873" t="s">
        <v>288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3957</v>
      </c>
      <c r="B150" s="1014" t="s">
        <v>312</v>
      </c>
      <c r="C150" s="945" t="s">
        <v>3970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5" t="s">
        <v>3957</v>
      </c>
      <c r="C151" s="945" t="s">
        <v>3971</v>
      </c>
      <c r="D151" s="873" t="s">
        <v>288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288</v>
      </c>
      <c r="I151" s="873" t="s">
        <v>288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2021</v>
      </c>
      <c r="B152" s="1014" t="s">
        <v>312</v>
      </c>
      <c r="C152" s="945" t="s">
        <v>3972</v>
      </c>
      <c r="D152" s="946">
        <v>45682</v>
      </c>
      <c r="E152" s="873" t="s">
        <v>288</v>
      </c>
      <c r="F152" s="873" t="s">
        <v>288</v>
      </c>
      <c r="G152" s="873" t="s">
        <v>288</v>
      </c>
      <c r="H152" s="873" t="s">
        <v>288</v>
      </c>
      <c r="I152" s="873" t="s">
        <v>288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5" t="s">
        <v>3313</v>
      </c>
      <c r="C153" s="945" t="s">
        <v>3973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288</v>
      </c>
      <c r="I153" s="873" t="s">
        <v>288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3208</v>
      </c>
      <c r="B154" s="945" t="s">
        <v>272</v>
      </c>
      <c r="C154" s="945" t="s">
        <v>3974</v>
      </c>
      <c r="D154" s="946">
        <v>45696</v>
      </c>
      <c r="E154" s="758">
        <f t="shared" ref="E154" si="144">D154+1</f>
        <v>45697</v>
      </c>
      <c r="F154" s="873" t="s">
        <v>288</v>
      </c>
      <c r="G154" s="873" t="s">
        <v>288</v>
      </c>
      <c r="H154" s="873" t="s">
        <v>288</v>
      </c>
      <c r="I154" s="873" t="s">
        <v>288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5" t="s">
        <v>3208</v>
      </c>
      <c r="C155" s="945" t="s">
        <v>3975</v>
      </c>
      <c r="D155" s="946">
        <v>45710</v>
      </c>
      <c r="E155" s="963" t="s">
        <v>288</v>
      </c>
      <c r="F155" s="758">
        <v>45714</v>
      </c>
      <c r="G155" s="758">
        <f>F155+2</f>
        <v>45716</v>
      </c>
      <c r="H155" s="963" t="s">
        <v>288</v>
      </c>
      <c r="I155" s="963" t="s">
        <v>288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4" t="s">
        <v>312</v>
      </c>
      <c r="C156" s="945" t="s">
        <v>3976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2021</v>
      </c>
      <c r="B157" s="945" t="s">
        <v>3313</v>
      </c>
      <c r="C157" s="945" t="s">
        <v>3977</v>
      </c>
      <c r="D157" s="946">
        <v>45706</v>
      </c>
      <c r="E157" s="963" t="s">
        <v>288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3313</v>
      </c>
      <c r="B158" s="945" t="s">
        <v>2021</v>
      </c>
      <c r="C158" s="945" t="s">
        <v>3978</v>
      </c>
      <c r="D158" s="946">
        <v>45726</v>
      </c>
      <c r="E158" s="963" t="s">
        <v>288</v>
      </c>
      <c r="F158" s="963" t="s">
        <v>288</v>
      </c>
      <c r="G158" s="963" t="s">
        <v>288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272</v>
      </c>
      <c r="B159" s="945" t="s">
        <v>272</v>
      </c>
      <c r="C159" s="945" t="s">
        <v>3979</v>
      </c>
      <c r="D159" s="946">
        <v>45732</v>
      </c>
      <c r="E159" s="963" t="s">
        <v>288</v>
      </c>
      <c r="F159" s="963" t="s">
        <v>288</v>
      </c>
      <c r="G159" s="963" t="s">
        <v>288</v>
      </c>
      <c r="H159" s="963" t="s">
        <v>288</v>
      </c>
      <c r="I159" s="963" t="s">
        <v>288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4" t="s">
        <v>312</v>
      </c>
      <c r="C160" s="945" t="s">
        <v>3980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5" t="s">
        <v>3208</v>
      </c>
      <c r="C161" s="945" t="s">
        <v>3981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5" t="s">
        <v>3313</v>
      </c>
      <c r="C162" s="945" t="s">
        <v>3982</v>
      </c>
      <c r="D162" s="963" t="s">
        <v>288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5" t="s">
        <v>2021</v>
      </c>
      <c r="C163" s="945" t="s">
        <v>3983</v>
      </c>
      <c r="D163" s="946">
        <v>45766</v>
      </c>
      <c r="E163" s="963" t="s">
        <v>288</v>
      </c>
      <c r="F163" s="963" t="s">
        <v>288</v>
      </c>
      <c r="G163" s="963" t="s">
        <v>288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5" t="s">
        <v>272</v>
      </c>
      <c r="C164" s="945" t="s">
        <v>3984</v>
      </c>
      <c r="D164" s="946">
        <v>45779</v>
      </c>
      <c r="E164" s="963" t="s">
        <v>288</v>
      </c>
      <c r="F164" s="963" t="s">
        <v>288</v>
      </c>
      <c r="G164" s="963" t="s">
        <v>288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724</v>
      </c>
      <c r="B165" s="1014" t="s">
        <v>312</v>
      </c>
      <c r="C165" s="945" t="s">
        <v>3985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5" t="s">
        <v>3208</v>
      </c>
      <c r="C166" s="945" t="s">
        <v>3986</v>
      </c>
      <c r="D166" s="946">
        <v>45792</v>
      </c>
      <c r="E166" s="758">
        <f>D166+1</f>
        <v>45793</v>
      </c>
      <c r="F166" s="963" t="s">
        <v>288</v>
      </c>
      <c r="G166" s="963" t="s">
        <v>288</v>
      </c>
      <c r="H166" s="758">
        <v>45805</v>
      </c>
      <c r="I166" s="963" t="s">
        <v>288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3" t="s">
        <v>468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15" t="s">
        <v>1171</v>
      </c>
      <c r="C169" s="1515"/>
      <c r="D169" s="1515"/>
      <c r="E169" s="1515"/>
      <c r="F169" s="1515"/>
      <c r="G169" s="1515"/>
      <c r="H169" s="1515"/>
      <c r="I169" s="2"/>
      <c r="J169" s="11"/>
    </row>
    <row r="170" spans="1:19" s="149" customFormat="1" ht="15.75">
      <c r="A170" s="1022"/>
      <c r="B170" s="1515" t="s">
        <v>1171</v>
      </c>
      <c r="C170" s="1515"/>
      <c r="D170" s="1515"/>
      <c r="E170" s="1515"/>
      <c r="F170" s="1515"/>
      <c r="G170" s="1515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33" t="s">
        <v>1938</v>
      </c>
      <c r="C172" s="1543"/>
      <c r="D172" s="1535" t="s">
        <v>252</v>
      </c>
      <c r="E172" s="932" t="s">
        <v>717</v>
      </c>
      <c r="F172" s="932" t="s">
        <v>3942</v>
      </c>
      <c r="G172" s="935" t="s">
        <v>122</v>
      </c>
      <c r="H172" s="935" t="s">
        <v>198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>
      <c r="A173" s="327"/>
      <c r="B173" s="935" t="s">
        <v>254</v>
      </c>
      <c r="C173" s="936" t="s">
        <v>255</v>
      </c>
      <c r="D173" s="1536"/>
      <c r="E173" s="931" t="s">
        <v>718</v>
      </c>
      <c r="F173" s="931" t="s">
        <v>49</v>
      </c>
      <c r="G173" s="931" t="s">
        <v>2428</v>
      </c>
      <c r="H173" s="931" t="s">
        <v>83</v>
      </c>
      <c r="I173" s="18"/>
      <c r="J173" s="1038" t="s">
        <v>392</v>
      </c>
      <c r="K173" s="1038" t="s">
        <v>256</v>
      </c>
      <c r="L173" s="975" t="s">
        <v>257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5" t="s">
        <v>724</v>
      </c>
      <c r="C174" s="945" t="s">
        <v>3987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5" t="s">
        <v>3313</v>
      </c>
      <c r="C175" s="945" t="s">
        <v>3988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5" t="s">
        <v>2021</v>
      </c>
      <c r="C176" s="945" t="s">
        <v>3989</v>
      </c>
      <c r="D176" s="946">
        <v>45806</v>
      </c>
      <c r="E176" s="963" t="s">
        <v>288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4" t="s">
        <v>312</v>
      </c>
      <c r="C177" s="945" t="s">
        <v>3990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5" t="s">
        <v>272</v>
      </c>
      <c r="C178" s="1106" t="s">
        <v>3991</v>
      </c>
      <c r="D178" s="946">
        <v>45821</v>
      </c>
      <c r="E178" s="963" t="s">
        <v>288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5" t="s">
        <v>724</v>
      </c>
      <c r="C179" s="945" t="s">
        <v>3992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4" t="s">
        <v>312</v>
      </c>
      <c r="C180" s="945" t="s">
        <v>3993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5" t="s">
        <v>2614</v>
      </c>
      <c r="C181" s="1107" t="s">
        <v>3994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5" t="s">
        <v>3313</v>
      </c>
      <c r="C182" s="945" t="s">
        <v>3995</v>
      </c>
      <c r="D182" s="946">
        <v>45841</v>
      </c>
      <c r="E182" s="963" t="s">
        <v>288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5" t="s">
        <v>2021</v>
      </c>
      <c r="C183" s="945" t="s">
        <v>3996</v>
      </c>
      <c r="D183" s="946">
        <v>45845</v>
      </c>
      <c r="E183" s="963" t="s">
        <v>288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5" t="s">
        <v>272</v>
      </c>
      <c r="C184" s="945" t="s">
        <v>3997</v>
      </c>
      <c r="D184" s="946">
        <v>45859</v>
      </c>
      <c r="E184" s="963" t="s">
        <v>288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4" t="s">
        <v>312</v>
      </c>
      <c r="C185" s="945" t="s">
        <v>3998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5" t="s">
        <v>724</v>
      </c>
      <c r="C186" s="945" t="s">
        <v>3999</v>
      </c>
      <c r="D186" s="946">
        <v>45869</v>
      </c>
      <c r="E186" s="963" t="s">
        <v>288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5" t="s">
        <v>2614</v>
      </c>
      <c r="C187" s="945" t="s">
        <v>4000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3313</v>
      </c>
      <c r="B188" s="1014" t="s">
        <v>312</v>
      </c>
      <c r="C188" s="945" t="s">
        <v>4001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5" t="s">
        <v>2021</v>
      </c>
      <c r="C189" s="945" t="s">
        <v>4002</v>
      </c>
      <c r="D189" s="946">
        <v>45889</v>
      </c>
      <c r="E189" s="963" t="s">
        <v>288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5" t="s">
        <v>272</v>
      </c>
      <c r="C190" s="945" t="s">
        <v>4003</v>
      </c>
      <c r="D190" s="946">
        <v>45898</v>
      </c>
      <c r="E190" s="963" t="s">
        <v>288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5" t="s">
        <v>724</v>
      </c>
      <c r="C191" s="945" t="s">
        <v>4004</v>
      </c>
      <c r="D191" s="946">
        <v>45909</v>
      </c>
      <c r="E191" s="963" t="s">
        <v>288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3889</v>
      </c>
      <c r="B192" s="945" t="s">
        <v>3656</v>
      </c>
      <c r="C192" s="945" t="s">
        <v>4005</v>
      </c>
      <c r="D192" s="946">
        <v>45913</v>
      </c>
      <c r="E192" s="963" t="s">
        <v>288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3891</v>
      </c>
      <c r="B193" s="945" t="s">
        <v>2064</v>
      </c>
      <c r="C193" s="945" t="s">
        <v>4006</v>
      </c>
      <c r="D193" s="946">
        <v>45913</v>
      </c>
      <c r="E193" s="963" t="s">
        <v>288</v>
      </c>
      <c r="F193" s="963" t="s">
        <v>288</v>
      </c>
      <c r="G193" s="963" t="s">
        <v>288</v>
      </c>
      <c r="H193" s="963" t="s">
        <v>288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5" t="s">
        <v>2021</v>
      </c>
      <c r="C194" s="945" t="s">
        <v>4007</v>
      </c>
      <c r="D194" s="946">
        <v>45920</v>
      </c>
      <c r="E194" s="963" t="s">
        <v>288</v>
      </c>
      <c r="F194" s="963" t="s">
        <v>288</v>
      </c>
      <c r="G194" s="963" t="s">
        <v>288</v>
      </c>
      <c r="H194" s="963" t="s">
        <v>288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272</v>
      </c>
      <c r="B195" s="945" t="s">
        <v>2064</v>
      </c>
      <c r="C195" s="945" t="s">
        <v>4008</v>
      </c>
      <c r="D195" s="946">
        <v>45926</v>
      </c>
      <c r="E195" s="963" t="s">
        <v>288</v>
      </c>
      <c r="F195" s="758">
        <v>45934</v>
      </c>
      <c r="G195" s="758">
        <f t="shared" ref="G195:G196" si="171">F195+1</f>
        <v>45935</v>
      </c>
      <c r="H195" s="963" t="s">
        <v>288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5" t="s">
        <v>2021</v>
      </c>
      <c r="C196" s="945" t="s">
        <v>4009</v>
      </c>
      <c r="D196" s="946">
        <v>45935</v>
      </c>
      <c r="E196" s="963" t="s">
        <v>288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5" t="s">
        <v>272</v>
      </c>
      <c r="C197" s="945" t="s">
        <v>4010</v>
      </c>
      <c r="D197" s="946">
        <v>45942</v>
      </c>
      <c r="E197" s="963" t="s">
        <v>288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3656</v>
      </c>
      <c r="B198" s="945" t="s">
        <v>724</v>
      </c>
      <c r="C198" s="945" t="s">
        <v>4011</v>
      </c>
      <c r="D198" s="946">
        <v>45948</v>
      </c>
      <c r="E198" s="963" t="s">
        <v>288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2064</v>
      </c>
      <c r="B199" s="945" t="s">
        <v>3656</v>
      </c>
      <c r="C199" s="945" t="s">
        <v>4012</v>
      </c>
      <c r="D199" s="946">
        <v>45955</v>
      </c>
      <c r="E199" s="963" t="s">
        <v>288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5" t="s">
        <v>2064</v>
      </c>
      <c r="C200" s="945" t="s">
        <v>4013</v>
      </c>
      <c r="D200" s="963" t="s">
        <v>288</v>
      </c>
      <c r="E200" s="963" t="s">
        <v>288</v>
      </c>
      <c r="F200" s="963" t="s">
        <v>288</v>
      </c>
      <c r="G200" s="963" t="s">
        <v>288</v>
      </c>
      <c r="H200" s="963" t="s">
        <v>288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5" t="s">
        <v>3267</v>
      </c>
      <c r="C201" s="945" t="s">
        <v>4014</v>
      </c>
      <c r="D201" s="946">
        <v>45976</v>
      </c>
      <c r="E201" s="963" t="s">
        <v>288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5" t="s">
        <v>2099</v>
      </c>
      <c r="C202" s="945" t="s">
        <v>4015</v>
      </c>
      <c r="D202" s="946">
        <v>45980</v>
      </c>
      <c r="E202" s="963" t="s">
        <v>288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724</v>
      </c>
      <c r="B203" s="945" t="s">
        <v>4016</v>
      </c>
      <c r="C203" s="945" t="s">
        <v>4017</v>
      </c>
      <c r="D203" s="963" t="s">
        <v>288</v>
      </c>
      <c r="E203" s="963" t="s">
        <v>288</v>
      </c>
      <c r="F203" s="963" t="s">
        <v>288</v>
      </c>
      <c r="G203" s="963" t="s">
        <v>288</v>
      </c>
      <c r="H203" s="963" t="s">
        <v>288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4018</v>
      </c>
      <c r="B204" s="1150" t="s">
        <v>1290</v>
      </c>
      <c r="C204" s="945" t="s">
        <v>4019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4020</v>
      </c>
      <c r="B205" s="1150" t="s">
        <v>312</v>
      </c>
      <c r="C205" s="945" t="s">
        <v>4021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3267</v>
      </c>
      <c r="B206" s="1150" t="s">
        <v>463</v>
      </c>
      <c r="C206" s="945" t="s">
        <v>4022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2099</v>
      </c>
      <c r="B207" s="1150" t="s">
        <v>463</v>
      </c>
      <c r="C207" s="945" t="s">
        <v>4023</v>
      </c>
      <c r="D207" s="946">
        <v>46017</v>
      </c>
      <c r="E207" s="963" t="s">
        <v>288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4016</v>
      </c>
      <c r="B208" s="945" t="s">
        <v>4024</v>
      </c>
      <c r="C208" s="945" t="s">
        <v>4025</v>
      </c>
      <c r="D208" s="946">
        <v>46026</v>
      </c>
      <c r="E208" s="963" t="s">
        <v>288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4026</v>
      </c>
      <c r="B209" s="945" t="s">
        <v>2548</v>
      </c>
      <c r="C209" s="945" t="s">
        <v>4027</v>
      </c>
      <c r="D209" s="946">
        <v>46030</v>
      </c>
      <c r="E209" s="963" t="s">
        <v>288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4028</v>
      </c>
      <c r="B210" s="945" t="s">
        <v>3914</v>
      </c>
      <c r="C210" s="945" t="s">
        <v>4029</v>
      </c>
      <c r="D210" s="963" t="s">
        <v>288</v>
      </c>
      <c r="E210" s="963" t="s">
        <v>288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4030</v>
      </c>
      <c r="B211" s="1150" t="s">
        <v>1290</v>
      </c>
      <c r="C211" s="945" t="s">
        <v>4031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4032</v>
      </c>
      <c r="B212" s="1154" t="s">
        <v>2087</v>
      </c>
      <c r="C212" s="945" t="s">
        <v>4033</v>
      </c>
      <c r="D212" s="963" t="s">
        <v>288</v>
      </c>
      <c r="E212" s="963" t="s">
        <v>288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3919</v>
      </c>
      <c r="B213" s="945" t="s">
        <v>3919</v>
      </c>
      <c r="C213" s="945" t="s">
        <v>4034</v>
      </c>
      <c r="D213" s="963" t="s">
        <v>288</v>
      </c>
      <c r="E213" s="963" t="s">
        <v>288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4035</v>
      </c>
      <c r="B214" s="1154" t="s">
        <v>727</v>
      </c>
      <c r="C214" s="945" t="s">
        <v>4036</v>
      </c>
      <c r="D214" s="946">
        <v>46060</v>
      </c>
      <c r="E214" s="963" t="s">
        <v>288</v>
      </c>
      <c r="F214" s="963" t="s">
        <v>288</v>
      </c>
      <c r="G214" s="963" t="s">
        <v>288</v>
      </c>
      <c r="H214" s="963" t="s">
        <v>288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3923</v>
      </c>
      <c r="B215" s="1150" t="s">
        <v>312</v>
      </c>
      <c r="C215" s="945" t="s">
        <v>4037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3925</v>
      </c>
      <c r="B216" s="945" t="s">
        <v>2087</v>
      </c>
      <c r="C216" s="945" t="s">
        <v>4038</v>
      </c>
      <c r="D216" s="946">
        <v>46074</v>
      </c>
      <c r="E216" s="963" t="s">
        <v>288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4039</v>
      </c>
      <c r="B217" s="1150" t="s">
        <v>463</v>
      </c>
      <c r="C217" s="945" t="s">
        <v>4040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4041</v>
      </c>
      <c r="B218" s="1154" t="s">
        <v>4042</v>
      </c>
      <c r="C218" s="945" t="s">
        <v>4043</v>
      </c>
      <c r="D218" s="946">
        <v>46080</v>
      </c>
      <c r="E218" s="963" t="s">
        <v>288</v>
      </c>
      <c r="F218" s="963" t="s">
        <v>288</v>
      </c>
      <c r="G218" s="963" t="s">
        <v>288</v>
      </c>
      <c r="H218" s="963" t="s">
        <v>288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2548</v>
      </c>
      <c r="B219" s="945" t="s">
        <v>724</v>
      </c>
      <c r="C219" s="945" t="s">
        <v>4044</v>
      </c>
      <c r="D219" s="946">
        <v>46097</v>
      </c>
      <c r="E219" s="963" t="s">
        <v>288</v>
      </c>
      <c r="F219" s="758">
        <f>D219+11</f>
        <v>46108</v>
      </c>
      <c r="G219" s="758">
        <f t="shared" ref="G219" si="208">F219+1</f>
        <v>46109</v>
      </c>
      <c r="H219" s="963" t="s">
        <v>288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4045</v>
      </c>
      <c r="B220" s="945" t="s">
        <v>3267</v>
      </c>
      <c r="C220" s="945" t="s">
        <v>4046</v>
      </c>
      <c r="D220" s="946">
        <v>46103</v>
      </c>
      <c r="E220" s="963" t="s">
        <v>288</v>
      </c>
      <c r="F220" s="758">
        <f>D220+11</f>
        <v>46114</v>
      </c>
      <c r="G220" s="758">
        <f t="shared" ref="G220" si="210">F220+1</f>
        <v>46115</v>
      </c>
      <c r="H220" s="963" t="s">
        <v>288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316</v>
      </c>
      <c r="B221" s="945" t="s">
        <v>2087</v>
      </c>
      <c r="C221" s="945" t="s">
        <v>4047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4048</v>
      </c>
      <c r="B222" s="1154" t="s">
        <v>2548</v>
      </c>
      <c r="C222" s="945" t="s">
        <v>4049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4050</v>
      </c>
      <c r="B223" s="1150" t="s">
        <v>463</v>
      </c>
      <c r="C223" s="945" t="s">
        <v>4051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4" t="s">
        <v>3919</v>
      </c>
      <c r="C224" s="945" t="s">
        <v>4052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4" t="s">
        <v>3932</v>
      </c>
      <c r="C225" s="945" t="s">
        <v>4053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3" t="s">
        <v>468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469</v>
      </c>
      <c r="C230" s="145"/>
      <c r="D230" s="147" t="s">
        <v>470</v>
      </c>
      <c r="G230" s="147" t="s">
        <v>471</v>
      </c>
      <c r="H230" s="779"/>
    </row>
    <row r="231" spans="1:19" s="147" customFormat="1" ht="18.75" customHeight="1">
      <c r="B231" s="780" t="s">
        <v>472</v>
      </c>
      <c r="C231" s="1085" t="s">
        <v>473</v>
      </c>
      <c r="D231" s="133" t="s">
        <v>474</v>
      </c>
      <c r="F231" s="1085" t="s">
        <v>475</v>
      </c>
      <c r="G231" s="145" t="s">
        <v>476</v>
      </c>
      <c r="H231" s="1086" t="s">
        <v>477</v>
      </c>
    </row>
    <row r="232" spans="1:19" s="147" customFormat="1" ht="18.75" customHeight="1">
      <c r="B232" s="780" t="s">
        <v>478</v>
      </c>
      <c r="C232" s="1085" t="s">
        <v>479</v>
      </c>
      <c r="D232" s="133" t="s">
        <v>480</v>
      </c>
      <c r="E232" s="148" t="s">
        <v>481</v>
      </c>
      <c r="F232" s="1087" t="s">
        <v>482</v>
      </c>
      <c r="G232" s="145" t="s">
        <v>483</v>
      </c>
      <c r="H232" s="1086" t="s">
        <v>484</v>
      </c>
    </row>
    <row r="233" spans="1:19" s="147" customFormat="1" ht="18.75" customHeight="1">
      <c r="B233" s="783" t="s">
        <v>485</v>
      </c>
      <c r="C233" s="1088" t="s">
        <v>486</v>
      </c>
      <c r="D233" s="133" t="s">
        <v>487</v>
      </c>
      <c r="E233" s="148" t="s">
        <v>488</v>
      </c>
      <c r="F233" s="1087" t="s">
        <v>489</v>
      </c>
      <c r="G233" s="588" t="s">
        <v>490</v>
      </c>
      <c r="H233" s="1089" t="s">
        <v>491</v>
      </c>
    </row>
    <row r="234" spans="1:19" s="147" customFormat="1" ht="18.75" customHeight="1">
      <c r="B234" s="783" t="s">
        <v>492</v>
      </c>
      <c r="C234" s="1088" t="s">
        <v>493</v>
      </c>
      <c r="D234" s="133" t="s">
        <v>494</v>
      </c>
      <c r="E234" s="148" t="s">
        <v>495</v>
      </c>
      <c r="F234" s="1087" t="s">
        <v>496</v>
      </c>
      <c r="G234" s="588" t="s">
        <v>497</v>
      </c>
      <c r="H234" s="1089" t="s">
        <v>498</v>
      </c>
      <c r="N234" s="149"/>
      <c r="O234" s="149"/>
    </row>
    <row r="235" spans="1:19" s="147" customFormat="1" ht="18.75" customHeight="1">
      <c r="B235" s="783" t="s">
        <v>899</v>
      </c>
      <c r="C235" s="1088" t="s">
        <v>500</v>
      </c>
      <c r="D235" s="133" t="s">
        <v>501</v>
      </c>
      <c r="E235" s="148" t="s">
        <v>502</v>
      </c>
      <c r="F235" s="1087" t="s">
        <v>503</v>
      </c>
      <c r="G235" s="588" t="s">
        <v>504</v>
      </c>
      <c r="H235" s="1089" t="s">
        <v>505</v>
      </c>
      <c r="N235" s="149"/>
      <c r="O235" s="149"/>
    </row>
    <row r="236" spans="1:19" s="147" customFormat="1" ht="18.75" customHeight="1">
      <c r="B236" s="783" t="s">
        <v>506</v>
      </c>
      <c r="C236" s="1088" t="s">
        <v>507</v>
      </c>
      <c r="D236" s="133" t="s">
        <v>508</v>
      </c>
      <c r="E236" s="148" t="s">
        <v>509</v>
      </c>
      <c r="F236" s="1087" t="s">
        <v>510</v>
      </c>
      <c r="G236" s="588" t="s">
        <v>511</v>
      </c>
      <c r="H236" s="1089" t="s">
        <v>512</v>
      </c>
      <c r="N236" s="149"/>
      <c r="O236" s="149"/>
    </row>
    <row r="237" spans="1:19" s="147" customFormat="1" ht="18.75" customHeight="1">
      <c r="B237" s="783" t="s">
        <v>513</v>
      </c>
      <c r="C237" s="1088" t="s">
        <v>514</v>
      </c>
      <c r="D237" s="133" t="s">
        <v>515</v>
      </c>
      <c r="E237" s="148" t="s">
        <v>516</v>
      </c>
      <c r="F237" s="1085" t="s">
        <v>517</v>
      </c>
      <c r="G237" s="588" t="s">
        <v>518</v>
      </c>
      <c r="H237" s="787" t="s">
        <v>519</v>
      </c>
      <c r="N237" s="149"/>
      <c r="O237" s="149"/>
    </row>
    <row r="238" spans="1:19" s="149" customFormat="1" ht="18.75" customHeight="1">
      <c r="A238" s="1022"/>
      <c r="B238" s="783" t="s">
        <v>520</v>
      </c>
      <c r="C238" s="1088" t="s">
        <v>521</v>
      </c>
      <c r="D238" s="133" t="s">
        <v>522</v>
      </c>
      <c r="E238" s="148" t="s">
        <v>523</v>
      </c>
      <c r="F238" s="739" t="s">
        <v>524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120:D120"/>
    <mergeCell ref="B172:C172"/>
    <mergeCell ref="D172:D173"/>
    <mergeCell ref="D122:D123"/>
    <mergeCell ref="B122:C122"/>
    <mergeCell ref="B169:H169"/>
    <mergeCell ref="B170:G17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63"/>
  <sheetViews>
    <sheetView showGridLines="0" tabSelected="1" topLeftCell="A21" zoomScaleNormal="100" zoomScaleSheetLayoutView="75" workbookViewId="0">
      <selection activeCell="D39" sqref="D39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7"/>
      <c r="B2" s="1520" t="s">
        <v>0</v>
      </c>
      <c r="C2" s="1520"/>
      <c r="D2" s="1520"/>
      <c r="E2" s="1520"/>
      <c r="F2" s="1520"/>
      <c r="G2" s="121"/>
      <c r="H2" s="947" t="s">
        <v>247</v>
      </c>
    </row>
    <row r="3" spans="1:12" ht="18.75" customHeight="1">
      <c r="A3" s="1027"/>
      <c r="B3" s="123"/>
      <c r="C3" s="122"/>
      <c r="D3" s="122"/>
      <c r="E3" s="122"/>
      <c r="F3" s="122"/>
    </row>
    <row r="4" spans="1:12" s="149" customFormat="1" ht="30" customHeight="1">
      <c r="A4" s="325"/>
      <c r="B4" s="1521" t="s">
        <v>11</v>
      </c>
      <c r="C4" s="1522"/>
      <c r="D4" s="1522"/>
      <c r="E4" s="1522"/>
      <c r="F4" s="1523"/>
      <c r="G4" s="147"/>
      <c r="H4" s="1470"/>
    </row>
    <row r="5" spans="1:12" s="149" customFormat="1" ht="30" customHeight="1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>
      <c r="A6" s="1022"/>
      <c r="B6" s="1515" t="s">
        <v>250</v>
      </c>
      <c r="C6" s="1515"/>
      <c r="D6" s="1515"/>
      <c r="E6" s="1515"/>
      <c r="F6" s="1026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516" t="s">
        <v>11</v>
      </c>
      <c r="C8" s="1517"/>
      <c r="D8" s="1518" t="s">
        <v>252</v>
      </c>
      <c r="E8" s="1157" t="s">
        <v>178</v>
      </c>
      <c r="F8" s="1157" t="s">
        <v>162</v>
      </c>
      <c r="G8" s="1249"/>
      <c r="H8" s="1379"/>
      <c r="I8" s="1380"/>
      <c r="J8" s="1381"/>
    </row>
    <row r="9" spans="1:12" ht="26.25" customHeight="1">
      <c r="A9" s="805"/>
      <c r="B9" s="1158" t="s">
        <v>254</v>
      </c>
      <c r="C9" s="1270" t="s">
        <v>255</v>
      </c>
      <c r="D9" s="1519"/>
      <c r="E9" s="1159" t="s">
        <v>32</v>
      </c>
      <c r="F9" s="1159" t="s">
        <v>117</v>
      </c>
      <c r="G9" s="1249"/>
      <c r="H9" s="1284" t="s">
        <v>392</v>
      </c>
      <c r="I9" s="1284" t="s">
        <v>256</v>
      </c>
      <c r="J9" s="1367" t="s">
        <v>257</v>
      </c>
    </row>
    <row r="10" spans="1:12" s="14" customFormat="1" ht="19.5" hidden="1" customHeight="1">
      <c r="A10" s="805"/>
      <c r="B10" s="1385" t="s">
        <v>437</v>
      </c>
      <c r="C10" s="1382" t="s">
        <v>4054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hidden="1" customHeight="1">
      <c r="A11" s="805" t="s">
        <v>2230</v>
      </c>
      <c r="B11" s="1385" t="s">
        <v>3247</v>
      </c>
      <c r="C11" s="1382" t="s">
        <v>4055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5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hidden="1" customHeight="1">
      <c r="A12" s="805" t="s">
        <v>4056</v>
      </c>
      <c r="B12" s="1387" t="s">
        <v>2230</v>
      </c>
      <c r="C12" s="1382" t="s">
        <v>4057</v>
      </c>
      <c r="D12" s="1164">
        <v>46110</v>
      </c>
      <c r="E12" s="1161">
        <f>D12+5</f>
        <v>46115</v>
      </c>
      <c r="F12" s="1161">
        <f t="shared" si="1"/>
        <v>46116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hidden="1" customHeight="1">
      <c r="A13" s="805" t="s">
        <v>4058</v>
      </c>
      <c r="B13" s="1387" t="s">
        <v>724</v>
      </c>
      <c r="C13" s="1382" t="s">
        <v>4059</v>
      </c>
      <c r="D13" s="1164">
        <v>46123</v>
      </c>
      <c r="E13" s="1161">
        <f t="shared" si="0"/>
        <v>46128</v>
      </c>
      <c r="F13" s="1161">
        <f t="shared" si="1"/>
        <v>46129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hidden="1" customHeight="1">
      <c r="A14" s="805" t="s">
        <v>437</v>
      </c>
      <c r="B14" s="1387" t="s">
        <v>3570</v>
      </c>
      <c r="C14" s="1382" t="s">
        <v>4060</v>
      </c>
      <c r="D14" s="1164">
        <v>46126</v>
      </c>
      <c r="E14" s="1161">
        <f t="shared" si="0"/>
        <v>46131</v>
      </c>
      <c r="F14" s="1188" t="s">
        <v>288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customHeight="1">
      <c r="A15" s="805" t="s">
        <v>4061</v>
      </c>
      <c r="B15" s="1385" t="s">
        <v>437</v>
      </c>
      <c r="C15" s="1382" t="s">
        <v>4062</v>
      </c>
      <c r="D15" s="1164">
        <v>46133</v>
      </c>
      <c r="E15" s="1161">
        <f t="shared" si="0"/>
        <v>46138</v>
      </c>
      <c r="F15" s="1161">
        <f t="shared" si="1"/>
        <v>46139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>
      <c r="A16" s="805" t="s">
        <v>4063</v>
      </c>
      <c r="B16" s="1387" t="s">
        <v>2015</v>
      </c>
      <c r="C16" s="1382" t="s">
        <v>4064</v>
      </c>
      <c r="D16" s="1164">
        <v>46140</v>
      </c>
      <c r="E16" s="1161">
        <f t="shared" si="0"/>
        <v>46145</v>
      </c>
      <c r="F16" s="1161">
        <f t="shared" si="1"/>
        <v>46146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9" s="14" customFormat="1" ht="19.5" customHeight="1">
      <c r="A17" s="805" t="s">
        <v>4065</v>
      </c>
      <c r="B17" s="1387" t="s">
        <v>3313</v>
      </c>
      <c r="C17" s="1382" t="s">
        <v>4066</v>
      </c>
      <c r="D17" s="1164">
        <v>46152</v>
      </c>
      <c r="E17" s="1161">
        <f t="shared" si="0"/>
        <v>46157</v>
      </c>
      <c r="F17" s="1188" t="s">
        <v>288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9" s="14" customFormat="1" ht="19.5" customHeight="1">
      <c r="A18" s="805" t="s">
        <v>437</v>
      </c>
      <c r="B18" s="1387" t="s">
        <v>724</v>
      </c>
      <c r="C18" s="1382" t="s">
        <v>4067</v>
      </c>
      <c r="D18" s="1164">
        <v>46150</v>
      </c>
      <c r="E18" s="1161">
        <f t="shared" ref="E18" si="7">D18+5</f>
        <v>46155</v>
      </c>
      <c r="F18" s="1161">
        <f t="shared" ref="F18" si="8">E18+1</f>
        <v>46156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9">WEEKNUM(I18)</f>
        <v>20</v>
      </c>
      <c r="L18" s="13"/>
    </row>
    <row r="19" spans="1:19" s="14" customFormat="1" ht="19.5" customHeight="1">
      <c r="A19" s="805" t="s">
        <v>4068</v>
      </c>
      <c r="B19" s="1386" t="s">
        <v>312</v>
      </c>
      <c r="C19" s="1382" t="s">
        <v>4069</v>
      </c>
      <c r="D19" s="1170">
        <v>46159</v>
      </c>
      <c r="E19" s="1170">
        <f t="shared" ref="E19" si="10">D19+5</f>
        <v>46164</v>
      </c>
      <c r="F19" s="1170">
        <f t="shared" ref="F19" si="11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2">WEEKNUM(I19)</f>
        <v>21</v>
      </c>
      <c r="L19" s="13"/>
    </row>
    <row r="20" spans="1:19" s="14" customFormat="1" ht="19.5" customHeight="1">
      <c r="A20" s="805" t="s">
        <v>4061</v>
      </c>
      <c r="B20" s="1385" t="s">
        <v>414</v>
      </c>
      <c r="C20" s="1382" t="s">
        <v>4070</v>
      </c>
      <c r="D20" s="1164">
        <v>46166</v>
      </c>
      <c r="E20" s="1161">
        <f t="shared" ref="E20" si="13">D20+5</f>
        <v>46171</v>
      </c>
      <c r="F20" s="1188" t="s">
        <v>288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4">WEEKNUM(I20)</f>
        <v>22</v>
      </c>
      <c r="L20" s="13"/>
    </row>
    <row r="21" spans="1:19" s="14" customFormat="1" ht="19.5" customHeight="1">
      <c r="A21" s="805" t="s">
        <v>4071</v>
      </c>
      <c r="B21" s="1387" t="s">
        <v>2015</v>
      </c>
      <c r="C21" s="1382" t="s">
        <v>4072</v>
      </c>
      <c r="D21" s="1164">
        <v>46173</v>
      </c>
      <c r="E21" s="1161">
        <f t="shared" ref="E21" si="15">D21+5</f>
        <v>46178</v>
      </c>
      <c r="F21" s="1161">
        <f t="shared" ref="F21" si="16">E21+1</f>
        <v>46179</v>
      </c>
      <c r="G21" s="1249"/>
      <c r="H21" s="1161">
        <f t="shared" si="3"/>
        <v>46173</v>
      </c>
      <c r="I21" s="1161">
        <f t="shared" si="3"/>
        <v>46174</v>
      </c>
      <c r="J21" s="1370">
        <f t="shared" ref="J21" si="17">WEEKNUM(I21)</f>
        <v>23</v>
      </c>
      <c r="L21" s="13"/>
    </row>
    <row r="22" spans="1:19" s="14" customFormat="1" ht="19.5" customHeight="1">
      <c r="A22" s="805" t="s">
        <v>3919</v>
      </c>
      <c r="B22" s="1387" t="s">
        <v>3313</v>
      </c>
      <c r="C22" s="1382" t="s">
        <v>4073</v>
      </c>
      <c r="D22" s="1164">
        <v>46180</v>
      </c>
      <c r="E22" s="1161">
        <f t="shared" ref="E22" si="18">D22+5</f>
        <v>46185</v>
      </c>
      <c r="F22" s="1161">
        <f t="shared" ref="F22" si="19">E22+1</f>
        <v>46186</v>
      </c>
      <c r="G22" s="1249"/>
      <c r="H22" s="1161">
        <f t="shared" si="3"/>
        <v>46180</v>
      </c>
      <c r="I22" s="1161">
        <f t="shared" si="3"/>
        <v>46181</v>
      </c>
      <c r="J22" s="1370">
        <f t="shared" ref="J22" si="20">WEEKNUM(I22)</f>
        <v>24</v>
      </c>
      <c r="L22" s="13"/>
    </row>
    <row r="23" spans="1:19" s="14" customFormat="1" ht="19.5" customHeight="1">
      <c r="A23" s="805" t="s">
        <v>4074</v>
      </c>
      <c r="B23" s="1386" t="s">
        <v>312</v>
      </c>
      <c r="C23" s="1382" t="s">
        <v>4075</v>
      </c>
      <c r="D23" s="1170">
        <v>46187</v>
      </c>
      <c r="E23" s="1170">
        <f t="shared" ref="E23" si="21">D23+5</f>
        <v>46192</v>
      </c>
      <c r="F23" s="1170">
        <f t="shared" ref="F23" si="22">E23+1</f>
        <v>46193</v>
      </c>
      <c r="G23" s="1249"/>
      <c r="H23" s="1161">
        <f t="shared" si="3"/>
        <v>46187</v>
      </c>
      <c r="I23" s="1161">
        <f t="shared" si="3"/>
        <v>46188</v>
      </c>
      <c r="J23" s="1370">
        <f t="shared" ref="J23" si="23">WEEKNUM(I23)</f>
        <v>25</v>
      </c>
      <c r="L23" s="13"/>
    </row>
    <row r="24" spans="1:19" s="14" customFormat="1" ht="19.5" customHeight="1">
      <c r="A24" s="805" t="s">
        <v>4068</v>
      </c>
      <c r="B24" s="1387" t="s">
        <v>724</v>
      </c>
      <c r="C24" s="1382" t="s">
        <v>4076</v>
      </c>
      <c r="D24" s="1164">
        <v>46194</v>
      </c>
      <c r="E24" s="1161">
        <f t="shared" ref="E24" si="24">D24+5</f>
        <v>46199</v>
      </c>
      <c r="F24" s="1161">
        <f t="shared" ref="F24" si="25">E24+1</f>
        <v>46200</v>
      </c>
      <c r="G24" s="1249"/>
      <c r="H24" s="1161">
        <f t="shared" si="3"/>
        <v>46194</v>
      </c>
      <c r="I24" s="1161">
        <f t="shared" si="3"/>
        <v>46195</v>
      </c>
      <c r="J24" s="1370">
        <f t="shared" ref="J24" si="26">WEEKNUM(I24)</f>
        <v>26</v>
      </c>
      <c r="L24" s="13"/>
    </row>
    <row r="25" spans="1:19" s="14" customFormat="1" ht="19.5" customHeight="1">
      <c r="A25" s="805" t="s">
        <v>3247</v>
      </c>
      <c r="B25" s="1387" t="s">
        <v>414</v>
      </c>
      <c r="C25" s="1382" t="s">
        <v>4077</v>
      </c>
      <c r="D25" s="1164">
        <v>46201</v>
      </c>
      <c r="E25" s="1161">
        <f t="shared" ref="E25" si="27">D25+5</f>
        <v>46206</v>
      </c>
      <c r="F25" s="1161">
        <f t="shared" ref="F25" si="28">E25+1</f>
        <v>46207</v>
      </c>
      <c r="G25" s="1249"/>
      <c r="H25" s="1161">
        <f t="shared" si="3"/>
        <v>46201</v>
      </c>
      <c r="I25" s="1161">
        <f t="shared" si="3"/>
        <v>46202</v>
      </c>
      <c r="J25" s="1370">
        <f t="shared" ref="J25" si="29">WEEKNUM(I25)</f>
        <v>27</v>
      </c>
      <c r="L25" s="13"/>
    </row>
    <row r="26" spans="1:19" ht="19.5" customHeight="1">
      <c r="B26" s="1093" t="s">
        <v>468</v>
      </c>
      <c r="C26" s="678"/>
      <c r="D26" s="678"/>
      <c r="E26" s="678"/>
      <c r="F26" s="678"/>
      <c r="G26" s="678"/>
      <c r="H26" s="678"/>
      <c r="I26" s="407"/>
      <c r="J26" s="490"/>
      <c r="K26" s="149"/>
      <c r="L26" s="14"/>
    </row>
    <row r="27" spans="1:19" s="14" customFormat="1" ht="19.5" customHeight="1">
      <c r="A27" s="805"/>
      <c r="B27" s="808"/>
      <c r="C27" s="808"/>
      <c r="D27" s="764"/>
      <c r="E27" s="801"/>
      <c r="F27" s="801"/>
      <c r="G27" s="801"/>
      <c r="H27" s="764"/>
      <c r="I27" s="801"/>
      <c r="J27" s="801"/>
      <c r="L27" s="13"/>
    </row>
    <row r="28" spans="1:19" s="149" customFormat="1" ht="15.75" customHeight="1">
      <c r="A28" s="1022"/>
      <c r="B28" s="1515"/>
      <c r="C28" s="1515"/>
      <c r="D28" s="1515"/>
      <c r="E28" s="1026"/>
      <c r="F28" s="1026"/>
      <c r="G28" s="1026"/>
      <c r="H28" s="1026"/>
      <c r="I28" s="1026"/>
      <c r="J28" s="217"/>
      <c r="K28" s="217"/>
      <c r="L28" s="217"/>
    </row>
    <row r="29" spans="1:19" ht="14.25">
      <c r="A29" s="327"/>
      <c r="H29" s="9"/>
      <c r="I29" s="9"/>
      <c r="J29" s="423"/>
      <c r="K29" s="423"/>
      <c r="L29" s="424"/>
    </row>
    <row r="30" spans="1:19" s="149" customFormat="1" ht="15.75">
      <c r="A30" s="1022"/>
      <c r="B30" s="1515" t="s">
        <v>1171</v>
      </c>
      <c r="C30" s="1515"/>
      <c r="D30" s="1515"/>
      <c r="E30" s="1515"/>
      <c r="F30" s="1515"/>
      <c r="G30" s="1515"/>
      <c r="H30" s="217"/>
      <c r="I30" s="217"/>
      <c r="J30" s="217"/>
      <c r="K30" s="217"/>
      <c r="L30" s="217"/>
    </row>
    <row r="31" spans="1:19" ht="15">
      <c r="A31" s="327"/>
      <c r="B31" s="486"/>
      <c r="C31" s="533"/>
      <c r="D31" s="9"/>
      <c r="E31" s="9"/>
      <c r="F31" s="9"/>
      <c r="G31" s="9"/>
      <c r="H31" s="9"/>
      <c r="I31" s="9"/>
      <c r="J31" s="423"/>
      <c r="K31" s="423"/>
      <c r="L31" s="424"/>
    </row>
    <row r="32" spans="1:19" ht="30" customHeight="1">
      <c r="A32" s="327"/>
      <c r="B32" s="1533" t="s">
        <v>11</v>
      </c>
      <c r="C32" s="1543"/>
      <c r="D32" s="1535" t="s">
        <v>252</v>
      </c>
      <c r="E32" s="932" t="s">
        <v>3942</v>
      </c>
      <c r="F32" s="935" t="s">
        <v>122</v>
      </c>
      <c r="G32" s="18"/>
      <c r="H32" s="615"/>
      <c r="I32" s="18"/>
      <c r="J32" s="1042"/>
      <c r="K32"/>
      <c r="M32" s="18"/>
      <c r="O32" s="345"/>
      <c r="P32" s="345"/>
      <c r="R32" s="18"/>
      <c r="S32" s="18"/>
    </row>
    <row r="33" spans="1:19" ht="27" customHeight="1">
      <c r="A33" s="327"/>
      <c r="B33" s="935" t="s">
        <v>254</v>
      </c>
      <c r="C33" s="936" t="s">
        <v>255</v>
      </c>
      <c r="D33" s="1536"/>
      <c r="E33" s="931" t="s">
        <v>101</v>
      </c>
      <c r="F33" s="931" t="s">
        <v>49</v>
      </c>
      <c r="G33" s="18"/>
      <c r="H33" s="1038" t="s">
        <v>392</v>
      </c>
      <c r="I33" s="1038" t="s">
        <v>256</v>
      </c>
      <c r="J33" s="975" t="s">
        <v>257</v>
      </c>
      <c r="M33" s="18"/>
      <c r="O33" s="345"/>
      <c r="P33" s="345"/>
      <c r="R33" s="18"/>
      <c r="S33" s="18"/>
    </row>
    <row r="34" spans="1:19" ht="19.5" hidden="1" customHeight="1">
      <c r="A34" s="805"/>
      <c r="B34" s="1154" t="s">
        <v>437</v>
      </c>
      <c r="C34" s="945" t="s">
        <v>4078</v>
      </c>
      <c r="D34" s="946">
        <v>46109</v>
      </c>
      <c r="E34" s="758">
        <f t="shared" ref="E34:E41" si="30">D34+8</f>
        <v>46117</v>
      </c>
      <c r="F34" s="758">
        <f t="shared" ref="F34:F41" si="31">E34+3</f>
        <v>46120</v>
      </c>
      <c r="G34" s="18"/>
      <c r="H34" s="758">
        <v>46106</v>
      </c>
      <c r="I34" s="758">
        <v>46107</v>
      </c>
      <c r="J34" s="332">
        <f t="shared" ref="J34:J35" si="32">WEEKNUM(I34)</f>
        <v>13</v>
      </c>
      <c r="M34" s="18"/>
      <c r="O34" s="345"/>
      <c r="P34" s="345"/>
      <c r="R34" s="18"/>
      <c r="S34" s="18"/>
    </row>
    <row r="35" spans="1:19" ht="19.5" hidden="1" customHeight="1">
      <c r="A35" s="805" t="s">
        <v>2230</v>
      </c>
      <c r="B35" s="1154" t="s">
        <v>3247</v>
      </c>
      <c r="C35" s="945" t="s">
        <v>4079</v>
      </c>
      <c r="D35" s="946">
        <v>46117</v>
      </c>
      <c r="E35" s="758">
        <f t="shared" si="30"/>
        <v>46125</v>
      </c>
      <c r="F35" s="758">
        <f t="shared" si="31"/>
        <v>46128</v>
      </c>
      <c r="G35" s="18"/>
      <c r="H35" s="1161">
        <f t="shared" ref="H35:I49" si="33">H34+7</f>
        <v>46113</v>
      </c>
      <c r="I35" s="1161">
        <f t="shared" si="33"/>
        <v>46114</v>
      </c>
      <c r="J35" s="1370">
        <f t="shared" si="32"/>
        <v>14</v>
      </c>
      <c r="K35" s="764"/>
      <c r="L35" s="169"/>
      <c r="M35" s="18"/>
      <c r="O35" s="345"/>
      <c r="P35" s="345"/>
      <c r="R35" s="18"/>
      <c r="S35" s="18"/>
    </row>
    <row r="36" spans="1:19" ht="19.5" hidden="1" customHeight="1">
      <c r="A36" s="805" t="s">
        <v>4080</v>
      </c>
      <c r="B36" s="1386" t="s">
        <v>463</v>
      </c>
      <c r="C36" s="945" t="s">
        <v>4081</v>
      </c>
      <c r="D36" s="946">
        <v>46126</v>
      </c>
      <c r="E36" s="758">
        <f t="shared" si="30"/>
        <v>46134</v>
      </c>
      <c r="F36" s="758">
        <f t="shared" si="31"/>
        <v>46137</v>
      </c>
      <c r="G36" s="18"/>
      <c r="H36" s="1161">
        <f t="shared" si="33"/>
        <v>46120</v>
      </c>
      <c r="I36" s="1161">
        <f t="shared" si="33"/>
        <v>46121</v>
      </c>
      <c r="J36" s="1370">
        <f t="shared" ref="J36:J38" si="34">WEEKNUM(I36)</f>
        <v>15</v>
      </c>
      <c r="K36" s="764"/>
      <c r="L36" s="169"/>
      <c r="M36" s="18"/>
      <c r="O36" s="345"/>
      <c r="P36" s="345"/>
      <c r="R36" s="18"/>
      <c r="S36" s="18"/>
    </row>
    <row r="37" spans="1:19" ht="19.5" hidden="1" customHeight="1">
      <c r="A37" s="805" t="s">
        <v>4082</v>
      </c>
      <c r="B37" s="1387" t="s">
        <v>724</v>
      </c>
      <c r="C37" s="945" t="s">
        <v>4083</v>
      </c>
      <c r="D37" s="946">
        <v>46138</v>
      </c>
      <c r="E37" s="758">
        <f>D37+8</f>
        <v>46146</v>
      </c>
      <c r="F37" s="758">
        <f>E37+3</f>
        <v>46149</v>
      </c>
      <c r="G37" s="18"/>
      <c r="H37" s="1161">
        <f t="shared" si="33"/>
        <v>46127</v>
      </c>
      <c r="I37" s="1161">
        <f t="shared" si="33"/>
        <v>46128</v>
      </c>
      <c r="J37" s="1370">
        <f t="shared" si="34"/>
        <v>16</v>
      </c>
      <c r="K37" s="764"/>
      <c r="L37" s="169"/>
      <c r="M37" s="18"/>
      <c r="O37" s="345"/>
      <c r="P37" s="345"/>
      <c r="R37" s="18"/>
      <c r="S37" s="18"/>
    </row>
    <row r="38" spans="1:19" ht="19.5" customHeight="1">
      <c r="A38" s="805" t="s">
        <v>4084</v>
      </c>
      <c r="B38" s="1386" t="s">
        <v>463</v>
      </c>
      <c r="C38" s="945" t="s">
        <v>4085</v>
      </c>
      <c r="D38" s="946">
        <v>46146</v>
      </c>
      <c r="E38" s="758">
        <f t="shared" si="30"/>
        <v>46154</v>
      </c>
      <c r="F38" s="758">
        <f t="shared" si="31"/>
        <v>46157</v>
      </c>
      <c r="G38" s="18"/>
      <c r="H38" s="1161">
        <f t="shared" si="33"/>
        <v>46134</v>
      </c>
      <c r="I38" s="1161">
        <f t="shared" si="33"/>
        <v>46135</v>
      </c>
      <c r="J38" s="1370">
        <f t="shared" si="34"/>
        <v>17</v>
      </c>
      <c r="K38" s="764"/>
      <c r="L38" s="169"/>
      <c r="M38" s="18"/>
      <c r="O38" s="345"/>
      <c r="P38" s="345"/>
      <c r="R38" s="18"/>
      <c r="S38" s="18"/>
    </row>
    <row r="39" spans="1:19" ht="19.5" customHeight="1">
      <c r="A39" s="805" t="s">
        <v>4061</v>
      </c>
      <c r="B39" s="1154" t="s">
        <v>437</v>
      </c>
      <c r="C39" s="945" t="s">
        <v>4086</v>
      </c>
      <c r="D39" s="946">
        <v>46150</v>
      </c>
      <c r="E39" s="758">
        <f t="shared" si="30"/>
        <v>46158</v>
      </c>
      <c r="F39" s="758">
        <f t="shared" si="31"/>
        <v>46161</v>
      </c>
      <c r="G39" s="18"/>
      <c r="H39" s="1161">
        <f t="shared" si="33"/>
        <v>46141</v>
      </c>
      <c r="I39" s="1161">
        <f t="shared" si="33"/>
        <v>46142</v>
      </c>
      <c r="J39" s="1370">
        <f t="shared" ref="J39" si="35">WEEKNUM(I39)</f>
        <v>18</v>
      </c>
      <c r="K39" s="764"/>
      <c r="L39" s="169"/>
      <c r="M39" s="18"/>
      <c r="O39" s="345"/>
      <c r="P39" s="345"/>
      <c r="R39" s="18"/>
      <c r="S39" s="18"/>
    </row>
    <row r="40" spans="1:19" ht="19.5" customHeight="1">
      <c r="A40" s="805" t="s">
        <v>4087</v>
      </c>
      <c r="B40" s="1387" t="s">
        <v>2015</v>
      </c>
      <c r="C40" s="945" t="s">
        <v>4088</v>
      </c>
      <c r="D40" s="946">
        <v>46147</v>
      </c>
      <c r="E40" s="758">
        <f t="shared" si="30"/>
        <v>46155</v>
      </c>
      <c r="F40" s="758">
        <f t="shared" si="31"/>
        <v>46158</v>
      </c>
      <c r="G40" s="18"/>
      <c r="H40" s="1161">
        <f t="shared" si="33"/>
        <v>46148</v>
      </c>
      <c r="I40" s="1161">
        <f t="shared" si="33"/>
        <v>46149</v>
      </c>
      <c r="J40" s="1370">
        <f t="shared" ref="J40:J41" si="36">WEEKNUM(I40)</f>
        <v>19</v>
      </c>
      <c r="K40" s="764"/>
      <c r="L40" s="169"/>
      <c r="M40" s="18"/>
      <c r="O40" s="345"/>
      <c r="P40" s="345"/>
      <c r="R40" s="18"/>
      <c r="S40" s="18"/>
    </row>
    <row r="41" spans="1:19" ht="19.5" customHeight="1">
      <c r="A41" s="805" t="s">
        <v>4065</v>
      </c>
      <c r="B41" s="1387" t="s">
        <v>3313</v>
      </c>
      <c r="C41" s="945" t="s">
        <v>4089</v>
      </c>
      <c r="D41" s="946">
        <v>46158</v>
      </c>
      <c r="E41" s="758">
        <f t="shared" si="30"/>
        <v>46166</v>
      </c>
      <c r="F41" s="758">
        <f t="shared" si="31"/>
        <v>46169</v>
      </c>
      <c r="G41" s="18"/>
      <c r="H41" s="1161">
        <f t="shared" si="33"/>
        <v>46155</v>
      </c>
      <c r="I41" s="1161">
        <f t="shared" si="33"/>
        <v>46156</v>
      </c>
      <c r="J41" s="1370">
        <f t="shared" si="36"/>
        <v>20</v>
      </c>
      <c r="K41" s="764"/>
      <c r="L41" s="169"/>
      <c r="M41" s="18"/>
      <c r="O41" s="345"/>
      <c r="P41" s="345"/>
      <c r="R41" s="18"/>
      <c r="S41" s="18"/>
    </row>
    <row r="42" spans="1:19" ht="19.5" customHeight="1">
      <c r="A42" s="805" t="s">
        <v>4090</v>
      </c>
      <c r="B42" s="1386" t="s">
        <v>312</v>
      </c>
      <c r="C42" s="945" t="s">
        <v>4091</v>
      </c>
      <c r="D42" s="760">
        <v>46162</v>
      </c>
      <c r="E42" s="760">
        <f t="shared" ref="E42" si="37">D42+8</f>
        <v>46170</v>
      </c>
      <c r="F42" s="760">
        <f t="shared" ref="F42" si="38">E42+3</f>
        <v>46173</v>
      </c>
      <c r="G42" s="18"/>
      <c r="H42" s="1161">
        <f t="shared" si="33"/>
        <v>46162</v>
      </c>
      <c r="I42" s="1161">
        <f t="shared" si="33"/>
        <v>46163</v>
      </c>
      <c r="J42" s="1370">
        <f t="shared" ref="J42" si="39">WEEKNUM(I42)</f>
        <v>21</v>
      </c>
      <c r="K42" s="764"/>
      <c r="L42" s="169"/>
      <c r="M42" s="18"/>
      <c r="O42" s="345"/>
      <c r="P42" s="345"/>
      <c r="R42" s="18"/>
      <c r="S42" s="18"/>
    </row>
    <row r="43" spans="1:19" ht="19.5" customHeight="1">
      <c r="A43" s="805" t="s">
        <v>4074</v>
      </c>
      <c r="B43" s="1386" t="s">
        <v>463</v>
      </c>
      <c r="C43" s="945" t="s">
        <v>4092</v>
      </c>
      <c r="D43" s="946">
        <v>46169</v>
      </c>
      <c r="E43" s="758">
        <f t="shared" ref="E43" si="40">D43+8</f>
        <v>46177</v>
      </c>
      <c r="F43" s="758">
        <f t="shared" ref="F43" si="41">E43+3</f>
        <v>46180</v>
      </c>
      <c r="G43" s="18"/>
      <c r="H43" s="1161">
        <f t="shared" si="33"/>
        <v>46169</v>
      </c>
      <c r="I43" s="1161">
        <f t="shared" si="33"/>
        <v>46170</v>
      </c>
      <c r="J43" s="1370">
        <f t="shared" ref="J43" si="42">WEEKNUM(I43)</f>
        <v>22</v>
      </c>
      <c r="K43" s="764"/>
      <c r="L43" s="169"/>
      <c r="M43" s="18"/>
      <c r="O43" s="345"/>
      <c r="P43" s="345"/>
      <c r="R43" s="18"/>
      <c r="S43" s="18"/>
    </row>
    <row r="44" spans="1:19" ht="19.5" customHeight="1">
      <c r="A44" s="805" t="s">
        <v>4093</v>
      </c>
      <c r="B44" s="1385" t="s">
        <v>724</v>
      </c>
      <c r="C44" s="945" t="s">
        <v>4094</v>
      </c>
      <c r="D44" s="946">
        <v>46176</v>
      </c>
      <c r="E44" s="758">
        <f t="shared" ref="E44" si="43">D44+8</f>
        <v>46184</v>
      </c>
      <c r="F44" s="758">
        <f t="shared" ref="F44" si="44">E44+3</f>
        <v>46187</v>
      </c>
      <c r="G44" s="18"/>
      <c r="H44" s="1161">
        <f t="shared" si="33"/>
        <v>46176</v>
      </c>
      <c r="I44" s="1161">
        <f t="shared" si="33"/>
        <v>46177</v>
      </c>
      <c r="J44" s="1370">
        <f t="shared" ref="J44" si="45">WEEKNUM(I44)</f>
        <v>23</v>
      </c>
      <c r="K44" s="764"/>
      <c r="L44" s="169"/>
      <c r="M44" s="18"/>
      <c r="O44" s="345"/>
      <c r="P44" s="345"/>
      <c r="R44" s="18"/>
      <c r="S44" s="18"/>
    </row>
    <row r="45" spans="1:19" ht="19.5" customHeight="1">
      <c r="A45" s="805" t="s">
        <v>4095</v>
      </c>
      <c r="B45" s="1387" t="s">
        <v>414</v>
      </c>
      <c r="C45" s="945" t="s">
        <v>4096</v>
      </c>
      <c r="D45" s="946">
        <v>46183</v>
      </c>
      <c r="E45" s="758">
        <f t="shared" ref="E45" si="46">D45+8</f>
        <v>46191</v>
      </c>
      <c r="F45" s="758">
        <f t="shared" ref="F45" si="47">E45+3</f>
        <v>46194</v>
      </c>
      <c r="G45" s="18"/>
      <c r="H45" s="1161">
        <f t="shared" si="33"/>
        <v>46183</v>
      </c>
      <c r="I45" s="1161">
        <f t="shared" si="33"/>
        <v>46184</v>
      </c>
      <c r="J45" s="1370">
        <f t="shared" ref="J45" si="48">WEEKNUM(I45)</f>
        <v>24</v>
      </c>
      <c r="K45" s="764"/>
      <c r="L45" s="169"/>
      <c r="M45" s="18"/>
      <c r="O45" s="345"/>
      <c r="P45" s="345"/>
      <c r="R45" s="18"/>
      <c r="S45" s="18"/>
    </row>
    <row r="46" spans="1:19" ht="19.5" customHeight="1">
      <c r="A46" s="805" t="s">
        <v>4097</v>
      </c>
      <c r="B46" s="1387" t="s">
        <v>2015</v>
      </c>
      <c r="C46" s="945" t="s">
        <v>4098</v>
      </c>
      <c r="D46" s="946">
        <v>46190</v>
      </c>
      <c r="E46" s="758">
        <f t="shared" ref="E46" si="49">D46+8</f>
        <v>46198</v>
      </c>
      <c r="F46" s="758">
        <f t="shared" ref="F46" si="50">E46+3</f>
        <v>46201</v>
      </c>
      <c r="G46" s="18"/>
      <c r="H46" s="1161">
        <f t="shared" si="33"/>
        <v>46190</v>
      </c>
      <c r="I46" s="1161">
        <f t="shared" si="33"/>
        <v>46191</v>
      </c>
      <c r="J46" s="1370">
        <f t="shared" ref="J46" si="51">WEEKNUM(I46)</f>
        <v>25</v>
      </c>
      <c r="K46" s="764"/>
      <c r="L46" s="169"/>
      <c r="M46" s="18"/>
      <c r="O46" s="345"/>
      <c r="P46" s="345"/>
      <c r="R46" s="18"/>
      <c r="S46" s="18"/>
    </row>
    <row r="47" spans="1:19" ht="19.5" customHeight="1">
      <c r="A47" s="805" t="s">
        <v>4099</v>
      </c>
      <c r="B47" s="1387" t="s">
        <v>3313</v>
      </c>
      <c r="C47" s="945" t="s">
        <v>4100</v>
      </c>
      <c r="D47" s="946">
        <v>46197</v>
      </c>
      <c r="E47" s="758">
        <f t="shared" ref="E47" si="52">D47+8</f>
        <v>46205</v>
      </c>
      <c r="F47" s="758">
        <f t="shared" ref="F47" si="53">E47+3</f>
        <v>46208</v>
      </c>
      <c r="G47" s="18"/>
      <c r="H47" s="1161">
        <f t="shared" si="33"/>
        <v>46197</v>
      </c>
      <c r="I47" s="1161">
        <f t="shared" si="33"/>
        <v>46198</v>
      </c>
      <c r="J47" s="1370">
        <f t="shared" ref="J47" si="54">WEEKNUM(I47)</f>
        <v>26</v>
      </c>
      <c r="K47" s="764"/>
      <c r="L47" s="169"/>
      <c r="M47" s="18"/>
      <c r="O47" s="345"/>
      <c r="P47" s="345"/>
      <c r="R47" s="18"/>
      <c r="S47" s="18"/>
    </row>
    <row r="48" spans="1:19" ht="19.5" customHeight="1">
      <c r="A48" s="805" t="s">
        <v>4068</v>
      </c>
      <c r="B48" s="1387" t="s">
        <v>724</v>
      </c>
      <c r="C48" s="945" t="s">
        <v>4101</v>
      </c>
      <c r="D48" s="946">
        <v>46204</v>
      </c>
      <c r="E48" s="758">
        <f t="shared" ref="E48" si="55">D48+8</f>
        <v>46212</v>
      </c>
      <c r="F48" s="758">
        <f t="shared" ref="F48" si="56">E48+3</f>
        <v>46215</v>
      </c>
      <c r="G48" s="18"/>
      <c r="H48" s="1161">
        <f t="shared" si="33"/>
        <v>46204</v>
      </c>
      <c r="I48" s="1161">
        <f t="shared" si="33"/>
        <v>46205</v>
      </c>
      <c r="J48" s="1370">
        <f t="shared" ref="J48" si="57">WEEKNUM(I48)</f>
        <v>27</v>
      </c>
      <c r="K48" s="764"/>
      <c r="L48" s="169"/>
      <c r="M48" s="18"/>
      <c r="O48" s="345"/>
      <c r="P48" s="345"/>
      <c r="R48" s="18"/>
      <c r="S48" s="18"/>
    </row>
    <row r="49" spans="1:19" ht="19.5" customHeight="1">
      <c r="A49" s="805" t="s">
        <v>3247</v>
      </c>
      <c r="B49" s="1387" t="s">
        <v>414</v>
      </c>
      <c r="C49" s="945" t="s">
        <v>4102</v>
      </c>
      <c r="D49" s="946">
        <v>46211</v>
      </c>
      <c r="E49" s="758">
        <f t="shared" ref="E49" si="58">D49+8</f>
        <v>46219</v>
      </c>
      <c r="F49" s="758">
        <f t="shared" ref="F49" si="59">E49+3</f>
        <v>46222</v>
      </c>
      <c r="G49" s="18"/>
      <c r="H49" s="1161">
        <f t="shared" si="33"/>
        <v>46211</v>
      </c>
      <c r="I49" s="1161">
        <f t="shared" si="33"/>
        <v>46212</v>
      </c>
      <c r="J49" s="1370">
        <f t="shared" ref="J49" si="60">WEEKNUM(I49)</f>
        <v>28</v>
      </c>
      <c r="K49" s="764"/>
      <c r="L49" s="169"/>
      <c r="M49" s="18"/>
      <c r="O49" s="345"/>
      <c r="P49" s="345"/>
      <c r="R49" s="18"/>
      <c r="S49" s="18"/>
    </row>
    <row r="50" spans="1:19" ht="18.75" customHeight="1">
      <c r="B50" s="1093" t="s">
        <v>468</v>
      </c>
      <c r="C50" s="678"/>
      <c r="D50" s="678"/>
      <c r="E50" s="678"/>
      <c r="F50" s="678"/>
      <c r="G50" s="678"/>
      <c r="H50" s="678"/>
      <c r="I50" s="407"/>
      <c r="J50" s="490"/>
      <c r="K50" s="149"/>
      <c r="L50" s="14"/>
    </row>
    <row r="51" spans="1:19" ht="18.75" customHeight="1">
      <c r="B51" s="677"/>
      <c r="C51" s="678"/>
      <c r="D51" s="678"/>
      <c r="E51" s="678"/>
      <c r="F51" s="677"/>
      <c r="G51" s="677"/>
      <c r="H51" s="677"/>
      <c r="I51" s="197"/>
      <c r="J51" s="195"/>
      <c r="K51" s="195"/>
    </row>
    <row r="52" spans="1:19" ht="18.75" customHeight="1">
      <c r="B52" s="679"/>
      <c r="C52" s="677"/>
      <c r="D52" s="677"/>
      <c r="E52" s="677"/>
      <c r="F52" s="677"/>
      <c r="G52" s="677"/>
      <c r="H52" s="677"/>
      <c r="I52" s="201"/>
      <c r="J52" s="197"/>
      <c r="K52" s="193"/>
    </row>
    <row r="53" spans="1:19" s="147" customFormat="1" ht="18.75" customHeight="1">
      <c r="B53" s="889"/>
      <c r="C53" s="890"/>
      <c r="D53" s="891"/>
      <c r="E53" s="892"/>
      <c r="F53" s="893"/>
      <c r="G53" s="894"/>
      <c r="H53" s="895"/>
    </row>
    <row r="54" spans="1:19" s="147" customFormat="1" ht="18.75" customHeight="1">
      <c r="B54" s="778" t="s">
        <v>469</v>
      </c>
      <c r="C54" s="145"/>
      <c r="D54" s="147" t="s">
        <v>470</v>
      </c>
      <c r="G54" s="147" t="s">
        <v>471</v>
      </c>
      <c r="H54" s="779"/>
    </row>
    <row r="55" spans="1:19" s="147" customFormat="1" ht="18.75" customHeight="1">
      <c r="B55" s="780" t="s">
        <v>472</v>
      </c>
      <c r="C55" s="1085" t="s">
        <v>473</v>
      </c>
      <c r="D55" s="133" t="s">
        <v>474</v>
      </c>
      <c r="F55" s="1085" t="s">
        <v>475</v>
      </c>
      <c r="G55" s="145" t="s">
        <v>476</v>
      </c>
      <c r="H55" s="1086" t="s">
        <v>477</v>
      </c>
    </row>
    <row r="56" spans="1:19" s="147" customFormat="1" ht="18.75" customHeight="1">
      <c r="B56" s="780" t="s">
        <v>478</v>
      </c>
      <c r="C56" s="1085" t="s">
        <v>479</v>
      </c>
      <c r="D56" s="133" t="s">
        <v>480</v>
      </c>
      <c r="E56" s="148" t="s">
        <v>481</v>
      </c>
      <c r="F56" s="1087" t="s">
        <v>482</v>
      </c>
      <c r="G56" s="145" t="s">
        <v>483</v>
      </c>
      <c r="H56" s="1086" t="s">
        <v>484</v>
      </c>
    </row>
    <row r="57" spans="1:19" s="147" customFormat="1" ht="18.75" customHeight="1">
      <c r="B57" s="783" t="s">
        <v>485</v>
      </c>
      <c r="C57" s="1088" t="s">
        <v>486</v>
      </c>
      <c r="D57" s="133" t="s">
        <v>487</v>
      </c>
      <c r="E57" s="148" t="s">
        <v>488</v>
      </c>
      <c r="F57" s="1087" t="s">
        <v>489</v>
      </c>
      <c r="G57" s="588" t="s">
        <v>490</v>
      </c>
      <c r="H57" s="1089" t="s">
        <v>491</v>
      </c>
    </row>
    <row r="58" spans="1:19" s="147" customFormat="1" ht="18.75" customHeight="1">
      <c r="B58" s="783" t="s">
        <v>492</v>
      </c>
      <c r="C58" s="1088" t="s">
        <v>493</v>
      </c>
      <c r="D58" s="133" t="s">
        <v>494</v>
      </c>
      <c r="E58" s="148" t="s">
        <v>495</v>
      </c>
      <c r="F58" s="1087" t="s">
        <v>496</v>
      </c>
      <c r="G58" s="588" t="s">
        <v>497</v>
      </c>
      <c r="H58" s="1089" t="s">
        <v>498</v>
      </c>
      <c r="N58" s="149"/>
      <c r="O58" s="149"/>
    </row>
    <row r="59" spans="1:19" s="147" customFormat="1" ht="18.75" customHeight="1">
      <c r="B59" s="783" t="s">
        <v>899</v>
      </c>
      <c r="C59" s="1088" t="s">
        <v>500</v>
      </c>
      <c r="D59" s="133" t="s">
        <v>501</v>
      </c>
      <c r="E59" s="148" t="s">
        <v>502</v>
      </c>
      <c r="F59" s="1087" t="s">
        <v>503</v>
      </c>
      <c r="G59" s="588" t="s">
        <v>504</v>
      </c>
      <c r="H59" s="1089" t="s">
        <v>505</v>
      </c>
      <c r="N59" s="149"/>
      <c r="O59" s="149"/>
    </row>
    <row r="60" spans="1:19" s="147" customFormat="1" ht="18.75" customHeight="1">
      <c r="B60" s="783" t="s">
        <v>506</v>
      </c>
      <c r="C60" s="1088" t="s">
        <v>507</v>
      </c>
      <c r="D60" s="133" t="s">
        <v>508</v>
      </c>
      <c r="E60" s="148" t="s">
        <v>509</v>
      </c>
      <c r="F60" s="1087" t="s">
        <v>510</v>
      </c>
      <c r="G60" s="588" t="s">
        <v>511</v>
      </c>
      <c r="H60" s="1089" t="s">
        <v>512</v>
      </c>
      <c r="N60" s="149"/>
      <c r="O60" s="149"/>
    </row>
    <row r="61" spans="1:19" s="147" customFormat="1" ht="18.75" customHeight="1">
      <c r="B61" s="783" t="s">
        <v>513</v>
      </c>
      <c r="C61" s="1088" t="s">
        <v>514</v>
      </c>
      <c r="D61" s="133" t="s">
        <v>515</v>
      </c>
      <c r="E61" s="148" t="s">
        <v>516</v>
      </c>
      <c r="F61" s="1085" t="s">
        <v>517</v>
      </c>
      <c r="G61" s="588" t="s">
        <v>518</v>
      </c>
      <c r="H61" s="787" t="s">
        <v>519</v>
      </c>
      <c r="N61" s="149"/>
      <c r="O61" s="149"/>
    </row>
    <row r="62" spans="1:19" s="149" customFormat="1" ht="18.75" customHeight="1">
      <c r="A62" s="1022"/>
      <c r="B62" s="783" t="s">
        <v>520</v>
      </c>
      <c r="C62" s="1088" t="s">
        <v>521</v>
      </c>
      <c r="D62" s="133" t="s">
        <v>522</v>
      </c>
      <c r="E62" s="148" t="s">
        <v>523</v>
      </c>
      <c r="F62" s="739" t="s">
        <v>524</v>
      </c>
      <c r="G62" s="147"/>
      <c r="H62" s="788"/>
      <c r="I62" s="145"/>
      <c r="J62" s="145"/>
      <c r="K62" s="145"/>
    </row>
    <row r="63" spans="1:19" s="149" customFormat="1" ht="18.75" customHeight="1">
      <c r="A63" s="1022"/>
      <c r="B63" s="1090"/>
      <c r="C63" s="791"/>
      <c r="D63" s="791"/>
      <c r="E63" s="791"/>
      <c r="F63" s="791"/>
      <c r="G63" s="791"/>
      <c r="H63" s="1091"/>
      <c r="I63" s="145"/>
      <c r="J63" s="145"/>
      <c r="K63" s="145"/>
    </row>
  </sheetData>
  <mergeCells count="9">
    <mergeCell ref="B30:G30"/>
    <mergeCell ref="B32:C32"/>
    <mergeCell ref="D32:D33"/>
    <mergeCell ref="B2:F2"/>
    <mergeCell ref="B4:F4"/>
    <mergeCell ref="B6:E6"/>
    <mergeCell ref="B8:C8"/>
    <mergeCell ref="D8:D9"/>
    <mergeCell ref="B28:D28"/>
  </mergeCells>
  <phoneticPr fontId="81" type="noConversion"/>
  <hyperlinks>
    <hyperlink ref="H2" location="HOME!Print_Area" display="HOME" xr:uid="{8973F05E-CC02-4DA1-ADAB-908ED0DC4505}"/>
    <hyperlink ref="H55" r:id="rId1" xr:uid="{37C8AF0E-E748-49AF-8D64-4BCF35EA1FDF}"/>
    <hyperlink ref="C55" r:id="rId2" xr:uid="{381F1ED0-D7C3-49EC-AA81-9FC4114CE85B}"/>
    <hyperlink ref="H60" r:id="rId3" xr:uid="{256C34D4-58C7-4C3C-87E8-EAEAF2F61922}"/>
    <hyperlink ref="H59" r:id="rId4" xr:uid="{B3F5BC12-6B2D-4DB9-813E-3478A2267B8D}"/>
    <hyperlink ref="C58" r:id="rId5" xr:uid="{8D881E09-F523-4F69-A766-FF430133D14C}"/>
    <hyperlink ref="C56" r:id="rId6" xr:uid="{CA24CB02-0883-416B-95F4-E298DD1E1A73}"/>
    <hyperlink ref="C62" r:id="rId7" xr:uid="{7872585B-614B-4D0F-8920-14BCB9B9A704}"/>
    <hyperlink ref="H58" r:id="rId8" xr:uid="{424D8518-8897-4B70-A9A4-008C6E3FFEB2}"/>
    <hyperlink ref="H61" r:id="rId9" xr:uid="{2AE59438-8233-49D5-8AB4-E87206A83305}"/>
    <hyperlink ref="F55" r:id="rId10" xr:uid="{4C447FDE-ED04-4365-852D-C93A7806A367}"/>
    <hyperlink ref="F60" r:id="rId11" xr:uid="{55F12CCF-655E-4C98-8FDF-0F76694B5672}"/>
    <hyperlink ref="F56" r:id="rId12" xr:uid="{94DC5423-DE20-4C93-B8FB-688687726FFC}"/>
    <hyperlink ref="F57" r:id="rId13" xr:uid="{C8066885-9203-4207-A962-5904D511D32A}"/>
    <hyperlink ref="F58" r:id="rId14" xr:uid="{FD056099-895F-4BBC-96C3-F979E894C90E}"/>
    <hyperlink ref="F59" r:id="rId15" xr:uid="{82EE1170-895C-425A-8326-2F85AB09C15F}"/>
    <hyperlink ref="H56" r:id="rId16" xr:uid="{01620BC9-C242-4548-9BCC-EC69724F0F1F}"/>
    <hyperlink ref="H57" r:id="rId17" xr:uid="{2128C57B-37F5-41B4-AAED-C7FB6ACC9A28}"/>
    <hyperlink ref="F61" r:id="rId18" xr:uid="{CCA77B59-A84D-48D0-9E0A-43468D6D5252}"/>
    <hyperlink ref="C57" r:id="rId19" xr:uid="{40F6AB50-831C-4C37-97FF-8A66E5170B94}"/>
    <hyperlink ref="C59" r:id="rId20" xr:uid="{71627173-DE53-47D1-86E1-E85384D98E2F}"/>
    <hyperlink ref="C60" r:id="rId21" xr:uid="{F8D6D449-3AF3-462B-B682-AD7282803340}"/>
    <hyperlink ref="C61" r:id="rId22" xr:uid="{7DB45E5A-0506-4904-8F06-92406DB0F052}"/>
    <hyperlink ref="F62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11"/>
  <sheetViews>
    <sheetView showGridLines="0" topLeftCell="A82" zoomScale="80" zoomScaleNormal="80" zoomScaleSheetLayoutView="85" workbookViewId="0">
      <selection activeCell="B90" sqref="B90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20" t="s">
        <v>0</v>
      </c>
      <c r="C2" s="1520"/>
      <c r="D2" s="1520"/>
      <c r="E2" s="1520"/>
      <c r="G2" s="947" t="s">
        <v>247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21" t="s">
        <v>12</v>
      </c>
      <c r="C4" s="1522"/>
      <c r="D4" s="1522"/>
      <c r="E4" s="1523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1085</v>
      </c>
      <c r="G6" s="766"/>
      <c r="H6" s="331"/>
      <c r="I6" s="331"/>
    </row>
    <row r="7" spans="1:12" s="147" customFormat="1" ht="20.100000000000001" hidden="1" customHeight="1">
      <c r="A7" s="875"/>
      <c r="B7" s="966" t="s">
        <v>646</v>
      </c>
      <c r="C7" s="946" t="s">
        <v>714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2"/>
      <c r="B9" s="1515" t="s">
        <v>250</v>
      </c>
      <c r="C9" s="1515"/>
      <c r="D9" s="1515"/>
      <c r="E9" s="1515"/>
      <c r="F9" s="1026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516" t="s">
        <v>12</v>
      </c>
      <c r="C11" s="1517"/>
      <c r="D11" s="1518" t="s">
        <v>252</v>
      </c>
      <c r="E11" s="1157" t="s">
        <v>65</v>
      </c>
      <c r="F11" s="1189"/>
      <c r="G11" s="1190"/>
      <c r="H11" s="1191"/>
      <c r="I11" s="1191"/>
    </row>
    <row r="12" spans="1:12" s="193" customFormat="1" ht="18" customHeight="1">
      <c r="A12" s="805"/>
      <c r="B12" s="1158" t="s">
        <v>254</v>
      </c>
      <c r="C12" s="1158" t="s">
        <v>255</v>
      </c>
      <c r="D12" s="1519"/>
      <c r="E12" s="1159" t="s">
        <v>70</v>
      </c>
      <c r="F12" s="1189"/>
      <c r="G12" s="1193" t="s">
        <v>392</v>
      </c>
      <c r="H12" s="1193" t="s">
        <v>256</v>
      </c>
      <c r="I12" s="1193" t="s">
        <v>257</v>
      </c>
    </row>
    <row r="13" spans="1:12" s="193" customFormat="1" ht="20.100000000000001" hidden="1" customHeight="1">
      <c r="A13" s="805"/>
      <c r="B13" s="1164" t="s">
        <v>656</v>
      </c>
      <c r="C13" s="1164" t="s">
        <v>4103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4" t="s">
        <v>278</v>
      </c>
      <c r="C14" s="1164" t="s">
        <v>4104</v>
      </c>
      <c r="D14" s="1164">
        <v>45304</v>
      </c>
      <c r="E14" s="1194">
        <f t="shared" si="2"/>
        <v>45311</v>
      </c>
      <c r="F14" s="1191"/>
      <c r="G14" s="1161" t="e">
        <f t="shared" ref="G14:H88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>
      <c r="A15" s="805" t="s">
        <v>4105</v>
      </c>
      <c r="B15" s="1164" t="s">
        <v>799</v>
      </c>
      <c r="C15" s="1164" t="s">
        <v>4106</v>
      </c>
      <c r="D15" s="1165" t="s">
        <v>288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>
      <c r="A16" s="805"/>
      <c r="B16" s="1164" t="s">
        <v>258</v>
      </c>
      <c r="C16" s="1164" t="s">
        <v>4107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>
      <c r="A17" s="805" t="s">
        <v>656</v>
      </c>
      <c r="B17" s="1168" t="s">
        <v>312</v>
      </c>
      <c r="C17" s="1164" t="s">
        <v>4108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>
      <c r="A18" s="805"/>
      <c r="B18" s="1168" t="s">
        <v>312</v>
      </c>
      <c r="C18" s="1164" t="s">
        <v>4109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>
      <c r="A19" s="805" t="s">
        <v>4105</v>
      </c>
      <c r="B19" s="1168" t="s">
        <v>312</v>
      </c>
      <c r="C19" s="1164" t="s">
        <v>4110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>
      <c r="A20" s="805"/>
      <c r="B20" s="1164" t="s">
        <v>656</v>
      </c>
      <c r="C20" s="1164" t="s">
        <v>4111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>
      <c r="A21" s="805" t="s">
        <v>656</v>
      </c>
      <c r="B21" s="1164" t="s">
        <v>799</v>
      </c>
      <c r="C21" s="1164" t="s">
        <v>4112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>
      <c r="A22" s="805" t="s">
        <v>278</v>
      </c>
      <c r="B22" s="1164" t="s">
        <v>258</v>
      </c>
      <c r="C22" s="1164" t="s">
        <v>4113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>
      <c r="A23" s="805" t="s">
        <v>4114</v>
      </c>
      <c r="B23" s="1177" t="s">
        <v>4115</v>
      </c>
      <c r="C23" s="1164" t="s">
        <v>4116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>
      <c r="A24" s="805" t="s">
        <v>4117</v>
      </c>
      <c r="B24" s="1164" t="s">
        <v>650</v>
      </c>
      <c r="C24" s="1164" t="s">
        <v>4118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>
      <c r="A25" s="805" t="s">
        <v>4119</v>
      </c>
      <c r="B25" s="1164" t="s">
        <v>656</v>
      </c>
      <c r="C25" s="1164" t="s">
        <v>4120</v>
      </c>
      <c r="D25" s="1165" t="s">
        <v>288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>
      <c r="A26" s="805" t="s">
        <v>258</v>
      </c>
      <c r="B26" s="1164" t="s">
        <v>258</v>
      </c>
      <c r="C26" s="1164" t="s">
        <v>4121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>
      <c r="A27" s="805"/>
      <c r="B27" s="1168" t="s">
        <v>312</v>
      </c>
      <c r="C27" s="1164" t="s">
        <v>4122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>
      <c r="A28" s="805" t="s">
        <v>656</v>
      </c>
      <c r="B28" s="1164" t="s">
        <v>4115</v>
      </c>
      <c r="C28" s="1164" t="s">
        <v>4123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>
      <c r="A29" s="805"/>
      <c r="B29" s="1164" t="s">
        <v>258</v>
      </c>
      <c r="C29" s="1164" t="s">
        <v>4124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>
      <c r="A30" s="805"/>
      <c r="B30" s="1164" t="s">
        <v>656</v>
      </c>
      <c r="C30" s="1164" t="s">
        <v>4125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>
      <c r="A31" s="805"/>
      <c r="B31" s="1164" t="s">
        <v>840</v>
      </c>
      <c r="C31" s="1164" t="s">
        <v>4126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>
      <c r="A32" s="805"/>
      <c r="B32" s="1164" t="s">
        <v>4115</v>
      </c>
      <c r="C32" s="1164" t="s">
        <v>4127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>
      <c r="A33" s="805"/>
      <c r="B33" s="1164" t="s">
        <v>258</v>
      </c>
      <c r="C33" s="1164" t="s">
        <v>4128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>
      <c r="A34" s="805"/>
      <c r="B34" s="1168" t="s">
        <v>312</v>
      </c>
      <c r="C34" s="1164" t="s">
        <v>4129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>
      <c r="A35" s="805"/>
      <c r="B35" s="1164" t="s">
        <v>4115</v>
      </c>
      <c r="C35" s="1164" t="s">
        <v>4130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>
      <c r="A36" s="805"/>
      <c r="B36" s="1164" t="s">
        <v>840</v>
      </c>
      <c r="C36" s="1164" t="s">
        <v>4131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>
      <c r="A37" s="805"/>
      <c r="B37" s="1164" t="s">
        <v>693</v>
      </c>
      <c r="C37" s="1164" t="s">
        <v>4132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>
      <c r="A38" s="805" t="s">
        <v>4115</v>
      </c>
      <c r="B38" s="1164" t="s">
        <v>777</v>
      </c>
      <c r="C38" s="1164" t="s">
        <v>4133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>
      <c r="B39" s="1168" t="s">
        <v>312</v>
      </c>
      <c r="C39" s="1164" t="s">
        <v>4134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>
      <c r="A40" s="805" t="s">
        <v>840</v>
      </c>
      <c r="B40" s="1164" t="s">
        <v>4135</v>
      </c>
      <c r="C40" s="1164" t="s">
        <v>4136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>
      <c r="A41" s="805" t="s">
        <v>765</v>
      </c>
      <c r="B41" s="1164" t="s">
        <v>4137</v>
      </c>
      <c r="C41" s="1164" t="s">
        <v>4138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>
      <c r="A42" s="805" t="s">
        <v>777</v>
      </c>
      <c r="B42" s="1168" t="s">
        <v>312</v>
      </c>
      <c r="C42" s="1164" t="s">
        <v>4139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>
      <c r="A43" s="805"/>
      <c r="B43" s="1178" t="s">
        <v>4105</v>
      </c>
      <c r="C43" s="1164" t="s">
        <v>4140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>
      <c r="A44" s="805" t="s">
        <v>4141</v>
      </c>
      <c r="B44" s="1164" t="s">
        <v>840</v>
      </c>
      <c r="C44" s="1164" t="s">
        <v>4142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>
      <c r="A45" s="805" t="s">
        <v>693</v>
      </c>
      <c r="B45" s="1168" t="s">
        <v>312</v>
      </c>
      <c r="C45" s="1164" t="s">
        <v>4143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68" t="s">
        <v>312</v>
      </c>
      <c r="C46" s="1164" t="s">
        <v>4144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>
      <c r="A47" s="805" t="s">
        <v>4105</v>
      </c>
      <c r="B47" s="1164" t="s">
        <v>840</v>
      </c>
      <c r="C47" s="1164" t="s">
        <v>4145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>
      <c r="A48" s="805" t="s">
        <v>4146</v>
      </c>
      <c r="B48" s="1164" t="s">
        <v>4105</v>
      </c>
      <c r="C48" s="1164" t="s">
        <v>4147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>
      <c r="A49" s="805" t="s">
        <v>4148</v>
      </c>
      <c r="B49" s="1164" t="s">
        <v>793</v>
      </c>
      <c r="C49" s="1164" t="s">
        <v>4149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>
      <c r="A50" s="805" t="s">
        <v>4150</v>
      </c>
      <c r="B50" s="1178" t="s">
        <v>4151</v>
      </c>
      <c r="C50" s="1178" t="s">
        <v>4152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>
      <c r="A51" s="805" t="s">
        <v>4153</v>
      </c>
      <c r="B51" s="1178" t="s">
        <v>650</v>
      </c>
      <c r="C51" s="1178" t="s">
        <v>4154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>
      <c r="A52" s="805"/>
      <c r="B52" s="1164" t="s">
        <v>4105</v>
      </c>
      <c r="C52" s="1164" t="s">
        <v>4155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>
      <c r="A53" s="805" t="s">
        <v>4156</v>
      </c>
      <c r="B53" s="1169" t="s">
        <v>312</v>
      </c>
      <c r="C53" s="1164" t="s">
        <v>4157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>
      <c r="A54" s="805" t="s">
        <v>650</v>
      </c>
      <c r="B54" s="1164" t="s">
        <v>793</v>
      </c>
      <c r="C54" s="1164" t="s">
        <v>4158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>
      <c r="A55" s="805" t="s">
        <v>769</v>
      </c>
      <c r="B55" s="1164" t="s">
        <v>650</v>
      </c>
      <c r="C55" s="1164" t="s">
        <v>4159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>
      <c r="A56" s="805" t="s">
        <v>4160</v>
      </c>
      <c r="B56" s="1177" t="s">
        <v>777</v>
      </c>
      <c r="C56" s="1164" t="s">
        <v>4161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4" t="s">
        <v>4105</v>
      </c>
      <c r="C57" s="1164" t="s">
        <v>4162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>
      <c r="A58" s="805" t="s">
        <v>4163</v>
      </c>
      <c r="B58" s="1169" t="s">
        <v>312</v>
      </c>
      <c r="C58" s="1164" t="s">
        <v>4164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>
      <c r="A59" s="805" t="s">
        <v>4165</v>
      </c>
      <c r="B59" s="1164" t="s">
        <v>4166</v>
      </c>
      <c r="C59" s="1164" t="s">
        <v>4167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>
      <c r="A60" s="805" t="s">
        <v>777</v>
      </c>
      <c r="B60" s="1164" t="s">
        <v>650</v>
      </c>
      <c r="C60" s="1164" t="s">
        <v>4168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4" t="s">
        <v>777</v>
      </c>
      <c r="C61" s="1164" t="s">
        <v>4169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>
      <c r="A62" s="805" t="s">
        <v>793</v>
      </c>
      <c r="B62" s="1164" t="s">
        <v>805</v>
      </c>
      <c r="C62" s="1164" t="s">
        <v>4170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>
      <c r="A63" s="805" t="s">
        <v>4163</v>
      </c>
      <c r="B63" s="1164" t="s">
        <v>650</v>
      </c>
      <c r="C63" s="1164" t="s">
        <v>4171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>
      <c r="A64" s="805" t="s">
        <v>4172</v>
      </c>
      <c r="B64" s="1164" t="s">
        <v>793</v>
      </c>
      <c r="C64" s="1164" t="s">
        <v>4173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>
      <c r="A65" s="805" t="s">
        <v>4174</v>
      </c>
      <c r="B65" s="1164" t="s">
        <v>783</v>
      </c>
      <c r="C65" s="1164" t="s">
        <v>4175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>
      <c r="A66" s="805"/>
      <c r="B66" s="1164" t="s">
        <v>805</v>
      </c>
      <c r="C66" s="1164" t="s">
        <v>4176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>
      <c r="A67" s="805" t="s">
        <v>793</v>
      </c>
      <c r="B67" s="1164" t="s">
        <v>650</v>
      </c>
      <c r="C67" s="1164" t="s">
        <v>4177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>
      <c r="A68" s="805" t="s">
        <v>650</v>
      </c>
      <c r="B68" s="1164" t="s">
        <v>793</v>
      </c>
      <c r="C68" s="1164" t="s">
        <v>4178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>
      <c r="A69" s="805" t="s">
        <v>777</v>
      </c>
      <c r="B69" s="1177" t="s">
        <v>783</v>
      </c>
      <c r="C69" s="1164" t="s">
        <v>4179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>
      <c r="A70" s="805"/>
      <c r="B70" s="1164" t="s">
        <v>805</v>
      </c>
      <c r="C70" s="1164" t="s">
        <v>4180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>
      <c r="A71" s="805" t="s">
        <v>4163</v>
      </c>
      <c r="B71" s="1178" t="s">
        <v>777</v>
      </c>
      <c r="C71" s="1164" t="s">
        <v>4181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>
      <c r="A72" s="805" t="s">
        <v>4182</v>
      </c>
      <c r="B72" s="1177" t="s">
        <v>4183</v>
      </c>
      <c r="C72" s="1164" t="s">
        <v>4184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>
      <c r="A73" s="805" t="s">
        <v>4185</v>
      </c>
      <c r="B73" s="1177" t="s">
        <v>4151</v>
      </c>
      <c r="C73" s="1164" t="s">
        <v>4186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hidden="1" customHeight="1">
      <c r="A74" s="805" t="s">
        <v>4187</v>
      </c>
      <c r="B74" s="1177" t="s">
        <v>805</v>
      </c>
      <c r="C74" s="1164" t="s">
        <v>4188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hidden="1" customHeight="1">
      <c r="A75" s="805" t="s">
        <v>4189</v>
      </c>
      <c r="B75" s="1177" t="s">
        <v>777</v>
      </c>
      <c r="C75" s="1164" t="s">
        <v>4190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hidden="1" customHeight="1">
      <c r="A76" s="805" t="s">
        <v>793</v>
      </c>
      <c r="B76" s="1169" t="s">
        <v>4191</v>
      </c>
      <c r="C76" s="1164" t="s">
        <v>4192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hidden="1" customHeight="1">
      <c r="A77" s="805" t="s">
        <v>4193</v>
      </c>
      <c r="B77" s="1164" t="s">
        <v>769</v>
      </c>
      <c r="C77" s="1164" t="s">
        <v>4194</v>
      </c>
      <c r="D77" s="1164">
        <v>46117</v>
      </c>
      <c r="E77" s="1194">
        <f t="shared" ref="E77" si="64">D77+7</f>
        <v>46124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hidden="1" customHeight="1">
      <c r="A78" s="805" t="s">
        <v>4195</v>
      </c>
      <c r="B78" s="1164" t="s">
        <v>805</v>
      </c>
      <c r="C78" s="1164" t="s">
        <v>4196</v>
      </c>
      <c r="D78" s="1164">
        <v>46121</v>
      </c>
      <c r="E78" s="1194">
        <f t="shared" ref="E78" si="66">D78+7</f>
        <v>46128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hidden="1" customHeight="1">
      <c r="A79" s="805" t="s">
        <v>805</v>
      </c>
      <c r="B79" s="1164" t="s">
        <v>777</v>
      </c>
      <c r="C79" s="1164" t="s">
        <v>4197</v>
      </c>
      <c r="D79" s="1164">
        <v>46130</v>
      </c>
      <c r="E79" s="1194">
        <f t="shared" ref="E79" si="68">D79+7</f>
        <v>46137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customHeight="1">
      <c r="A80" s="805" t="s">
        <v>650</v>
      </c>
      <c r="B80" s="1164" t="s">
        <v>783</v>
      </c>
      <c r="C80" s="1164" t="s">
        <v>4198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>
      <c r="A81" s="805" t="s">
        <v>875</v>
      </c>
      <c r="B81" s="1177" t="s">
        <v>4137</v>
      </c>
      <c r="C81" s="1164" t="s">
        <v>4199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>
      <c r="A82" s="805"/>
      <c r="B82" s="1164" t="s">
        <v>4160</v>
      </c>
      <c r="C82" s="1164" t="s">
        <v>4200</v>
      </c>
      <c r="D82" s="1164">
        <v>46148</v>
      </c>
      <c r="E82" s="1194">
        <f t="shared" si="72"/>
        <v>46155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>
      <c r="A83" s="805" t="s">
        <v>845</v>
      </c>
      <c r="B83" s="1169" t="s">
        <v>4201</v>
      </c>
      <c r="C83" s="1164" t="s">
        <v>4202</v>
      </c>
      <c r="D83" s="1630">
        <v>46157</v>
      </c>
      <c r="E83" s="1630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>
      <c r="A84" s="805" t="s">
        <v>4203</v>
      </c>
      <c r="B84" s="1164" t="s">
        <v>777</v>
      </c>
      <c r="C84" s="1164" t="s">
        <v>4204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93" customFormat="1" ht="20.100000000000001" customHeight="1">
      <c r="A85" s="805" t="s">
        <v>875</v>
      </c>
      <c r="B85" s="1177" t="s">
        <v>4137</v>
      </c>
      <c r="C85" s="1164" t="s">
        <v>4205</v>
      </c>
      <c r="D85" s="1164">
        <v>46171</v>
      </c>
      <c r="E85" s="1194">
        <f t="shared" ref="E85" si="78">D85+7</f>
        <v>46178</v>
      </c>
      <c r="F85" s="1191"/>
      <c r="G85" s="1161">
        <f t="shared" si="4"/>
        <v>46171</v>
      </c>
      <c r="H85" s="1161">
        <f t="shared" si="4"/>
        <v>46172</v>
      </c>
      <c r="I85" s="1204">
        <f t="shared" ref="I85" si="79">WEEKNUM(H85)</f>
        <v>22</v>
      </c>
    </row>
    <row r="86" spans="1:20" s="193" customFormat="1" ht="20.100000000000001" customHeight="1">
      <c r="A86" s="805"/>
      <c r="B86" s="1164" t="s">
        <v>4160</v>
      </c>
      <c r="C86" s="1164" t="s">
        <v>4206</v>
      </c>
      <c r="D86" s="1164">
        <v>46178</v>
      </c>
      <c r="E86" s="1194">
        <f t="shared" ref="E86" si="80">D86+7</f>
        <v>46185</v>
      </c>
      <c r="F86" s="1191"/>
      <c r="G86" s="1161">
        <f t="shared" si="4"/>
        <v>46178</v>
      </c>
      <c r="H86" s="1161">
        <f t="shared" si="4"/>
        <v>46179</v>
      </c>
      <c r="I86" s="1204">
        <f t="shared" ref="I86" si="81">WEEKNUM(H86)</f>
        <v>23</v>
      </c>
    </row>
    <row r="87" spans="1:20" s="193" customFormat="1" ht="20.100000000000001" customHeight="1">
      <c r="A87" s="805" t="s">
        <v>845</v>
      </c>
      <c r="B87" s="1164" t="s">
        <v>783</v>
      </c>
      <c r="C87" s="1164" t="s">
        <v>4207</v>
      </c>
      <c r="D87" s="1164">
        <v>46185</v>
      </c>
      <c r="E87" s="1194">
        <f t="shared" ref="E87" si="82">D87+7</f>
        <v>46192</v>
      </c>
      <c r="F87" s="1191"/>
      <c r="G87" s="1161">
        <f t="shared" si="4"/>
        <v>46185</v>
      </c>
      <c r="H87" s="1161">
        <f t="shared" si="4"/>
        <v>46186</v>
      </c>
      <c r="I87" s="1204">
        <f t="shared" ref="I87" si="83">WEEKNUM(H87)</f>
        <v>24</v>
      </c>
    </row>
    <row r="88" spans="1:20" s="193" customFormat="1" ht="20.100000000000001" customHeight="1">
      <c r="A88" s="805" t="s">
        <v>882</v>
      </c>
      <c r="B88" s="1164" t="s">
        <v>777</v>
      </c>
      <c r="C88" s="1164" t="s">
        <v>4208</v>
      </c>
      <c r="D88" s="1164">
        <v>46192</v>
      </c>
      <c r="E88" s="1194">
        <f t="shared" ref="E88" si="84">D88+7</f>
        <v>46199</v>
      </c>
      <c r="F88" s="1191"/>
      <c r="G88" s="1161">
        <f t="shared" si="4"/>
        <v>46192</v>
      </c>
      <c r="H88" s="1161">
        <f t="shared" si="4"/>
        <v>46193</v>
      </c>
      <c r="I88" s="1204">
        <f t="shared" ref="I88" si="85">WEEKNUM(H88)</f>
        <v>25</v>
      </c>
    </row>
    <row r="89" spans="1:20" s="18" customFormat="1" ht="20.100000000000001" customHeight="1">
      <c r="A89" s="325"/>
      <c r="B89" s="1093" t="s">
        <v>468</v>
      </c>
      <c r="C89" s="678"/>
      <c r="D89" s="678"/>
      <c r="E89" s="678"/>
      <c r="F89" s="678"/>
      <c r="G89" s="678"/>
      <c r="H89" s="678"/>
      <c r="I89" s="407"/>
      <c r="J89" s="490"/>
      <c r="K89" s="149"/>
      <c r="L89" s="14"/>
      <c r="M89"/>
      <c r="Q89" s="345"/>
      <c r="R89" s="345"/>
      <c r="S89" s="345"/>
    </row>
    <row r="90" spans="1:20" s="193" customFormat="1" ht="20.100000000000001" customHeight="1">
      <c r="A90" s="805"/>
      <c r="B90" s="764"/>
      <c r="C90" s="764"/>
      <c r="D90" s="764"/>
      <c r="E90" s="801"/>
      <c r="F90" s="801"/>
      <c r="H90" s="764"/>
      <c r="I90" s="615"/>
    </row>
    <row r="91" spans="1:20" s="149" customFormat="1" ht="20.100000000000001" customHeight="1">
      <c r="A91" s="1022"/>
      <c r="B91" s="1515" t="s">
        <v>1171</v>
      </c>
      <c r="C91" s="1515"/>
      <c r="D91" s="1515"/>
      <c r="E91" s="1515"/>
      <c r="F91" s="1515"/>
      <c r="G91" s="145"/>
      <c r="H91" s="145"/>
    </row>
    <row r="92" spans="1:20" s="147" customFormat="1" ht="20.100000000000001" customHeight="1">
      <c r="A92" s="857"/>
      <c r="B92" s="763"/>
      <c r="C92" s="751"/>
      <c r="D92" s="752"/>
      <c r="E92" s="764"/>
      <c r="F92" s="768"/>
      <c r="G92" s="424"/>
      <c r="H92" s="424"/>
      <c r="I92" s="752"/>
      <c r="J92" s="145"/>
      <c r="K92" s="145"/>
      <c r="L92" s="145"/>
    </row>
    <row r="93" spans="1:20" s="193" customFormat="1" ht="28.5" customHeight="1">
      <c r="A93" s="805"/>
      <c r="B93" s="1516" t="s">
        <v>12</v>
      </c>
      <c r="C93" s="1517"/>
      <c r="D93" s="1518" t="s">
        <v>252</v>
      </c>
      <c r="E93" s="1157" t="s">
        <v>139</v>
      </c>
      <c r="F93" s="1157" t="s">
        <v>173</v>
      </c>
      <c r="G93" s="1189"/>
      <c r="H93" s="1190"/>
      <c r="I93" s="1184"/>
      <c r="J93" s="1184"/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customHeight="1">
      <c r="A94" s="805"/>
      <c r="B94" s="1158" t="s">
        <v>254</v>
      </c>
      <c r="C94" s="1158" t="s">
        <v>255</v>
      </c>
      <c r="D94" s="1519"/>
      <c r="E94" s="1159" t="s">
        <v>117</v>
      </c>
      <c r="F94" s="1159" t="s">
        <v>70</v>
      </c>
      <c r="G94" s="1189"/>
      <c r="H94" s="1193" t="s">
        <v>392</v>
      </c>
      <c r="I94" s="1193" t="s">
        <v>256</v>
      </c>
      <c r="J94" s="1193" t="s">
        <v>257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777</v>
      </c>
      <c r="B95" s="1164" t="s">
        <v>646</v>
      </c>
      <c r="C95" s="1164" t="s">
        <v>4209</v>
      </c>
      <c r="D95" s="1164">
        <v>45506</v>
      </c>
      <c r="E95" s="1161">
        <f t="shared" ref="E95:F105" si="86">D95+7</f>
        <v>45513</v>
      </c>
      <c r="F95" s="1161">
        <f t="shared" si="86"/>
        <v>45520</v>
      </c>
      <c r="G95" s="1184"/>
      <c r="H95" s="1161">
        <v>45504</v>
      </c>
      <c r="I95" s="1161">
        <v>45504</v>
      </c>
      <c r="J95" s="1204">
        <f t="shared" ref="J95:J131" si="87">WEEKNUM(I95)</f>
        <v>31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642</v>
      </c>
      <c r="B96" s="1168" t="s">
        <v>312</v>
      </c>
      <c r="C96" s="1164" t="s">
        <v>4210</v>
      </c>
      <c r="D96" s="1166">
        <v>45511</v>
      </c>
      <c r="E96" s="1166">
        <f t="shared" si="86"/>
        <v>45518</v>
      </c>
      <c r="F96" s="1166">
        <f t="shared" si="86"/>
        <v>45525</v>
      </c>
      <c r="G96" s="1184"/>
      <c r="H96" s="1161">
        <f t="shared" ref="H96:I109" si="88">H95+7</f>
        <v>45511</v>
      </c>
      <c r="I96" s="1161">
        <f t="shared" si="88"/>
        <v>45511</v>
      </c>
      <c r="J96" s="1204">
        <f t="shared" si="87"/>
        <v>32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4211</v>
      </c>
      <c r="B97" s="1168" t="s">
        <v>312</v>
      </c>
      <c r="C97" s="1164" t="s">
        <v>4212</v>
      </c>
      <c r="D97" s="1166">
        <v>45511</v>
      </c>
      <c r="E97" s="1166">
        <f t="shared" si="86"/>
        <v>45518</v>
      </c>
      <c r="F97" s="1166">
        <f t="shared" si="86"/>
        <v>45525</v>
      </c>
      <c r="G97" s="1184"/>
      <c r="H97" s="1161">
        <f t="shared" si="88"/>
        <v>45518</v>
      </c>
      <c r="I97" s="1161">
        <f t="shared" si="88"/>
        <v>45518</v>
      </c>
      <c r="J97" s="1204">
        <f t="shared" si="87"/>
        <v>33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4213</v>
      </c>
      <c r="B98" s="1168" t="s">
        <v>312</v>
      </c>
      <c r="C98" s="1164" t="s">
        <v>4214</v>
      </c>
      <c r="D98" s="1166">
        <v>45526</v>
      </c>
      <c r="E98" s="1166">
        <f t="shared" si="86"/>
        <v>45533</v>
      </c>
      <c r="F98" s="1166">
        <f t="shared" si="86"/>
        <v>45540</v>
      </c>
      <c r="G98" s="1184"/>
      <c r="H98" s="1161">
        <f t="shared" si="88"/>
        <v>45525</v>
      </c>
      <c r="I98" s="1161">
        <f t="shared" si="88"/>
        <v>45525</v>
      </c>
      <c r="J98" s="1204">
        <f t="shared" si="87"/>
        <v>34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4215</v>
      </c>
      <c r="B99" s="1168" t="s">
        <v>312</v>
      </c>
      <c r="C99" s="1164" t="s">
        <v>4216</v>
      </c>
      <c r="D99" s="1166">
        <v>45531</v>
      </c>
      <c r="E99" s="1166">
        <f t="shared" si="86"/>
        <v>45538</v>
      </c>
      <c r="F99" s="1166">
        <f t="shared" si="86"/>
        <v>45545</v>
      </c>
      <c r="G99" s="1184"/>
      <c r="H99" s="1161">
        <f t="shared" si="88"/>
        <v>45532</v>
      </c>
      <c r="I99" s="1161">
        <f t="shared" si="88"/>
        <v>45532</v>
      </c>
      <c r="J99" s="1204">
        <f t="shared" si="87"/>
        <v>35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4217</v>
      </c>
      <c r="B100" s="1164" t="s">
        <v>258</v>
      </c>
      <c r="C100" s="1164" t="s">
        <v>4218</v>
      </c>
      <c r="D100" s="1164">
        <v>45538</v>
      </c>
      <c r="E100" s="1161">
        <f t="shared" si="86"/>
        <v>45545</v>
      </c>
      <c r="F100" s="1161">
        <f t="shared" si="86"/>
        <v>45552</v>
      </c>
      <c r="G100" s="1184"/>
      <c r="H100" s="1161">
        <f t="shared" si="88"/>
        <v>45539</v>
      </c>
      <c r="I100" s="1161">
        <f t="shared" si="88"/>
        <v>45539</v>
      </c>
      <c r="J100" s="1204">
        <f t="shared" si="87"/>
        <v>36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777</v>
      </c>
      <c r="B101" s="1168" t="s">
        <v>312</v>
      </c>
      <c r="C101" s="1164" t="s">
        <v>4219</v>
      </c>
      <c r="D101" s="1166">
        <v>45545</v>
      </c>
      <c r="E101" s="1166">
        <f t="shared" si="86"/>
        <v>45552</v>
      </c>
      <c r="F101" s="1166">
        <f t="shared" si="86"/>
        <v>45559</v>
      </c>
      <c r="G101" s="1184"/>
      <c r="H101" s="1161">
        <f t="shared" si="88"/>
        <v>45546</v>
      </c>
      <c r="I101" s="1161">
        <f t="shared" si="88"/>
        <v>45546</v>
      </c>
      <c r="J101" s="1204">
        <f t="shared" si="87"/>
        <v>37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4215</v>
      </c>
      <c r="B102" s="1164" t="s">
        <v>646</v>
      </c>
      <c r="C102" s="1164" t="s">
        <v>4220</v>
      </c>
      <c r="D102" s="1164">
        <v>45556</v>
      </c>
      <c r="E102" s="1161">
        <f t="shared" si="86"/>
        <v>45563</v>
      </c>
      <c r="F102" s="1161">
        <f t="shared" si="86"/>
        <v>45570</v>
      </c>
      <c r="G102" s="1184"/>
      <c r="H102" s="1161">
        <f t="shared" si="88"/>
        <v>45553</v>
      </c>
      <c r="I102" s="1161">
        <f t="shared" si="88"/>
        <v>45553</v>
      </c>
      <c r="J102" s="1204">
        <f t="shared" si="87"/>
        <v>38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646</v>
      </c>
      <c r="B103" s="1164" t="s">
        <v>258</v>
      </c>
      <c r="C103" s="1164" t="s">
        <v>4221</v>
      </c>
      <c r="D103" s="1164">
        <v>45559</v>
      </c>
      <c r="E103" s="1161">
        <f t="shared" si="86"/>
        <v>45566</v>
      </c>
      <c r="F103" s="1161">
        <f t="shared" si="86"/>
        <v>45573</v>
      </c>
      <c r="G103" s="1184"/>
      <c r="H103" s="1161">
        <f t="shared" si="88"/>
        <v>45560</v>
      </c>
      <c r="I103" s="1161">
        <f t="shared" si="88"/>
        <v>45560</v>
      </c>
      <c r="J103" s="1204">
        <f t="shared" si="87"/>
        <v>39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1168" t="s">
        <v>312</v>
      </c>
      <c r="C104" s="1164" t="s">
        <v>4222</v>
      </c>
      <c r="D104" s="1166">
        <v>45565</v>
      </c>
      <c r="E104" s="1166">
        <f t="shared" si="86"/>
        <v>45572</v>
      </c>
      <c r="F104" s="1166">
        <f t="shared" si="86"/>
        <v>45579</v>
      </c>
      <c r="G104" s="1184"/>
      <c r="H104" s="1161">
        <f t="shared" si="88"/>
        <v>45567</v>
      </c>
      <c r="I104" s="1161">
        <f t="shared" si="88"/>
        <v>45567</v>
      </c>
      <c r="J104" s="1204">
        <f t="shared" si="87"/>
        <v>40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646</v>
      </c>
      <c r="B105" s="1164" t="s">
        <v>258</v>
      </c>
      <c r="C105" s="1164" t="s">
        <v>4223</v>
      </c>
      <c r="D105" s="1164">
        <v>45575</v>
      </c>
      <c r="E105" s="1161">
        <f t="shared" si="86"/>
        <v>45582</v>
      </c>
      <c r="F105" s="1161">
        <f t="shared" si="86"/>
        <v>45589</v>
      </c>
      <c r="G105" s="1184"/>
      <c r="H105" s="1161">
        <f t="shared" si="88"/>
        <v>45574</v>
      </c>
      <c r="I105" s="1161">
        <f t="shared" si="88"/>
        <v>45574</v>
      </c>
      <c r="J105" s="1204">
        <f t="shared" si="87"/>
        <v>41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4224</v>
      </c>
      <c r="B106" s="1168" t="s">
        <v>312</v>
      </c>
      <c r="C106" s="1164" t="s">
        <v>4225</v>
      </c>
      <c r="D106" s="1166"/>
      <c r="E106" s="1166"/>
      <c r="F106" s="1166"/>
      <c r="G106" s="1184"/>
      <c r="H106" s="1161">
        <f t="shared" si="88"/>
        <v>45581</v>
      </c>
      <c r="I106" s="1161">
        <f t="shared" si="88"/>
        <v>45581</v>
      </c>
      <c r="J106" s="1204">
        <f t="shared" si="87"/>
        <v>42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258</v>
      </c>
      <c r="B107" s="1164" t="s">
        <v>656</v>
      </c>
      <c r="C107" s="1164" t="s">
        <v>4226</v>
      </c>
      <c r="D107" s="1164">
        <v>45596</v>
      </c>
      <c r="E107" s="1161">
        <f t="shared" ref="E107:F114" si="89">D107+7</f>
        <v>45603</v>
      </c>
      <c r="F107" s="1161">
        <f t="shared" si="89"/>
        <v>45610</v>
      </c>
      <c r="G107" s="1184"/>
      <c r="H107" s="1161">
        <f t="shared" si="88"/>
        <v>45588</v>
      </c>
      <c r="I107" s="1161">
        <f t="shared" si="88"/>
        <v>45588</v>
      </c>
      <c r="J107" s="1204">
        <f t="shared" si="87"/>
        <v>43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646</v>
      </c>
      <c r="B108" s="1164" t="s">
        <v>258</v>
      </c>
      <c r="C108" s="1164" t="s">
        <v>4227</v>
      </c>
      <c r="D108" s="1164">
        <v>45600</v>
      </c>
      <c r="E108" s="1161">
        <f t="shared" si="89"/>
        <v>45607</v>
      </c>
      <c r="F108" s="1161">
        <f t="shared" si="89"/>
        <v>45614</v>
      </c>
      <c r="G108" s="1184"/>
      <c r="H108" s="1161">
        <f t="shared" si="88"/>
        <v>45595</v>
      </c>
      <c r="I108" s="1161">
        <f t="shared" si="88"/>
        <v>45595</v>
      </c>
      <c r="J108" s="1204">
        <f t="shared" si="87"/>
        <v>44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799</v>
      </c>
      <c r="B109" s="1178" t="s">
        <v>278</v>
      </c>
      <c r="C109" s="1164" t="s">
        <v>4228</v>
      </c>
      <c r="D109" s="1164">
        <v>45604</v>
      </c>
      <c r="E109" s="1161">
        <f t="shared" si="89"/>
        <v>45611</v>
      </c>
      <c r="F109" s="1161">
        <f t="shared" si="89"/>
        <v>45618</v>
      </c>
      <c r="G109" s="1184"/>
      <c r="H109" s="1161">
        <f t="shared" si="88"/>
        <v>45602</v>
      </c>
      <c r="I109" s="1161">
        <f t="shared" si="88"/>
        <v>45602</v>
      </c>
      <c r="J109" s="1204">
        <f t="shared" si="87"/>
        <v>45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4229</v>
      </c>
      <c r="B110" s="1178" t="s">
        <v>788</v>
      </c>
      <c r="C110" s="1164" t="s">
        <v>4230</v>
      </c>
      <c r="D110" s="1164">
        <v>45619</v>
      </c>
      <c r="E110" s="1161">
        <f t="shared" si="89"/>
        <v>45626</v>
      </c>
      <c r="F110" s="1161">
        <f t="shared" si="89"/>
        <v>45633</v>
      </c>
      <c r="G110" s="1184"/>
      <c r="H110" s="1161">
        <v>45616</v>
      </c>
      <c r="I110" s="1161">
        <v>45616</v>
      </c>
      <c r="J110" s="1204">
        <f t="shared" si="87"/>
        <v>47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4231</v>
      </c>
      <c r="B111" s="1164" t="s">
        <v>258</v>
      </c>
      <c r="C111" s="1164" t="s">
        <v>4232</v>
      </c>
      <c r="D111" s="1164">
        <v>45623</v>
      </c>
      <c r="E111" s="1161">
        <f t="shared" si="89"/>
        <v>45630</v>
      </c>
      <c r="F111" s="1161">
        <f t="shared" si="89"/>
        <v>45637</v>
      </c>
      <c r="G111" s="1184"/>
      <c r="H111" s="1161">
        <f t="shared" ref="H111:I124" si="90">H110+7</f>
        <v>45623</v>
      </c>
      <c r="I111" s="1161">
        <f t="shared" si="90"/>
        <v>45623</v>
      </c>
      <c r="J111" s="1204">
        <f t="shared" si="87"/>
        <v>48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4233</v>
      </c>
      <c r="B112" s="1168" t="s">
        <v>312</v>
      </c>
      <c r="C112" s="1164" t="s">
        <v>4234</v>
      </c>
      <c r="D112" s="1164">
        <v>45628</v>
      </c>
      <c r="E112" s="1166">
        <f t="shared" si="89"/>
        <v>45635</v>
      </c>
      <c r="F112" s="1166">
        <f t="shared" si="89"/>
        <v>45642</v>
      </c>
      <c r="G112" s="1184"/>
      <c r="H112" s="1161">
        <f t="shared" si="90"/>
        <v>45630</v>
      </c>
      <c r="I112" s="1161">
        <f t="shared" si="90"/>
        <v>45630</v>
      </c>
      <c r="J112" s="1204">
        <f t="shared" si="87"/>
        <v>49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178" t="s">
        <v>278</v>
      </c>
      <c r="C113" s="1164" t="s">
        <v>4235</v>
      </c>
      <c r="D113" s="1164">
        <v>45639</v>
      </c>
      <c r="E113" s="1161">
        <f t="shared" si="89"/>
        <v>45646</v>
      </c>
      <c r="F113" s="1161">
        <f t="shared" si="89"/>
        <v>45653</v>
      </c>
      <c r="G113" s="1184"/>
      <c r="H113" s="1161">
        <f t="shared" si="90"/>
        <v>45637</v>
      </c>
      <c r="I113" s="1161">
        <f t="shared" si="90"/>
        <v>45637</v>
      </c>
      <c r="J113" s="1204">
        <f t="shared" si="87"/>
        <v>50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788</v>
      </c>
      <c r="B114" s="1164" t="s">
        <v>4105</v>
      </c>
      <c r="C114" s="1164" t="s">
        <v>4236</v>
      </c>
      <c r="D114" s="1164">
        <v>45646</v>
      </c>
      <c r="E114" s="1161">
        <f t="shared" si="89"/>
        <v>45653</v>
      </c>
      <c r="F114" s="1161">
        <f t="shared" si="89"/>
        <v>45660</v>
      </c>
      <c r="G114" s="1184"/>
      <c r="H114" s="1161">
        <f t="shared" si="90"/>
        <v>45644</v>
      </c>
      <c r="I114" s="1161">
        <f t="shared" si="90"/>
        <v>45644</v>
      </c>
      <c r="J114" s="1204">
        <f t="shared" si="87"/>
        <v>51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656</v>
      </c>
      <c r="B115" s="1168" t="s">
        <v>312</v>
      </c>
      <c r="C115" s="1164" t="s">
        <v>4237</v>
      </c>
      <c r="D115" s="1166"/>
      <c r="E115" s="1166"/>
      <c r="F115" s="1166"/>
      <c r="G115" s="1184"/>
      <c r="H115" s="1161">
        <f t="shared" si="90"/>
        <v>45651</v>
      </c>
      <c r="I115" s="1161">
        <f t="shared" si="90"/>
        <v>45651</v>
      </c>
      <c r="J115" s="1204">
        <f t="shared" si="87"/>
        <v>52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4238</v>
      </c>
      <c r="B116" s="1164" t="s">
        <v>258</v>
      </c>
      <c r="C116" s="1164" t="s">
        <v>4239</v>
      </c>
      <c r="D116" s="1164">
        <v>45656</v>
      </c>
      <c r="E116" s="1161">
        <f t="shared" ref="E116:F118" si="91">D116+7</f>
        <v>45663</v>
      </c>
      <c r="F116" s="1161">
        <f t="shared" si="91"/>
        <v>45670</v>
      </c>
      <c r="G116" s="1184"/>
      <c r="H116" s="1161">
        <f t="shared" si="90"/>
        <v>45658</v>
      </c>
      <c r="I116" s="1161">
        <f t="shared" si="90"/>
        <v>45658</v>
      </c>
      <c r="J116" s="1204">
        <f t="shared" si="87"/>
        <v>1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164" t="s">
        <v>656</v>
      </c>
      <c r="C117" s="1164" t="s">
        <v>4103</v>
      </c>
      <c r="D117" s="1164">
        <v>45665</v>
      </c>
      <c r="E117" s="1161">
        <f t="shared" si="91"/>
        <v>45672</v>
      </c>
      <c r="F117" s="1161">
        <f t="shared" si="91"/>
        <v>45679</v>
      </c>
      <c r="G117" s="1184"/>
      <c r="H117" s="1161">
        <f>H116+7</f>
        <v>45665</v>
      </c>
      <c r="I117" s="1161">
        <f>I116+7</f>
        <v>45665</v>
      </c>
      <c r="J117" s="1204">
        <f t="shared" si="87"/>
        <v>2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788</v>
      </c>
      <c r="B118" s="1164" t="s">
        <v>278</v>
      </c>
      <c r="C118" s="1164" t="s">
        <v>4104</v>
      </c>
      <c r="D118" s="1164">
        <v>45304</v>
      </c>
      <c r="E118" s="1161">
        <f t="shared" si="91"/>
        <v>45311</v>
      </c>
      <c r="F118" s="1161">
        <f t="shared" si="91"/>
        <v>45318</v>
      </c>
      <c r="G118" s="1184"/>
      <c r="H118" s="1161">
        <f t="shared" si="90"/>
        <v>45672</v>
      </c>
      <c r="I118" s="1161">
        <f t="shared" si="90"/>
        <v>45672</v>
      </c>
      <c r="J118" s="1204">
        <f t="shared" si="87"/>
        <v>3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4105</v>
      </c>
      <c r="B119" s="1164" t="s">
        <v>799</v>
      </c>
      <c r="C119" s="1164" t="s">
        <v>4106</v>
      </c>
      <c r="D119" s="1165" t="s">
        <v>288</v>
      </c>
      <c r="E119" s="1166"/>
      <c r="F119" s="1166"/>
      <c r="G119" s="1184"/>
      <c r="H119" s="1161">
        <f t="shared" si="90"/>
        <v>45679</v>
      </c>
      <c r="I119" s="1161">
        <f t="shared" si="90"/>
        <v>45679</v>
      </c>
      <c r="J119" s="1204">
        <f t="shared" si="87"/>
        <v>4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4" t="s">
        <v>258</v>
      </c>
      <c r="C120" s="1164" t="s">
        <v>4107</v>
      </c>
      <c r="D120" s="1164">
        <v>45688</v>
      </c>
      <c r="E120" s="1161">
        <f>D120+7</f>
        <v>45695</v>
      </c>
      <c r="F120" s="1161">
        <f>E120+7</f>
        <v>45702</v>
      </c>
      <c r="G120" s="1184"/>
      <c r="H120" s="1161">
        <f t="shared" si="90"/>
        <v>45686</v>
      </c>
      <c r="I120" s="1161">
        <f t="shared" si="90"/>
        <v>45686</v>
      </c>
      <c r="J120" s="1204">
        <f t="shared" si="87"/>
        <v>5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656</v>
      </c>
      <c r="B121" s="1168" t="s">
        <v>312</v>
      </c>
      <c r="C121" s="1164" t="s">
        <v>4108</v>
      </c>
      <c r="D121" s="1166"/>
      <c r="E121" s="1166"/>
      <c r="F121" s="1166"/>
      <c r="G121" s="1184"/>
      <c r="H121" s="1161">
        <f t="shared" si="90"/>
        <v>45693</v>
      </c>
      <c r="I121" s="1161">
        <f t="shared" si="90"/>
        <v>45693</v>
      </c>
      <c r="J121" s="1204">
        <f t="shared" si="87"/>
        <v>6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8" t="s">
        <v>312</v>
      </c>
      <c r="C122" s="1164" t="s">
        <v>4109</v>
      </c>
      <c r="D122" s="1166"/>
      <c r="E122" s="1166"/>
      <c r="F122" s="1166"/>
      <c r="G122" s="1184"/>
      <c r="H122" s="1161">
        <f t="shared" si="90"/>
        <v>45700</v>
      </c>
      <c r="I122" s="1161">
        <f t="shared" si="90"/>
        <v>45700</v>
      </c>
      <c r="J122" s="1204">
        <f t="shared" si="87"/>
        <v>7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4105</v>
      </c>
      <c r="B123" s="1168" t="s">
        <v>312</v>
      </c>
      <c r="C123" s="1164" t="s">
        <v>4110</v>
      </c>
      <c r="D123" s="1166"/>
      <c r="E123" s="1166"/>
      <c r="F123" s="1166"/>
      <c r="G123" s="1184"/>
      <c r="H123" s="1161">
        <f t="shared" si="90"/>
        <v>45707</v>
      </c>
      <c r="I123" s="1161">
        <f t="shared" si="90"/>
        <v>45707</v>
      </c>
      <c r="J123" s="1204">
        <f t="shared" si="87"/>
        <v>8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4" t="s">
        <v>656</v>
      </c>
      <c r="C124" s="1164" t="s">
        <v>4111</v>
      </c>
      <c r="D124" s="1164">
        <v>45714</v>
      </c>
      <c r="E124" s="1161">
        <f>D124+7</f>
        <v>45721</v>
      </c>
      <c r="F124" s="1161">
        <f>E124+7</f>
        <v>45728</v>
      </c>
      <c r="G124" s="1184"/>
      <c r="H124" s="1161">
        <f t="shared" si="90"/>
        <v>45714</v>
      </c>
      <c r="I124" s="1161">
        <f t="shared" si="90"/>
        <v>45714</v>
      </c>
      <c r="J124" s="1204">
        <f t="shared" si="87"/>
        <v>9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77" t="s">
        <v>656</v>
      </c>
      <c r="C125" s="1164" t="s">
        <v>4240</v>
      </c>
      <c r="D125" s="1187" t="s">
        <v>288</v>
      </c>
      <c r="E125" s="1166"/>
      <c r="F125" s="1166"/>
      <c r="G125" s="1184"/>
      <c r="H125" s="1161">
        <v>45734</v>
      </c>
      <c r="I125" s="1161">
        <v>45734</v>
      </c>
      <c r="J125" s="1204">
        <f t="shared" si="87"/>
        <v>12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799</v>
      </c>
      <c r="B126" s="1164" t="s">
        <v>258</v>
      </c>
      <c r="C126" s="1164" t="s">
        <v>4241</v>
      </c>
      <c r="D126" s="1164">
        <v>45744</v>
      </c>
      <c r="E126" s="1161">
        <v>45745</v>
      </c>
      <c r="F126" s="1161">
        <f t="shared" ref="F126" si="92">E126+1</f>
        <v>45746</v>
      </c>
      <c r="G126" s="1184"/>
      <c r="H126" s="1161">
        <f>H125+7</f>
        <v>45741</v>
      </c>
      <c r="I126" s="1161">
        <f>I125+7</f>
        <v>45741</v>
      </c>
      <c r="J126" s="1204">
        <f t="shared" si="87"/>
        <v>13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4" t="s">
        <v>4115</v>
      </c>
      <c r="C127" s="1164" t="s">
        <v>4242</v>
      </c>
      <c r="D127" s="1165" t="s">
        <v>288</v>
      </c>
      <c r="E127" s="1166"/>
      <c r="F127" s="1166"/>
      <c r="G127" s="1184"/>
      <c r="H127" s="1161">
        <v>45755</v>
      </c>
      <c r="I127" s="1161">
        <v>45755</v>
      </c>
      <c r="J127" s="1204">
        <f t="shared" si="87"/>
        <v>15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4115</v>
      </c>
      <c r="B128" s="1168" t="s">
        <v>312</v>
      </c>
      <c r="C128" s="1164" t="s">
        <v>4243</v>
      </c>
      <c r="D128" s="1166">
        <v>45761</v>
      </c>
      <c r="E128" s="1166">
        <f t="shared" ref="E128:E134" si="93">D128+5</f>
        <v>45766</v>
      </c>
      <c r="F128" s="1166">
        <f t="shared" ref="F128:F129" si="94">E128+1</f>
        <v>45767</v>
      </c>
      <c r="G128" s="1184"/>
      <c r="H128" s="1161">
        <f t="shared" ref="H128:I193" si="95">H127+7</f>
        <v>45762</v>
      </c>
      <c r="I128" s="1161">
        <f t="shared" si="95"/>
        <v>45762</v>
      </c>
      <c r="J128" s="1204">
        <f t="shared" si="87"/>
        <v>16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4" t="s">
        <v>656</v>
      </c>
      <c r="C129" s="1164" t="s">
        <v>4244</v>
      </c>
      <c r="D129" s="1164">
        <v>45771</v>
      </c>
      <c r="E129" s="1161">
        <f t="shared" si="93"/>
        <v>45776</v>
      </c>
      <c r="F129" s="1161">
        <f t="shared" si="94"/>
        <v>45777</v>
      </c>
      <c r="G129" s="1184"/>
      <c r="H129" s="1161">
        <f t="shared" si="95"/>
        <v>45769</v>
      </c>
      <c r="I129" s="1161">
        <f t="shared" si="95"/>
        <v>45769</v>
      </c>
      <c r="J129" s="1204">
        <f t="shared" si="87"/>
        <v>17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8" t="s">
        <v>312</v>
      </c>
      <c r="C130" s="1164" t="s">
        <v>4245</v>
      </c>
      <c r="D130" s="1166"/>
      <c r="E130" s="1166"/>
      <c r="F130" s="1166"/>
      <c r="G130" s="1184"/>
      <c r="H130" s="1161">
        <f t="shared" si="95"/>
        <v>45776</v>
      </c>
      <c r="I130" s="1161">
        <f t="shared" si="95"/>
        <v>45776</v>
      </c>
      <c r="J130" s="1204">
        <f t="shared" si="87"/>
        <v>18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8" t="s">
        <v>312</v>
      </c>
      <c r="C131" s="1164" t="s">
        <v>4246</v>
      </c>
      <c r="D131" s="1166"/>
      <c r="E131" s="1166"/>
      <c r="F131" s="1166"/>
      <c r="G131" s="1184"/>
      <c r="H131" s="1161">
        <f t="shared" si="95"/>
        <v>45783</v>
      </c>
      <c r="I131" s="1161">
        <f t="shared" si="95"/>
        <v>45783</v>
      </c>
      <c r="J131" s="1204">
        <f t="shared" si="87"/>
        <v>19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8" t="s">
        <v>312</v>
      </c>
      <c r="C132" s="1164" t="s">
        <v>4247</v>
      </c>
      <c r="D132" s="1166"/>
      <c r="E132" s="1166"/>
      <c r="F132" s="1166"/>
      <c r="G132" s="1184"/>
      <c r="H132" s="1161">
        <f t="shared" si="95"/>
        <v>45790</v>
      </c>
      <c r="I132" s="1161">
        <f t="shared" si="95"/>
        <v>45790</v>
      </c>
      <c r="J132" s="1204">
        <f t="shared" ref="J132:J134" si="96">WEEKNUM(I132)</f>
        <v>20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4" t="s">
        <v>4115</v>
      </c>
      <c r="C133" s="1164" t="s">
        <v>4248</v>
      </c>
      <c r="D133" s="1164">
        <v>45790</v>
      </c>
      <c r="E133" s="1161">
        <f t="shared" si="93"/>
        <v>45795</v>
      </c>
      <c r="F133" s="1161">
        <f t="shared" ref="F133:F134" si="97">E133+1</f>
        <v>45796</v>
      </c>
      <c r="G133" s="1184"/>
      <c r="H133" s="1161">
        <v>45789</v>
      </c>
      <c r="I133" s="1161">
        <v>45789</v>
      </c>
      <c r="J133" s="1204">
        <f t="shared" si="96"/>
        <v>20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77" t="s">
        <v>258</v>
      </c>
      <c r="C134" s="1164" t="s">
        <v>4249</v>
      </c>
      <c r="D134" s="1164">
        <v>45799</v>
      </c>
      <c r="E134" s="1161">
        <f t="shared" si="93"/>
        <v>45804</v>
      </c>
      <c r="F134" s="1161">
        <f t="shared" si="97"/>
        <v>45805</v>
      </c>
      <c r="G134" s="1184"/>
      <c r="H134" s="1161">
        <f t="shared" si="95"/>
        <v>45796</v>
      </c>
      <c r="I134" s="1161">
        <f t="shared" si="95"/>
        <v>45796</v>
      </c>
      <c r="J134" s="1204">
        <f t="shared" si="96"/>
        <v>21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4" t="s">
        <v>656</v>
      </c>
      <c r="C135" s="1164" t="s">
        <v>4250</v>
      </c>
      <c r="D135" s="1164">
        <v>45805</v>
      </c>
      <c r="E135" s="1161">
        <f t="shared" ref="E135:E136" si="98">D135+5</f>
        <v>45810</v>
      </c>
      <c r="F135" s="1161">
        <f t="shared" ref="F135:F136" si="99">E135+1</f>
        <v>45811</v>
      </c>
      <c r="G135" s="1184"/>
      <c r="H135" s="1161">
        <f t="shared" si="95"/>
        <v>45803</v>
      </c>
      <c r="I135" s="1161">
        <f t="shared" si="95"/>
        <v>45803</v>
      </c>
      <c r="J135" s="1204">
        <f t="shared" ref="J135:J138" si="100">WEEKNUM(I135)</f>
        <v>22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4" t="s">
        <v>840</v>
      </c>
      <c r="C136" s="1164" t="s">
        <v>4251</v>
      </c>
      <c r="D136" s="1164">
        <v>45816</v>
      </c>
      <c r="E136" s="1161">
        <f t="shared" si="98"/>
        <v>45821</v>
      </c>
      <c r="F136" s="1161">
        <f t="shared" si="99"/>
        <v>45822</v>
      </c>
      <c r="G136" s="1184"/>
      <c r="H136" s="1161">
        <f t="shared" si="95"/>
        <v>45810</v>
      </c>
      <c r="I136" s="1161">
        <f t="shared" si="95"/>
        <v>45810</v>
      </c>
      <c r="J136" s="1204">
        <f t="shared" si="100"/>
        <v>23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4" t="s">
        <v>4115</v>
      </c>
      <c r="C137" s="1164" t="s">
        <v>4252</v>
      </c>
      <c r="D137" s="1187" t="s">
        <v>288</v>
      </c>
      <c r="E137" s="1166"/>
      <c r="F137" s="1166"/>
      <c r="G137" s="1184"/>
      <c r="H137" s="1161">
        <f t="shared" si="95"/>
        <v>45817</v>
      </c>
      <c r="I137" s="1161">
        <f t="shared" si="95"/>
        <v>45817</v>
      </c>
      <c r="J137" s="1204">
        <f t="shared" si="100"/>
        <v>24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/>
      <c r="B138" s="1168" t="s">
        <v>312</v>
      </c>
      <c r="C138" s="1164" t="s">
        <v>4253</v>
      </c>
      <c r="D138" s="1166"/>
      <c r="E138" s="1166"/>
      <c r="F138" s="1166"/>
      <c r="G138" s="1184"/>
      <c r="H138" s="1161">
        <f t="shared" si="95"/>
        <v>45824</v>
      </c>
      <c r="I138" s="1161">
        <f t="shared" si="95"/>
        <v>45824</v>
      </c>
      <c r="J138" s="1204">
        <f t="shared" si="100"/>
        <v>25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64" t="s">
        <v>777</v>
      </c>
      <c r="C139" s="1164" t="s">
        <v>4254</v>
      </c>
      <c r="D139" s="1164">
        <v>45832</v>
      </c>
      <c r="E139" s="1161">
        <f t="shared" ref="E139" si="101">D139+5</f>
        <v>45837</v>
      </c>
      <c r="F139" s="1161">
        <f t="shared" ref="F139" si="102">E139+1</f>
        <v>45838</v>
      </c>
      <c r="G139" s="1184"/>
      <c r="H139" s="1161">
        <f t="shared" si="95"/>
        <v>45831</v>
      </c>
      <c r="I139" s="1161">
        <f t="shared" si="95"/>
        <v>45831</v>
      </c>
      <c r="J139" s="1204">
        <f t="shared" ref="J139" si="103">WEEKNUM(I139)</f>
        <v>26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4255</v>
      </c>
      <c r="B140" s="1164" t="s">
        <v>799</v>
      </c>
      <c r="C140" s="1164" t="s">
        <v>4256</v>
      </c>
      <c r="D140" s="1187" t="s">
        <v>288</v>
      </c>
      <c r="E140" s="1166"/>
      <c r="F140" s="1166"/>
      <c r="G140" s="1184"/>
      <c r="H140" s="1161">
        <f t="shared" si="95"/>
        <v>45838</v>
      </c>
      <c r="I140" s="1161">
        <f t="shared" si="95"/>
        <v>45838</v>
      </c>
      <c r="J140" s="1204">
        <f t="shared" ref="J140:J143" si="104">WEEKNUM(I140)</f>
        <v>27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/>
      <c r="B141" s="1164" t="s">
        <v>840</v>
      </c>
      <c r="C141" s="1164" t="s">
        <v>4257</v>
      </c>
      <c r="D141" s="1164">
        <v>45852</v>
      </c>
      <c r="E141" s="1161">
        <f t="shared" ref="E141" si="105">D141+5</f>
        <v>45857</v>
      </c>
      <c r="F141" s="1161">
        <f t="shared" ref="F141" si="106">E141+1</f>
        <v>45858</v>
      </c>
      <c r="G141" s="1184"/>
      <c r="H141" s="1161">
        <f t="shared" si="95"/>
        <v>45845</v>
      </c>
      <c r="I141" s="1161">
        <f t="shared" si="95"/>
        <v>45845</v>
      </c>
      <c r="J141" s="1204">
        <f t="shared" si="104"/>
        <v>28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4258</v>
      </c>
      <c r="B142" s="1168" t="s">
        <v>312</v>
      </c>
      <c r="C142" s="1164" t="s">
        <v>4259</v>
      </c>
      <c r="D142" s="1166"/>
      <c r="E142" s="1166"/>
      <c r="F142" s="1166"/>
      <c r="G142" s="1184"/>
      <c r="H142" s="1161">
        <f t="shared" si="95"/>
        <v>45852</v>
      </c>
      <c r="I142" s="1161">
        <f t="shared" si="95"/>
        <v>45852</v>
      </c>
      <c r="J142" s="1204">
        <f t="shared" si="104"/>
        <v>29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258</v>
      </c>
      <c r="B143" s="1164" t="s">
        <v>777</v>
      </c>
      <c r="C143" s="1164" t="s">
        <v>4260</v>
      </c>
      <c r="D143" s="1164">
        <v>45864</v>
      </c>
      <c r="E143" s="1187" t="s">
        <v>288</v>
      </c>
      <c r="F143" s="1187" t="s">
        <v>288</v>
      </c>
      <c r="G143" s="1184"/>
      <c r="H143" s="1161">
        <f t="shared" si="95"/>
        <v>45859</v>
      </c>
      <c r="I143" s="1161">
        <f t="shared" si="95"/>
        <v>45859</v>
      </c>
      <c r="J143" s="1204">
        <f t="shared" si="104"/>
        <v>30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656</v>
      </c>
      <c r="B144" s="1168" t="s">
        <v>312</v>
      </c>
      <c r="C144" s="1164" t="s">
        <v>4261</v>
      </c>
      <c r="D144" s="1166"/>
      <c r="E144" s="1166"/>
      <c r="F144" s="1166"/>
      <c r="G144" s="1184"/>
      <c r="H144" s="1161">
        <f t="shared" si="95"/>
        <v>45866</v>
      </c>
      <c r="I144" s="1161">
        <f t="shared" si="95"/>
        <v>45866</v>
      </c>
      <c r="J144" s="1204">
        <f t="shared" ref="J144:J147" si="107">WEEKNUM(I144)</f>
        <v>31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840</v>
      </c>
      <c r="B145" s="1164" t="s">
        <v>693</v>
      </c>
      <c r="C145" s="1164" t="s">
        <v>4262</v>
      </c>
      <c r="D145" s="1164">
        <v>45872</v>
      </c>
      <c r="E145" s="1187" t="s">
        <v>288</v>
      </c>
      <c r="F145" s="1187" t="s">
        <v>288</v>
      </c>
      <c r="G145" s="1184"/>
      <c r="H145" s="1161">
        <f t="shared" si="95"/>
        <v>45873</v>
      </c>
      <c r="I145" s="1161">
        <f t="shared" si="95"/>
        <v>45873</v>
      </c>
      <c r="J145" s="1204">
        <f t="shared" si="107"/>
        <v>32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4" t="s">
        <v>840</v>
      </c>
      <c r="C146" s="1164" t="s">
        <v>4263</v>
      </c>
      <c r="D146" s="1164">
        <v>45888</v>
      </c>
      <c r="E146" s="1187" t="s">
        <v>288</v>
      </c>
      <c r="F146" s="1187" t="s">
        <v>288</v>
      </c>
      <c r="G146" s="1184"/>
      <c r="H146" s="1161">
        <f t="shared" si="95"/>
        <v>45880</v>
      </c>
      <c r="I146" s="1161">
        <f t="shared" si="95"/>
        <v>45880</v>
      </c>
      <c r="J146" s="1204">
        <f t="shared" si="107"/>
        <v>33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777</v>
      </c>
      <c r="B147" s="1168" t="s">
        <v>312</v>
      </c>
      <c r="C147" s="1164" t="s">
        <v>4264</v>
      </c>
      <c r="D147" s="1166"/>
      <c r="E147" s="1166"/>
      <c r="F147" s="1166"/>
      <c r="G147" s="1184"/>
      <c r="H147" s="1161">
        <f t="shared" si="95"/>
        <v>45887</v>
      </c>
      <c r="I147" s="1161">
        <f t="shared" si="95"/>
        <v>45887</v>
      </c>
      <c r="J147" s="1204">
        <f t="shared" si="107"/>
        <v>34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/>
      <c r="B148" s="1164" t="s">
        <v>4105</v>
      </c>
      <c r="C148" s="1164" t="s">
        <v>4265</v>
      </c>
      <c r="D148" s="1164">
        <v>45899</v>
      </c>
      <c r="E148" s="1187" t="s">
        <v>288</v>
      </c>
      <c r="F148" s="1187" t="s">
        <v>288</v>
      </c>
      <c r="G148" s="1184"/>
      <c r="H148" s="1161">
        <f t="shared" si="95"/>
        <v>45894</v>
      </c>
      <c r="I148" s="1161">
        <f t="shared" si="95"/>
        <v>45894</v>
      </c>
      <c r="J148" s="1204">
        <f t="shared" ref="J148:J151" si="108">WEEKNUM(I148)</f>
        <v>35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693</v>
      </c>
      <c r="B149" s="1164" t="s">
        <v>840</v>
      </c>
      <c r="C149" s="1164" t="s">
        <v>4266</v>
      </c>
      <c r="D149" s="1164">
        <v>45902</v>
      </c>
      <c r="E149" s="1187" t="s">
        <v>288</v>
      </c>
      <c r="F149" s="1187" t="s">
        <v>288</v>
      </c>
      <c r="G149" s="1184"/>
      <c r="H149" s="1161">
        <f t="shared" si="95"/>
        <v>45901</v>
      </c>
      <c r="I149" s="1161">
        <f t="shared" si="95"/>
        <v>45901</v>
      </c>
      <c r="J149" s="1204">
        <f t="shared" si="108"/>
        <v>36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/>
      <c r="B150" s="1168" t="s">
        <v>312</v>
      </c>
      <c r="C150" s="1164" t="s">
        <v>4267</v>
      </c>
      <c r="D150" s="1166"/>
      <c r="E150" s="1166"/>
      <c r="F150" s="1166"/>
      <c r="G150" s="1184"/>
      <c r="H150" s="1161">
        <f t="shared" si="95"/>
        <v>45908</v>
      </c>
      <c r="I150" s="1161">
        <f t="shared" si="95"/>
        <v>45908</v>
      </c>
      <c r="J150" s="1204">
        <f t="shared" si="108"/>
        <v>37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/>
      <c r="B151" s="1168" t="s">
        <v>312</v>
      </c>
      <c r="C151" s="1164" t="s">
        <v>4268</v>
      </c>
      <c r="D151" s="1166"/>
      <c r="E151" s="1166"/>
      <c r="F151" s="1166"/>
      <c r="G151" s="1184"/>
      <c r="H151" s="1161">
        <f t="shared" si="95"/>
        <v>45915</v>
      </c>
      <c r="I151" s="1161">
        <f t="shared" si="95"/>
        <v>45915</v>
      </c>
      <c r="J151" s="1204">
        <f t="shared" si="108"/>
        <v>38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4269</v>
      </c>
      <c r="B152" s="1164" t="s">
        <v>650</v>
      </c>
      <c r="C152" s="1168" t="s">
        <v>4270</v>
      </c>
      <c r="D152" s="1164">
        <v>45930</v>
      </c>
      <c r="E152" s="1187" t="s">
        <v>288</v>
      </c>
      <c r="F152" s="1187" t="s">
        <v>288</v>
      </c>
      <c r="G152" s="1184"/>
      <c r="H152" s="1161">
        <f t="shared" si="95"/>
        <v>45922</v>
      </c>
      <c r="I152" s="1161">
        <f t="shared" si="95"/>
        <v>45922</v>
      </c>
      <c r="J152" s="1204">
        <f t="shared" ref="J152:J153" si="109">WEEKNUM(I152)</f>
        <v>39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693</v>
      </c>
      <c r="B153" s="1164" t="s">
        <v>4105</v>
      </c>
      <c r="C153" s="1164" t="s">
        <v>4271</v>
      </c>
      <c r="D153" s="1164">
        <v>45928</v>
      </c>
      <c r="E153" s="1161">
        <f t="shared" ref="E153" si="110">D153+5</f>
        <v>45933</v>
      </c>
      <c r="F153" s="1161">
        <f t="shared" ref="F153" si="111">E153+1</f>
        <v>45934</v>
      </c>
      <c r="G153" s="1184"/>
      <c r="H153" s="1161">
        <f t="shared" si="95"/>
        <v>45929</v>
      </c>
      <c r="I153" s="1161">
        <f t="shared" si="95"/>
        <v>45929</v>
      </c>
      <c r="J153" s="1204">
        <f t="shared" si="109"/>
        <v>40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4148</v>
      </c>
      <c r="B154" s="1388" t="s">
        <v>793</v>
      </c>
      <c r="C154" s="1164" t="s">
        <v>4272</v>
      </c>
      <c r="D154" s="1164">
        <v>45935</v>
      </c>
      <c r="E154" s="1187" t="s">
        <v>288</v>
      </c>
      <c r="F154" s="1187" t="s">
        <v>288</v>
      </c>
      <c r="G154" s="1184"/>
      <c r="H154" s="1161">
        <f t="shared" si="95"/>
        <v>45936</v>
      </c>
      <c r="I154" s="1161">
        <f t="shared" si="95"/>
        <v>45936</v>
      </c>
      <c r="J154" s="1204">
        <f t="shared" ref="J154:J157" si="112">WEEKNUM(I154)</f>
        <v>41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769</v>
      </c>
      <c r="B155" s="1245" t="s">
        <v>650</v>
      </c>
      <c r="C155" s="1376" t="s">
        <v>4273</v>
      </c>
      <c r="D155" s="1164">
        <v>45945</v>
      </c>
      <c r="E155" s="1161">
        <f t="shared" ref="E155:E157" si="113">D155+5</f>
        <v>45950</v>
      </c>
      <c r="F155" s="1161">
        <f t="shared" ref="F155:F157" si="114">E155+1</f>
        <v>45951</v>
      </c>
      <c r="G155" s="1184"/>
      <c r="H155" s="1161">
        <v>45942</v>
      </c>
      <c r="I155" s="1161">
        <f t="shared" si="95"/>
        <v>45943</v>
      </c>
      <c r="J155" s="1204">
        <f t="shared" si="112"/>
        <v>42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1147" t="s">
        <v>4274</v>
      </c>
      <c r="B156" s="1389" t="s">
        <v>312</v>
      </c>
      <c r="C156" s="1164" t="s">
        <v>4275</v>
      </c>
      <c r="D156" s="1170">
        <v>45949</v>
      </c>
      <c r="E156" s="1170">
        <f t="shared" si="113"/>
        <v>45954</v>
      </c>
      <c r="F156" s="1170">
        <f t="shared" si="114"/>
        <v>45955</v>
      </c>
      <c r="G156" s="1184"/>
      <c r="H156" s="1161">
        <f t="shared" si="95"/>
        <v>45949</v>
      </c>
      <c r="I156" s="1161">
        <f t="shared" si="95"/>
        <v>45950</v>
      </c>
      <c r="J156" s="1204">
        <f t="shared" si="112"/>
        <v>43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/>
      <c r="B157" s="1164" t="s">
        <v>4105</v>
      </c>
      <c r="C157" s="1164" t="s">
        <v>4276</v>
      </c>
      <c r="D157" s="1164">
        <v>45957</v>
      </c>
      <c r="E157" s="1161">
        <f t="shared" si="113"/>
        <v>45962</v>
      </c>
      <c r="F157" s="1161">
        <f t="shared" si="114"/>
        <v>45963</v>
      </c>
      <c r="G157" s="1184"/>
      <c r="H157" s="1161">
        <f t="shared" si="95"/>
        <v>45956</v>
      </c>
      <c r="I157" s="1161">
        <f t="shared" si="95"/>
        <v>45957</v>
      </c>
      <c r="J157" s="1204">
        <f t="shared" si="112"/>
        <v>44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793</v>
      </c>
      <c r="B158" s="1169" t="s">
        <v>312</v>
      </c>
      <c r="C158" s="1164" t="s">
        <v>4277</v>
      </c>
      <c r="D158" s="1170">
        <v>45963</v>
      </c>
      <c r="E158" s="1170">
        <f t="shared" ref="E158" si="115">D158+5</f>
        <v>45968</v>
      </c>
      <c r="F158" s="1170">
        <f t="shared" ref="F158" si="116">E158+1</f>
        <v>45969</v>
      </c>
      <c r="G158" s="1184"/>
      <c r="H158" s="1161">
        <f t="shared" si="95"/>
        <v>45963</v>
      </c>
      <c r="I158" s="1161">
        <f t="shared" si="95"/>
        <v>45964</v>
      </c>
      <c r="J158" s="1204">
        <f t="shared" ref="J158" si="117">WEEKNUM(I158)</f>
        <v>45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650</v>
      </c>
      <c r="B159" s="1164" t="s">
        <v>793</v>
      </c>
      <c r="C159" s="1164" t="s">
        <v>4278</v>
      </c>
      <c r="D159" s="1164">
        <v>45977</v>
      </c>
      <c r="E159" s="1161">
        <f t="shared" ref="E159:E162" si="118">D159+5</f>
        <v>45982</v>
      </c>
      <c r="F159" s="1161">
        <f t="shared" ref="F159:F162" si="119">E159+1</f>
        <v>45983</v>
      </c>
      <c r="G159" s="1184"/>
      <c r="H159" s="1161">
        <f t="shared" si="95"/>
        <v>45970</v>
      </c>
      <c r="I159" s="1161">
        <f t="shared" si="95"/>
        <v>45971</v>
      </c>
      <c r="J159" s="1204">
        <f t="shared" ref="J159:J162" si="120">WEEKNUM(I159)</f>
        <v>46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769</v>
      </c>
      <c r="B160" s="1164" t="s">
        <v>650</v>
      </c>
      <c r="C160" s="1164" t="s">
        <v>4279</v>
      </c>
      <c r="D160" s="1164">
        <v>45979</v>
      </c>
      <c r="E160" s="1161">
        <f t="shared" si="118"/>
        <v>45984</v>
      </c>
      <c r="F160" s="1161">
        <f t="shared" si="119"/>
        <v>45985</v>
      </c>
      <c r="G160" s="1184"/>
      <c r="H160" s="1161">
        <f t="shared" si="95"/>
        <v>45977</v>
      </c>
      <c r="I160" s="1161">
        <f t="shared" si="95"/>
        <v>45978</v>
      </c>
      <c r="J160" s="1204">
        <f t="shared" si="120"/>
        <v>47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805</v>
      </c>
      <c r="B161" s="1164" t="s">
        <v>777</v>
      </c>
      <c r="C161" s="1164" t="s">
        <v>4280</v>
      </c>
      <c r="D161" s="1164">
        <v>45985</v>
      </c>
      <c r="E161" s="1161">
        <f t="shared" si="118"/>
        <v>45990</v>
      </c>
      <c r="F161" s="1161">
        <f t="shared" si="119"/>
        <v>45991</v>
      </c>
      <c r="G161" s="1184"/>
      <c r="H161" s="1161">
        <f t="shared" si="95"/>
        <v>45984</v>
      </c>
      <c r="I161" s="1161">
        <f t="shared" si="95"/>
        <v>45985</v>
      </c>
      <c r="J161" s="1204">
        <f t="shared" si="120"/>
        <v>48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4281</v>
      </c>
      <c r="B162" s="1169" t="s">
        <v>312</v>
      </c>
      <c r="C162" s="1164" t="s">
        <v>4282</v>
      </c>
      <c r="D162" s="1170">
        <v>45998</v>
      </c>
      <c r="E162" s="1170">
        <f t="shared" si="118"/>
        <v>46003</v>
      </c>
      <c r="F162" s="1170">
        <f t="shared" si="119"/>
        <v>46004</v>
      </c>
      <c r="G162" s="1184"/>
      <c r="H162" s="1161">
        <f t="shared" si="95"/>
        <v>45991</v>
      </c>
      <c r="I162" s="1161">
        <f t="shared" si="95"/>
        <v>45992</v>
      </c>
      <c r="J162" s="1204">
        <f t="shared" si="120"/>
        <v>49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793</v>
      </c>
      <c r="B163" s="1169" t="s">
        <v>312</v>
      </c>
      <c r="C163" s="1164" t="s">
        <v>4283</v>
      </c>
      <c r="D163" s="1170">
        <v>45998</v>
      </c>
      <c r="E163" s="1170">
        <f t="shared" ref="E163:E165" si="121">D163+5</f>
        <v>46003</v>
      </c>
      <c r="F163" s="1170">
        <f t="shared" ref="F163:F166" si="122">E163+1</f>
        <v>46004</v>
      </c>
      <c r="G163" s="1184"/>
      <c r="H163" s="1161">
        <f t="shared" si="95"/>
        <v>45998</v>
      </c>
      <c r="I163" s="1161">
        <f t="shared" si="95"/>
        <v>45999</v>
      </c>
      <c r="J163" s="1204">
        <f t="shared" ref="J163:J165" si="123">WEEKNUM(I163)</f>
        <v>50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4284</v>
      </c>
      <c r="B164" s="1169" t="s">
        <v>312</v>
      </c>
      <c r="C164" s="1164" t="s">
        <v>4285</v>
      </c>
      <c r="D164" s="1170">
        <v>45998</v>
      </c>
      <c r="E164" s="1170">
        <f t="shared" ref="E164" si="124">D164+5</f>
        <v>46003</v>
      </c>
      <c r="F164" s="1170">
        <f t="shared" ref="F164" si="125">E164+1</f>
        <v>46004</v>
      </c>
      <c r="G164" s="1184"/>
      <c r="H164" s="1161">
        <f t="shared" si="95"/>
        <v>46005</v>
      </c>
      <c r="I164" s="1161">
        <f t="shared" si="95"/>
        <v>46006</v>
      </c>
      <c r="J164" s="1204">
        <f t="shared" si="123"/>
        <v>51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4172</v>
      </c>
      <c r="B165" s="1169" t="s">
        <v>312</v>
      </c>
      <c r="C165" s="1164" t="s">
        <v>4286</v>
      </c>
      <c r="D165" s="1170">
        <v>46014</v>
      </c>
      <c r="E165" s="1170">
        <f t="shared" si="121"/>
        <v>46019</v>
      </c>
      <c r="F165" s="1170">
        <f t="shared" si="122"/>
        <v>46020</v>
      </c>
      <c r="G165" s="1184"/>
      <c r="H165" s="1161">
        <f t="shared" si="95"/>
        <v>46012</v>
      </c>
      <c r="I165" s="1161">
        <f t="shared" si="95"/>
        <v>46013</v>
      </c>
      <c r="J165" s="1204">
        <f t="shared" si="123"/>
        <v>52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 t="s">
        <v>805</v>
      </c>
      <c r="B166" s="1388" t="s">
        <v>777</v>
      </c>
      <c r="C166" s="1388" t="s">
        <v>4287</v>
      </c>
      <c r="D166" s="1187" t="s">
        <v>288</v>
      </c>
      <c r="E166" s="1161">
        <v>46022</v>
      </c>
      <c r="F166" s="1161">
        <f t="shared" si="122"/>
        <v>46023</v>
      </c>
      <c r="G166" s="1184"/>
      <c r="H166" s="1161">
        <f t="shared" si="95"/>
        <v>46019</v>
      </c>
      <c r="I166" s="1161">
        <f t="shared" si="95"/>
        <v>46020</v>
      </c>
      <c r="J166" s="1204">
        <v>1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 t="s">
        <v>793</v>
      </c>
      <c r="B167" s="1245" t="s">
        <v>805</v>
      </c>
      <c r="C167" s="1245" t="s">
        <v>4288</v>
      </c>
      <c r="D167" s="1376">
        <v>46027</v>
      </c>
      <c r="E167" s="1161">
        <f t="shared" ref="E167:E168" si="126">D167+5</f>
        <v>46032</v>
      </c>
      <c r="F167" s="1161">
        <f t="shared" ref="F167:F170" si="127">E167+1</f>
        <v>46033</v>
      </c>
      <c r="G167" s="1184"/>
      <c r="H167" s="1161">
        <v>46026</v>
      </c>
      <c r="I167" s="1161">
        <v>46027</v>
      </c>
      <c r="J167" s="1204">
        <f t="shared" ref="J167:J170" si="128">WEEKNUM(I167)</f>
        <v>2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4163</v>
      </c>
      <c r="B168" s="1390" t="s">
        <v>650</v>
      </c>
      <c r="C168" s="1390" t="s">
        <v>4289</v>
      </c>
      <c r="D168" s="1376">
        <v>46034</v>
      </c>
      <c r="E168" s="1161">
        <f t="shared" si="126"/>
        <v>46039</v>
      </c>
      <c r="F168" s="1161">
        <f t="shared" si="127"/>
        <v>46040</v>
      </c>
      <c r="G168" s="1184"/>
      <c r="H168" s="1161">
        <f t="shared" si="95"/>
        <v>46033</v>
      </c>
      <c r="I168" s="1161">
        <f t="shared" si="95"/>
        <v>46034</v>
      </c>
      <c r="J168" s="1204">
        <f t="shared" si="128"/>
        <v>3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 t="s">
        <v>4172</v>
      </c>
      <c r="B169" s="1245" t="s">
        <v>793</v>
      </c>
      <c r="C169" s="1401" t="s">
        <v>4290</v>
      </c>
      <c r="D169" s="1376">
        <v>46041</v>
      </c>
      <c r="E169" s="1161">
        <f>D169+6</f>
        <v>46047</v>
      </c>
      <c r="F169" s="1161">
        <f t="shared" si="127"/>
        <v>46048</v>
      </c>
      <c r="G169" s="1184"/>
      <c r="H169" s="1161">
        <f t="shared" si="95"/>
        <v>46040</v>
      </c>
      <c r="I169" s="1161">
        <f t="shared" si="95"/>
        <v>46041</v>
      </c>
      <c r="J169" s="1204">
        <f t="shared" si="128"/>
        <v>4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>
      <c r="A170" s="805" t="s">
        <v>4174</v>
      </c>
      <c r="B170" s="1391" t="s">
        <v>783</v>
      </c>
      <c r="C170" s="1391" t="s">
        <v>4291</v>
      </c>
      <c r="D170" s="1164">
        <v>46045</v>
      </c>
      <c r="E170" s="1161">
        <f>D170+6</f>
        <v>46051</v>
      </c>
      <c r="F170" s="1161">
        <f t="shared" si="127"/>
        <v>46052</v>
      </c>
      <c r="G170" s="1184"/>
      <c r="H170" s="1161">
        <f t="shared" si="95"/>
        <v>46047</v>
      </c>
      <c r="I170" s="1161">
        <f t="shared" si="95"/>
        <v>46048</v>
      </c>
      <c r="J170" s="1204">
        <f t="shared" si="128"/>
        <v>5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>
      <c r="A171" s="805"/>
      <c r="B171" s="1164" t="s">
        <v>805</v>
      </c>
      <c r="C171" s="1164" t="s">
        <v>4292</v>
      </c>
      <c r="D171" s="963" t="s">
        <v>288</v>
      </c>
      <c r="E171" s="1161">
        <v>46060</v>
      </c>
      <c r="F171" s="1161">
        <f t="shared" ref="F171:F172" si="129">E171+1</f>
        <v>46061</v>
      </c>
      <c r="G171" s="1184"/>
      <c r="H171" s="1161">
        <f t="shared" si="95"/>
        <v>46054</v>
      </c>
      <c r="I171" s="1161">
        <f t="shared" si="95"/>
        <v>46055</v>
      </c>
      <c r="J171" s="1204">
        <f t="shared" ref="J171:J173" si="130">WEEKNUM(I171)</f>
        <v>6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hidden="1" customHeight="1">
      <c r="A172" s="805" t="s">
        <v>793</v>
      </c>
      <c r="B172" s="1164" t="s">
        <v>650</v>
      </c>
      <c r="C172" s="1164" t="s">
        <v>4293</v>
      </c>
      <c r="D172" s="1164">
        <v>46063</v>
      </c>
      <c r="E172" s="1161">
        <f>D172+6</f>
        <v>46069</v>
      </c>
      <c r="F172" s="1161">
        <f t="shared" si="129"/>
        <v>46070</v>
      </c>
      <c r="G172" s="1184"/>
      <c r="H172" s="1161">
        <f t="shared" si="95"/>
        <v>46061</v>
      </c>
      <c r="I172" s="1161">
        <f t="shared" si="95"/>
        <v>46062</v>
      </c>
      <c r="J172" s="1204">
        <f t="shared" si="130"/>
        <v>7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hidden="1" customHeight="1">
      <c r="A173" s="805" t="s">
        <v>4163</v>
      </c>
      <c r="B173" s="1177" t="s">
        <v>873</v>
      </c>
      <c r="C173" s="1164" t="s">
        <v>4294</v>
      </c>
      <c r="D173" s="1164">
        <v>46081</v>
      </c>
      <c r="E173" s="1161">
        <f>D173+6</f>
        <v>46087</v>
      </c>
      <c r="F173" s="1161">
        <f t="shared" ref="F173" si="131">E173+1</f>
        <v>46088</v>
      </c>
      <c r="G173" s="1184"/>
      <c r="H173" s="1161">
        <f t="shared" si="95"/>
        <v>46068</v>
      </c>
      <c r="I173" s="1161">
        <f t="shared" si="95"/>
        <v>46069</v>
      </c>
      <c r="J173" s="1204">
        <f t="shared" si="130"/>
        <v>8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hidden="1" customHeight="1">
      <c r="A174" s="805" t="s">
        <v>777</v>
      </c>
      <c r="B174" s="1177" t="s">
        <v>783</v>
      </c>
      <c r="C174" s="1164" t="s">
        <v>4295</v>
      </c>
      <c r="D174" s="1164">
        <v>46080</v>
      </c>
      <c r="E174" s="963" t="s">
        <v>288</v>
      </c>
      <c r="F174" s="963" t="s">
        <v>288</v>
      </c>
      <c r="G174" s="1184" t="s">
        <v>4296</v>
      </c>
      <c r="H174" s="1161">
        <f t="shared" si="95"/>
        <v>46075</v>
      </c>
      <c r="I174" s="1161">
        <f t="shared" si="95"/>
        <v>46076</v>
      </c>
      <c r="J174" s="1204">
        <f t="shared" ref="J174" si="132">WEEKNUM(I174)</f>
        <v>9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hidden="1" customHeight="1">
      <c r="A175" s="805" t="s">
        <v>4105</v>
      </c>
      <c r="B175" s="1178" t="s">
        <v>2051</v>
      </c>
      <c r="C175" s="1164" t="s">
        <v>4297</v>
      </c>
      <c r="D175" s="1164">
        <v>46088</v>
      </c>
      <c r="E175" s="1161">
        <f t="shared" ref="E175:E182" si="133">D175+6</f>
        <v>46094</v>
      </c>
      <c r="F175" s="1161">
        <f t="shared" ref="F175" si="134">E175+1</f>
        <v>46095</v>
      </c>
      <c r="G175" s="1184"/>
      <c r="H175" s="1161">
        <f t="shared" si="95"/>
        <v>46082</v>
      </c>
      <c r="I175" s="1161">
        <f t="shared" si="95"/>
        <v>46083</v>
      </c>
      <c r="J175" s="1204">
        <f t="shared" ref="J175" si="135">WEEKNUM(I175)</f>
        <v>10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hidden="1" customHeight="1">
      <c r="A176" s="805" t="s">
        <v>4298</v>
      </c>
      <c r="B176" s="1164" t="s">
        <v>805</v>
      </c>
      <c r="C176" s="1164" t="s">
        <v>4299</v>
      </c>
      <c r="D176" s="1164">
        <v>46089</v>
      </c>
      <c r="E176" s="963" t="s">
        <v>288</v>
      </c>
      <c r="F176" s="963" t="s">
        <v>288</v>
      </c>
      <c r="G176" s="1184"/>
      <c r="H176" s="1161">
        <f t="shared" si="95"/>
        <v>46089</v>
      </c>
      <c r="I176" s="1161">
        <f t="shared" si="95"/>
        <v>46090</v>
      </c>
      <c r="J176" s="1204">
        <f t="shared" ref="J176" si="136">WEEKNUM(I176)</f>
        <v>11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hidden="1" customHeight="1">
      <c r="A177" s="805" t="s">
        <v>4300</v>
      </c>
      <c r="B177" s="1178" t="s">
        <v>4183</v>
      </c>
      <c r="C177" s="1164" t="s">
        <v>4301</v>
      </c>
      <c r="D177" s="1164">
        <v>46102</v>
      </c>
      <c r="E177" s="1161">
        <f t="shared" si="133"/>
        <v>46108</v>
      </c>
      <c r="F177" s="1161">
        <f t="shared" ref="F177" si="137">E177+1</f>
        <v>46109</v>
      </c>
      <c r="G177" s="1184"/>
      <c r="H177" s="1161">
        <f t="shared" si="95"/>
        <v>46096</v>
      </c>
      <c r="I177" s="1161">
        <f t="shared" si="95"/>
        <v>46097</v>
      </c>
      <c r="J177" s="1204">
        <f t="shared" ref="J177" si="138">WEEKNUM(I177)</f>
        <v>12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hidden="1" customHeight="1">
      <c r="A178" s="805" t="s">
        <v>4193</v>
      </c>
      <c r="B178" s="1177" t="s">
        <v>769</v>
      </c>
      <c r="C178" s="1164" t="s">
        <v>4302</v>
      </c>
      <c r="D178" s="1164">
        <v>46105</v>
      </c>
      <c r="E178" s="1161">
        <f t="shared" si="133"/>
        <v>46111</v>
      </c>
      <c r="F178" s="1161">
        <f t="shared" ref="F178" si="139">E178+1</f>
        <v>46112</v>
      </c>
      <c r="G178" s="1184"/>
      <c r="H178" s="1161">
        <f t="shared" si="95"/>
        <v>46103</v>
      </c>
      <c r="I178" s="1161">
        <f t="shared" si="95"/>
        <v>46104</v>
      </c>
      <c r="J178" s="1204">
        <f t="shared" ref="J178" si="140">WEEKNUM(I178)</f>
        <v>13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hidden="1" customHeight="1">
      <c r="A179" s="805" t="s">
        <v>4195</v>
      </c>
      <c r="B179" s="1178" t="s">
        <v>805</v>
      </c>
      <c r="C179" s="1164" t="s">
        <v>4303</v>
      </c>
      <c r="D179" s="1164">
        <v>46111</v>
      </c>
      <c r="E179" s="1161">
        <f t="shared" si="133"/>
        <v>46117</v>
      </c>
      <c r="F179" s="1161">
        <f t="shared" ref="F179" si="141">E179+1</f>
        <v>46118</v>
      </c>
      <c r="G179" s="1184"/>
      <c r="H179" s="1161">
        <f t="shared" si="95"/>
        <v>46110</v>
      </c>
      <c r="I179" s="1161">
        <f t="shared" si="95"/>
        <v>46111</v>
      </c>
      <c r="J179" s="1204">
        <f t="shared" ref="J179" si="142">WEEKNUM(I179)</f>
        <v>14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hidden="1" customHeight="1">
      <c r="A180" s="805" t="s">
        <v>4281</v>
      </c>
      <c r="B180" s="1178" t="s">
        <v>2051</v>
      </c>
      <c r="C180" s="1164" t="s">
        <v>4304</v>
      </c>
      <c r="D180" s="1164">
        <v>46115</v>
      </c>
      <c r="E180" s="1161">
        <f t="shared" si="133"/>
        <v>46121</v>
      </c>
      <c r="F180" s="1161">
        <f t="shared" ref="F180" si="143">E180+1</f>
        <v>46122</v>
      </c>
      <c r="G180" s="1184"/>
      <c r="H180" s="1161">
        <f t="shared" si="95"/>
        <v>46117</v>
      </c>
      <c r="I180" s="1161">
        <f t="shared" si="95"/>
        <v>46118</v>
      </c>
      <c r="J180" s="1204">
        <f t="shared" ref="J180" si="144">WEEKNUM(I180)</f>
        <v>15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hidden="1" customHeight="1">
      <c r="A181" s="805" t="s">
        <v>4300</v>
      </c>
      <c r="B181" s="1178" t="s">
        <v>650</v>
      </c>
      <c r="C181" s="1164" t="s">
        <v>4305</v>
      </c>
      <c r="D181" s="1164">
        <v>46124</v>
      </c>
      <c r="E181" s="963" t="s">
        <v>288</v>
      </c>
      <c r="F181" s="963" t="s">
        <v>288</v>
      </c>
      <c r="G181" s="1184"/>
      <c r="H181" s="1161">
        <f t="shared" si="95"/>
        <v>46124</v>
      </c>
      <c r="I181" s="1161">
        <f t="shared" si="95"/>
        <v>46125</v>
      </c>
      <c r="J181" s="1204">
        <f t="shared" ref="J181" si="145">WEEKNUM(I181)</f>
        <v>16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>
      <c r="A182" s="805" t="s">
        <v>4306</v>
      </c>
      <c r="B182" s="1169" t="s">
        <v>463</v>
      </c>
      <c r="C182" s="1164" t="s">
        <v>4307</v>
      </c>
      <c r="D182" s="1164">
        <v>46135</v>
      </c>
      <c r="E182" s="1161">
        <f t="shared" si="133"/>
        <v>46141</v>
      </c>
      <c r="F182" s="1161">
        <f t="shared" ref="F182" si="146">E182+1</f>
        <v>46142</v>
      </c>
      <c r="G182" s="1184"/>
      <c r="H182" s="1161">
        <f t="shared" si="95"/>
        <v>46131</v>
      </c>
      <c r="I182" s="1161">
        <f t="shared" si="95"/>
        <v>46132</v>
      </c>
      <c r="J182" s="1204">
        <f t="shared" ref="J182" si="147">WEEKNUM(I182)</f>
        <v>17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>
      <c r="A183" s="805" t="s">
        <v>4308</v>
      </c>
      <c r="B183" s="1164" t="s">
        <v>805</v>
      </c>
      <c r="C183" s="1164" t="s">
        <v>4309</v>
      </c>
      <c r="D183" s="1164">
        <v>46136</v>
      </c>
      <c r="E183" s="1161">
        <f t="shared" ref="E183" si="148">D183+6</f>
        <v>46142</v>
      </c>
      <c r="F183" s="1161">
        <f t="shared" ref="F183" si="149">E183+1</f>
        <v>46143</v>
      </c>
      <c r="G183" s="1184"/>
      <c r="H183" s="1161">
        <f t="shared" si="95"/>
        <v>46138</v>
      </c>
      <c r="I183" s="1161">
        <f t="shared" si="95"/>
        <v>46139</v>
      </c>
      <c r="J183" s="1204">
        <f t="shared" ref="J183" si="150">WEEKNUM(I183)</f>
        <v>18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customHeight="1">
      <c r="A184" s="805"/>
      <c r="B184" s="1178" t="s">
        <v>2051</v>
      </c>
      <c r="C184" s="1164" t="s">
        <v>4310</v>
      </c>
      <c r="D184" s="1164">
        <v>46145</v>
      </c>
      <c r="E184" s="963" t="s">
        <v>288</v>
      </c>
      <c r="F184" s="963" t="s">
        <v>288</v>
      </c>
      <c r="G184" s="1184"/>
      <c r="H184" s="1161">
        <f t="shared" si="95"/>
        <v>46145</v>
      </c>
      <c r="I184" s="1161">
        <f t="shared" si="95"/>
        <v>46146</v>
      </c>
      <c r="J184" s="1204">
        <f t="shared" ref="J184" si="151">WEEKNUM(I184)</f>
        <v>19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customHeight="1">
      <c r="A185" s="805" t="s">
        <v>650</v>
      </c>
      <c r="B185" s="1164" t="s">
        <v>783</v>
      </c>
      <c r="C185" s="1164" t="s">
        <v>4202</v>
      </c>
      <c r="D185" s="1164">
        <v>46148</v>
      </c>
      <c r="E185" s="963" t="s">
        <v>288</v>
      </c>
      <c r="F185" s="963" t="s">
        <v>288</v>
      </c>
      <c r="G185" s="1184"/>
      <c r="H185" s="1161">
        <f t="shared" si="95"/>
        <v>46152</v>
      </c>
      <c r="I185" s="1161">
        <f t="shared" si="95"/>
        <v>46153</v>
      </c>
      <c r="J185" s="1204">
        <f t="shared" ref="J185" si="152">WEEKNUM(I185)</f>
        <v>20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93" customFormat="1" ht="20.100000000000001" customHeight="1">
      <c r="A186" s="805" t="s">
        <v>875</v>
      </c>
      <c r="B186" s="1177" t="s">
        <v>4137</v>
      </c>
      <c r="C186" s="1164" t="s">
        <v>4311</v>
      </c>
      <c r="D186" s="1164">
        <v>46159</v>
      </c>
      <c r="E186" s="1161">
        <f t="shared" ref="E186:E187" si="153">D186+6</f>
        <v>46165</v>
      </c>
      <c r="F186" s="1161">
        <f t="shared" ref="F186:F187" si="154">E186+1</f>
        <v>46166</v>
      </c>
      <c r="G186" s="1184"/>
      <c r="H186" s="1161">
        <f t="shared" si="95"/>
        <v>46159</v>
      </c>
      <c r="I186" s="1161">
        <f t="shared" si="95"/>
        <v>46160</v>
      </c>
      <c r="J186" s="1204">
        <f t="shared" ref="J186:J187" si="155">WEEKNUM(I186)</f>
        <v>21</v>
      </c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</row>
    <row r="187" spans="1:20" s="193" customFormat="1" ht="20.100000000000001" customHeight="1">
      <c r="A187" s="805"/>
      <c r="B187" s="1164" t="s">
        <v>4160</v>
      </c>
      <c r="C187" s="1164" t="s">
        <v>4312</v>
      </c>
      <c r="D187" s="1164">
        <v>46166</v>
      </c>
      <c r="E187" s="1161">
        <f t="shared" si="153"/>
        <v>46172</v>
      </c>
      <c r="F187" s="1161">
        <f t="shared" si="154"/>
        <v>46173</v>
      </c>
      <c r="G187" s="1184"/>
      <c r="H187" s="1161">
        <f t="shared" si="95"/>
        <v>46166</v>
      </c>
      <c r="I187" s="1161">
        <f t="shared" si="95"/>
        <v>46167</v>
      </c>
      <c r="J187" s="1204">
        <f t="shared" si="155"/>
        <v>22</v>
      </c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</row>
    <row r="188" spans="1:20" s="193" customFormat="1" ht="20.100000000000001" customHeight="1">
      <c r="A188" s="805" t="s">
        <v>2051</v>
      </c>
      <c r="B188" s="1178" t="s">
        <v>783</v>
      </c>
      <c r="C188" s="1164" t="s">
        <v>4313</v>
      </c>
      <c r="D188" s="1164">
        <v>46173</v>
      </c>
      <c r="E188" s="1161">
        <f t="shared" ref="E188" si="156">D188+6</f>
        <v>46179</v>
      </c>
      <c r="F188" s="1161">
        <f t="shared" ref="F188" si="157">E188+1</f>
        <v>46180</v>
      </c>
      <c r="G188" s="1184"/>
      <c r="H188" s="1161">
        <f t="shared" si="95"/>
        <v>46173</v>
      </c>
      <c r="I188" s="1161">
        <f t="shared" si="95"/>
        <v>46174</v>
      </c>
      <c r="J188" s="1204">
        <f t="shared" ref="J188" si="158">WEEKNUM(I188)</f>
        <v>23</v>
      </c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</row>
    <row r="189" spans="1:20" s="193" customFormat="1" ht="20.100000000000001" customHeight="1">
      <c r="A189" s="805" t="s">
        <v>4203</v>
      </c>
      <c r="B189" s="1178" t="s">
        <v>777</v>
      </c>
      <c r="C189" s="1164" t="s">
        <v>4314</v>
      </c>
      <c r="D189" s="1164">
        <v>46180</v>
      </c>
      <c r="E189" s="1161">
        <f t="shared" ref="E189" si="159">D189+6</f>
        <v>46186</v>
      </c>
      <c r="F189" s="1161">
        <f t="shared" ref="F189" si="160">E189+1</f>
        <v>46187</v>
      </c>
      <c r="G189" s="1184"/>
      <c r="H189" s="1161">
        <f t="shared" si="95"/>
        <v>46180</v>
      </c>
      <c r="I189" s="1161">
        <f t="shared" si="95"/>
        <v>46181</v>
      </c>
      <c r="J189" s="1204">
        <f t="shared" ref="J189" si="161">WEEKNUM(I189)</f>
        <v>24</v>
      </c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</row>
    <row r="190" spans="1:20" s="193" customFormat="1" ht="20.100000000000001" customHeight="1">
      <c r="A190" s="805" t="s">
        <v>875</v>
      </c>
      <c r="B190" s="1177" t="s">
        <v>4137</v>
      </c>
      <c r="C190" s="1164" t="s">
        <v>4315</v>
      </c>
      <c r="D190" s="1164">
        <v>46187</v>
      </c>
      <c r="E190" s="1161">
        <f t="shared" ref="E190" si="162">D190+6</f>
        <v>46193</v>
      </c>
      <c r="F190" s="1161">
        <f t="shared" ref="F190" si="163">E190+1</f>
        <v>46194</v>
      </c>
      <c r="G190" s="1184"/>
      <c r="H190" s="1161">
        <f t="shared" si="95"/>
        <v>46187</v>
      </c>
      <c r="I190" s="1161">
        <f t="shared" si="95"/>
        <v>46188</v>
      </c>
      <c r="J190" s="1204">
        <f t="shared" ref="J190" si="164">WEEKNUM(I190)</f>
        <v>25</v>
      </c>
      <c r="K190" s="331"/>
      <c r="L190" s="331"/>
      <c r="M190" s="331"/>
      <c r="N190" s="331"/>
      <c r="O190" s="331"/>
      <c r="P190" s="331"/>
      <c r="Q190" s="331"/>
      <c r="R190" s="331"/>
      <c r="S190" s="331"/>
      <c r="T190" s="331"/>
    </row>
    <row r="191" spans="1:20" s="193" customFormat="1" ht="20.100000000000001" customHeight="1">
      <c r="A191" s="805"/>
      <c r="B191" s="1164" t="s">
        <v>4160</v>
      </c>
      <c r="C191" s="1164" t="s">
        <v>4316</v>
      </c>
      <c r="D191" s="1164">
        <v>46194</v>
      </c>
      <c r="E191" s="1161">
        <f t="shared" ref="E191" si="165">D191+6</f>
        <v>46200</v>
      </c>
      <c r="F191" s="1161">
        <f t="shared" ref="F191" si="166">E191+1</f>
        <v>46201</v>
      </c>
      <c r="G191" s="1184"/>
      <c r="H191" s="1161">
        <f t="shared" si="95"/>
        <v>46194</v>
      </c>
      <c r="I191" s="1161">
        <f t="shared" si="95"/>
        <v>46195</v>
      </c>
      <c r="J191" s="1204">
        <f t="shared" ref="J191" si="167">WEEKNUM(I191)</f>
        <v>26</v>
      </c>
      <c r="K191" s="331"/>
      <c r="L191" s="331"/>
      <c r="M191" s="331"/>
      <c r="N191" s="331"/>
      <c r="O191" s="331"/>
      <c r="P191" s="331"/>
      <c r="Q191" s="331"/>
      <c r="R191" s="331"/>
      <c r="S191" s="331"/>
      <c r="T191" s="331"/>
    </row>
    <row r="192" spans="1:20" s="193" customFormat="1" ht="20.100000000000001" customHeight="1">
      <c r="A192" s="805" t="s">
        <v>845</v>
      </c>
      <c r="B192" s="1164" t="s">
        <v>783</v>
      </c>
      <c r="C192" s="1164" t="s">
        <v>4317</v>
      </c>
      <c r="D192" s="1164">
        <v>46201</v>
      </c>
      <c r="E192" s="1161">
        <f t="shared" ref="E192" si="168">D192+6</f>
        <v>46207</v>
      </c>
      <c r="F192" s="1161">
        <f t="shared" ref="F192" si="169">E192+1</f>
        <v>46208</v>
      </c>
      <c r="G192" s="1184"/>
      <c r="H192" s="1161">
        <f t="shared" si="95"/>
        <v>46201</v>
      </c>
      <c r="I192" s="1161">
        <f t="shared" si="95"/>
        <v>46202</v>
      </c>
      <c r="J192" s="1204">
        <f t="shared" ref="J192" si="170">WEEKNUM(I192)</f>
        <v>27</v>
      </c>
      <c r="K192" s="331"/>
      <c r="L192" s="331"/>
      <c r="M192" s="331"/>
      <c r="N192" s="331"/>
      <c r="O192" s="331"/>
      <c r="P192" s="331"/>
      <c r="Q192" s="331"/>
      <c r="R192" s="331"/>
      <c r="S192" s="331"/>
      <c r="T192" s="331"/>
    </row>
    <row r="193" spans="1:20" s="193" customFormat="1" ht="20.100000000000001" customHeight="1">
      <c r="A193" s="805" t="s">
        <v>882</v>
      </c>
      <c r="B193" s="1164" t="s">
        <v>777</v>
      </c>
      <c r="C193" s="1164" t="s">
        <v>4318</v>
      </c>
      <c r="D193" s="1164">
        <v>46208</v>
      </c>
      <c r="E193" s="1161">
        <f t="shared" ref="E193" si="171">D193+6</f>
        <v>46214</v>
      </c>
      <c r="F193" s="1161">
        <f t="shared" ref="F193" si="172">E193+1</f>
        <v>46215</v>
      </c>
      <c r="G193" s="1184"/>
      <c r="H193" s="1161">
        <f t="shared" si="95"/>
        <v>46208</v>
      </c>
      <c r="I193" s="1161">
        <f t="shared" si="95"/>
        <v>46209</v>
      </c>
      <c r="J193" s="1204">
        <f t="shared" ref="J193" si="173">WEEKNUM(I193)</f>
        <v>28</v>
      </c>
      <c r="K193" s="331"/>
      <c r="L193" s="331"/>
      <c r="M193" s="331"/>
      <c r="N193" s="331"/>
      <c r="O193" s="331"/>
      <c r="P193" s="331"/>
      <c r="Q193" s="331"/>
      <c r="R193" s="331"/>
      <c r="S193" s="331"/>
      <c r="T193" s="331"/>
    </row>
    <row r="194" spans="1:20" s="18" customFormat="1" ht="20.100000000000001" customHeight="1">
      <c r="A194" s="325"/>
      <c r="B194" s="1093" t="s">
        <v>468</v>
      </c>
      <c r="C194" s="678"/>
      <c r="D194" s="678"/>
      <c r="E194" s="678"/>
      <c r="F194" s="678"/>
      <c r="G194" s="678"/>
      <c r="H194" s="678"/>
      <c r="I194" s="407"/>
      <c r="J194" s="490"/>
      <c r="K194" s="149"/>
      <c r="L194" s="14"/>
      <c r="M194"/>
      <c r="Q194" s="345"/>
      <c r="R194" s="345"/>
      <c r="S194" s="345"/>
    </row>
    <row r="195" spans="1:20" s="193" customFormat="1" ht="20.100000000000001" customHeight="1">
      <c r="A195" s="805"/>
      <c r="B195" s="764"/>
      <c r="C195" s="764"/>
      <c r="D195" s="764"/>
      <c r="E195" s="764"/>
      <c r="F195" s="331"/>
      <c r="G195" s="764"/>
      <c r="H195" s="615"/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  <c r="S195" s="331"/>
    </row>
    <row r="196" spans="1:20" s="147" customFormat="1" ht="18.75" customHeight="1" thickBot="1">
      <c r="A196" s="857"/>
      <c r="B196" s="763"/>
      <c r="C196" s="751"/>
      <c r="D196" s="752"/>
      <c r="E196" s="764"/>
      <c r="F196" s="768"/>
      <c r="G196" s="424"/>
      <c r="H196" s="424"/>
      <c r="I196" s="752"/>
      <c r="J196" s="145"/>
      <c r="K196" s="145"/>
      <c r="L196" s="145"/>
    </row>
    <row r="197" spans="1:20" s="147" customFormat="1" ht="18.75" customHeight="1">
      <c r="B197" s="889"/>
      <c r="C197" s="890"/>
      <c r="D197" s="891"/>
      <c r="E197" s="892"/>
      <c r="F197" s="893"/>
      <c r="G197" s="894"/>
      <c r="H197" s="895"/>
    </row>
    <row r="198" spans="1:20" s="147" customFormat="1" ht="18.75" customHeight="1">
      <c r="B198" s="778" t="s">
        <v>469</v>
      </c>
      <c r="C198" s="145"/>
      <c r="D198" s="147" t="s">
        <v>470</v>
      </c>
      <c r="G198" s="147" t="s">
        <v>471</v>
      </c>
      <c r="H198" s="779"/>
    </row>
    <row r="199" spans="1:20" s="147" customFormat="1" ht="18.75" customHeight="1">
      <c r="B199" s="780" t="s">
        <v>472</v>
      </c>
      <c r="C199" s="1085" t="s">
        <v>473</v>
      </c>
      <c r="D199" s="133" t="s">
        <v>474</v>
      </c>
      <c r="F199" s="1085" t="s">
        <v>475</v>
      </c>
      <c r="G199" s="145" t="s">
        <v>476</v>
      </c>
      <c r="H199" s="1086" t="s">
        <v>477</v>
      </c>
    </row>
    <row r="200" spans="1:20" s="147" customFormat="1" ht="18.75" customHeight="1">
      <c r="B200" s="780" t="s">
        <v>478</v>
      </c>
      <c r="C200" s="1085" t="s">
        <v>479</v>
      </c>
      <c r="D200" s="133" t="s">
        <v>480</v>
      </c>
      <c r="E200" s="148" t="s">
        <v>481</v>
      </c>
      <c r="F200" s="1087" t="s">
        <v>482</v>
      </c>
      <c r="G200" s="145" t="s">
        <v>483</v>
      </c>
      <c r="H200" s="1086" t="s">
        <v>484</v>
      </c>
    </row>
    <row r="201" spans="1:20" s="147" customFormat="1" ht="18.75" customHeight="1">
      <c r="B201" s="783" t="s">
        <v>485</v>
      </c>
      <c r="C201" s="1088" t="s">
        <v>486</v>
      </c>
      <c r="D201" s="133" t="s">
        <v>487</v>
      </c>
      <c r="E201" s="148" t="s">
        <v>488</v>
      </c>
      <c r="F201" s="1087" t="s">
        <v>489</v>
      </c>
      <c r="G201" s="588" t="s">
        <v>490</v>
      </c>
      <c r="H201" s="1089" t="s">
        <v>491</v>
      </c>
    </row>
    <row r="202" spans="1:20" s="147" customFormat="1" ht="18.75" customHeight="1">
      <c r="B202" s="783" t="s">
        <v>492</v>
      </c>
      <c r="C202" s="1088" t="s">
        <v>493</v>
      </c>
      <c r="D202" s="133" t="s">
        <v>494</v>
      </c>
      <c r="E202" s="148" t="s">
        <v>495</v>
      </c>
      <c r="F202" s="1087" t="s">
        <v>496</v>
      </c>
      <c r="G202" s="588" t="s">
        <v>497</v>
      </c>
      <c r="H202" s="1089" t="s">
        <v>498</v>
      </c>
      <c r="N202" s="149"/>
      <c r="O202" s="149"/>
    </row>
    <row r="203" spans="1:20" s="147" customFormat="1" ht="18.75" customHeight="1">
      <c r="B203" s="783" t="s">
        <v>899</v>
      </c>
      <c r="C203" s="1088" t="s">
        <v>500</v>
      </c>
      <c r="D203" s="133" t="s">
        <v>501</v>
      </c>
      <c r="E203" s="148" t="s">
        <v>502</v>
      </c>
      <c r="F203" s="1087" t="s">
        <v>503</v>
      </c>
      <c r="G203" s="588" t="s">
        <v>504</v>
      </c>
      <c r="H203" s="1089" t="s">
        <v>505</v>
      </c>
      <c r="N203" s="149"/>
      <c r="O203" s="149"/>
    </row>
    <row r="204" spans="1:20" s="147" customFormat="1" ht="18.75" customHeight="1">
      <c r="B204" s="783" t="s">
        <v>506</v>
      </c>
      <c r="C204" s="1088" t="s">
        <v>507</v>
      </c>
      <c r="D204" s="133" t="s">
        <v>508</v>
      </c>
      <c r="E204" s="148" t="s">
        <v>509</v>
      </c>
      <c r="F204" s="1087" t="s">
        <v>510</v>
      </c>
      <c r="G204" s="588" t="s">
        <v>511</v>
      </c>
      <c r="H204" s="1089" t="s">
        <v>512</v>
      </c>
      <c r="N204" s="149"/>
      <c r="O204" s="149"/>
    </row>
    <row r="205" spans="1:20" s="147" customFormat="1" ht="18.75" customHeight="1">
      <c r="B205" s="783" t="s">
        <v>513</v>
      </c>
      <c r="C205" s="1088" t="s">
        <v>514</v>
      </c>
      <c r="D205" s="133" t="s">
        <v>515</v>
      </c>
      <c r="E205" s="148" t="s">
        <v>516</v>
      </c>
      <c r="F205" s="1085" t="s">
        <v>517</v>
      </c>
      <c r="G205" s="588" t="s">
        <v>518</v>
      </c>
      <c r="H205" s="787" t="s">
        <v>519</v>
      </c>
      <c r="N205" s="149"/>
      <c r="O205" s="149"/>
    </row>
    <row r="206" spans="1:20" s="149" customFormat="1" ht="18.75" customHeight="1">
      <c r="A206" s="1022"/>
      <c r="B206" s="783" t="s">
        <v>520</v>
      </c>
      <c r="C206" s="1088" t="s">
        <v>521</v>
      </c>
      <c r="D206" s="133" t="s">
        <v>522</v>
      </c>
      <c r="E206" s="148" t="s">
        <v>523</v>
      </c>
      <c r="F206" s="739" t="s">
        <v>524</v>
      </c>
      <c r="G206" s="147"/>
      <c r="H206" s="788"/>
      <c r="I206" s="145"/>
      <c r="J206" s="145"/>
      <c r="K206" s="145"/>
    </row>
    <row r="207" spans="1:20" s="149" customFormat="1" ht="18.75" customHeight="1" thickBot="1">
      <c r="A207" s="1022"/>
      <c r="B207" s="1090"/>
      <c r="C207" s="791"/>
      <c r="D207" s="791"/>
      <c r="E207" s="791"/>
      <c r="F207" s="791"/>
      <c r="G207" s="791"/>
      <c r="H207" s="1091"/>
      <c r="I207" s="145"/>
      <c r="J207" s="145"/>
      <c r="K207" s="145"/>
    </row>
    <row r="208" spans="1:20" s="147" customFormat="1" ht="18.75" customHeight="1">
      <c r="A208" s="857"/>
      <c r="B208" s="11"/>
      <c r="C208" s="11"/>
      <c r="D208" s="11"/>
      <c r="E208" s="145"/>
      <c r="F208" s="145"/>
      <c r="G208" s="145"/>
      <c r="H208" s="11"/>
      <c r="I208" s="145"/>
      <c r="J208" s="145"/>
      <c r="K208" s="145"/>
      <c r="L208" s="145"/>
    </row>
    <row r="209" spans="1:12" s="147" customFormat="1" ht="18.75" customHeight="1">
      <c r="A209" s="857"/>
      <c r="B209" s="11"/>
      <c r="C209" s="11"/>
      <c r="D209" s="11"/>
      <c r="E209" s="11"/>
      <c r="F209" s="11"/>
      <c r="G209" s="11"/>
      <c r="H209" s="11"/>
      <c r="I209" s="11"/>
      <c r="J209" s="11"/>
      <c r="K209" s="331"/>
      <c r="L209" s="145"/>
    </row>
    <row r="210" spans="1:12" s="147" customFormat="1" ht="18.75" customHeight="1">
      <c r="A210" s="857"/>
      <c r="B210" s="11"/>
      <c r="C210" s="11"/>
      <c r="D210" s="11"/>
      <c r="E210" s="11"/>
      <c r="F210" s="11"/>
      <c r="G210" s="11"/>
      <c r="H210" s="11"/>
      <c r="I210" s="11"/>
      <c r="J210" s="11"/>
      <c r="K210" s="331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</row>
    <row r="301" spans="1:12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</row>
    <row r="302" spans="1:12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</row>
    <row r="303" spans="1:12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</row>
    <row r="304" spans="1:12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331"/>
    </row>
    <row r="305" spans="1:12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331"/>
    </row>
    <row r="306" spans="1:12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331"/>
    </row>
    <row r="307" spans="1:12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331"/>
    </row>
    <row r="308" spans="1:12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331"/>
    </row>
    <row r="309" spans="1:12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331"/>
    </row>
    <row r="310" spans="1:12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331"/>
    </row>
    <row r="311" spans="1:12" s="147" customFormat="1" ht="18" customHeight="1">
      <c r="A311" s="857"/>
      <c r="B311" s="756"/>
      <c r="C311" s="155"/>
      <c r="D311" s="162"/>
      <c r="E311" s="155"/>
      <c r="F311" s="155"/>
      <c r="H311" s="430"/>
      <c r="I311" s="162"/>
      <c r="J311" s="145"/>
      <c r="K311" s="145"/>
      <c r="L311" s="331"/>
    </row>
  </sheetData>
  <mergeCells count="8">
    <mergeCell ref="B91:F91"/>
    <mergeCell ref="B93:C93"/>
    <mergeCell ref="D93:D94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99" r:id="rId1" xr:uid="{F94543F1-8264-4253-914A-6CE32B515AEB}"/>
    <hyperlink ref="C199" r:id="rId2" xr:uid="{BD108766-DCD0-48EA-A663-1340480D0BF6}"/>
    <hyperlink ref="H204" r:id="rId3" xr:uid="{E82AF267-BF71-4836-B2C3-0557EAFF5C81}"/>
    <hyperlink ref="H203" r:id="rId4" xr:uid="{05580847-A92B-49A5-B84F-D9B734B00AF6}"/>
    <hyperlink ref="C202" r:id="rId5" xr:uid="{0F5C9DFF-22A1-46EC-9C04-C76DD4E730E9}"/>
    <hyperlink ref="C200" r:id="rId6" xr:uid="{CFB0564B-83FD-46EE-AC38-46D2E3B7E514}"/>
    <hyperlink ref="C206" r:id="rId7" xr:uid="{83558B40-80F4-46C8-8878-5D94381E5355}"/>
    <hyperlink ref="H202" r:id="rId8" xr:uid="{3FAC2E64-55E6-4C4C-A6D8-8581BCB59059}"/>
    <hyperlink ref="H205" r:id="rId9" xr:uid="{E2FEC59F-EE81-4206-AF3A-6927ED06452E}"/>
    <hyperlink ref="F199" r:id="rId10" xr:uid="{19A73DFC-220D-4B18-B963-9E91E2399380}"/>
    <hyperlink ref="F204" r:id="rId11" xr:uid="{F512B736-4B20-4683-AB0E-E46A3825E4DE}"/>
    <hyperlink ref="F200" r:id="rId12" xr:uid="{FC887585-A1DE-4A16-9B36-FEE3181835AF}"/>
    <hyperlink ref="F201" r:id="rId13" xr:uid="{C39CCB7C-5B99-4EE8-B046-E8BD4C632A66}"/>
    <hyperlink ref="F202" r:id="rId14" xr:uid="{F1ED18D0-4132-488D-8B5B-B452805B7EE3}"/>
    <hyperlink ref="F203" r:id="rId15" xr:uid="{9320FD14-24FF-4AFA-9FF0-7B49C97477BF}"/>
    <hyperlink ref="H200" r:id="rId16" xr:uid="{C9422D27-27B5-4B53-93C8-FF34078FF35C}"/>
    <hyperlink ref="H201" r:id="rId17" xr:uid="{A49E59E1-A0A7-4131-8072-9513866C2C17}"/>
    <hyperlink ref="F205" r:id="rId18" xr:uid="{57591D43-7B3C-46C2-9AFF-D296E3598141}"/>
    <hyperlink ref="C201" r:id="rId19" xr:uid="{80D2656B-8049-47EA-BFB4-F1FD090A1A62}"/>
    <hyperlink ref="C203" r:id="rId20" xr:uid="{35B0945D-B81B-4CD1-A69C-8CB932ADA1CC}"/>
    <hyperlink ref="C204" r:id="rId21" xr:uid="{DF7880B0-4CA9-4225-81DF-C47F66C6C852}"/>
    <hyperlink ref="C205" r:id="rId22" xr:uid="{BDAA0143-84B8-48E4-B435-D3D61EFF893F}"/>
    <hyperlink ref="F206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87"/>
  <sheetViews>
    <sheetView showGridLines="0" topLeftCell="A7" zoomScaleNormal="100" zoomScaleSheetLayoutView="75" workbookViewId="0">
      <selection activeCell="D21" sqref="D21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38" t="s">
        <v>0</v>
      </c>
      <c r="C2" s="1538"/>
      <c r="D2" s="1538"/>
      <c r="E2" s="1538"/>
      <c r="F2" s="1538"/>
      <c r="H2" s="947" t="s">
        <v>247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21" t="s">
        <v>14</v>
      </c>
      <c r="C4" s="1522"/>
      <c r="D4" s="1522"/>
      <c r="E4" s="1522"/>
      <c r="F4" s="1523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15" t="s">
        <v>250</v>
      </c>
      <c r="C7" s="1515"/>
      <c r="D7" s="1515"/>
      <c r="E7" s="1515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516" t="s">
        <v>14</v>
      </c>
      <c r="C9" s="1517"/>
      <c r="D9" s="1518" t="s">
        <v>252</v>
      </c>
      <c r="E9" s="1157" t="s">
        <v>110</v>
      </c>
      <c r="F9" s="1365"/>
      <c r="G9" s="1365"/>
      <c r="H9" s="1190"/>
      <c r="I9" s="1365"/>
    </row>
    <row r="10" spans="1:9" s="14" customFormat="1" ht="25.5" customHeight="1">
      <c r="A10" s="863"/>
      <c r="B10" s="1158" t="s">
        <v>254</v>
      </c>
      <c r="C10" s="1158" t="s">
        <v>255</v>
      </c>
      <c r="D10" s="1519"/>
      <c r="E10" s="1366" t="s">
        <v>215</v>
      </c>
      <c r="F10" s="1365"/>
      <c r="G10" s="1284" t="s">
        <v>392</v>
      </c>
      <c r="H10" s="1284" t="s">
        <v>256</v>
      </c>
      <c r="I10" s="1367" t="s">
        <v>257</v>
      </c>
    </row>
    <row r="11" spans="1:9" s="14" customFormat="1" ht="20.25" hidden="1" customHeight="1">
      <c r="A11" s="863" t="s">
        <v>1905</v>
      </c>
      <c r="B11" s="1169" t="s">
        <v>463</v>
      </c>
      <c r="C11" s="1164" t="s">
        <v>4319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>
      <c r="A12" s="863" t="s">
        <v>4320</v>
      </c>
      <c r="B12" s="1177" t="s">
        <v>1905</v>
      </c>
      <c r="C12" s="1164" t="s">
        <v>4321</v>
      </c>
      <c r="D12" s="1164">
        <v>46086</v>
      </c>
      <c r="E12" s="1161">
        <f t="shared" si="0"/>
        <v>46089</v>
      </c>
      <c r="F12" s="1365"/>
      <c r="G12" s="1161">
        <f t="shared" ref="G12:G29" si="2">G11+7</f>
        <v>46082</v>
      </c>
      <c r="H12" s="1161">
        <f t="shared" ref="H12:H29" si="3">H11+7</f>
        <v>46084</v>
      </c>
      <c r="I12" s="1370">
        <f t="shared" si="1"/>
        <v>10</v>
      </c>
    </row>
    <row r="13" spans="1:9" s="14" customFormat="1" ht="20.25" hidden="1" customHeight="1">
      <c r="A13" s="863" t="s">
        <v>1905</v>
      </c>
      <c r="B13" s="1177" t="s">
        <v>4320</v>
      </c>
      <c r="C13" s="1164" t="s">
        <v>4322</v>
      </c>
      <c r="D13" s="1164">
        <v>46089</v>
      </c>
      <c r="E13" s="963" t="s">
        <v>288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hidden="1" customHeight="1">
      <c r="A14" s="863" t="s">
        <v>4323</v>
      </c>
      <c r="B14" s="1177" t="s">
        <v>4320</v>
      </c>
      <c r="C14" s="1164" t="s">
        <v>4324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hidden="1" customHeight="1">
      <c r="A15" s="863" t="s">
        <v>4325</v>
      </c>
      <c r="B15" s="1177" t="s">
        <v>1905</v>
      </c>
      <c r="C15" s="1164" t="s">
        <v>4326</v>
      </c>
      <c r="D15" s="1164">
        <v>46103</v>
      </c>
      <c r="E15" s="963" t="s">
        <v>288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hidden="1" customHeight="1">
      <c r="A16" s="863" t="s">
        <v>4325</v>
      </c>
      <c r="B16" s="1177" t="s">
        <v>1905</v>
      </c>
      <c r="C16" s="1164" t="s">
        <v>4327</v>
      </c>
      <c r="D16" s="1164">
        <v>46110</v>
      </c>
      <c r="E16" s="1161">
        <f t="shared" ref="E16" si="5">D16+3</f>
        <v>46113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9" s="14" customFormat="1" ht="20.25" hidden="1" customHeight="1">
      <c r="A17" s="863" t="s">
        <v>4328</v>
      </c>
      <c r="B17" s="1177" t="s">
        <v>4320</v>
      </c>
      <c r="C17" s="1164" t="s">
        <v>4329</v>
      </c>
      <c r="D17" s="1164">
        <v>46116</v>
      </c>
      <c r="E17" s="1161">
        <f t="shared" ref="E17:E20" si="6">D17+3</f>
        <v>46119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9" s="14" customFormat="1" ht="20.25" hidden="1" customHeight="1">
      <c r="A18" s="863" t="s">
        <v>4330</v>
      </c>
      <c r="B18" s="1177" t="s">
        <v>1905</v>
      </c>
      <c r="C18" s="1164" t="s">
        <v>4331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9" s="14" customFormat="1" ht="20.25" customHeight="1">
      <c r="A19" s="863" t="s">
        <v>4328</v>
      </c>
      <c r="B19" s="1177" t="s">
        <v>4320</v>
      </c>
      <c r="C19" s="1164" t="s">
        <v>4332</v>
      </c>
      <c r="D19" s="1164">
        <v>46131</v>
      </c>
      <c r="E19" s="1161">
        <f t="shared" si="6"/>
        <v>46134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9" s="14" customFormat="1" ht="20.25" customHeight="1">
      <c r="A20" s="863" t="s">
        <v>4330</v>
      </c>
      <c r="B20" s="1177" t="s">
        <v>1905</v>
      </c>
      <c r="C20" s="1164" t="s">
        <v>4333</v>
      </c>
      <c r="D20" s="1164">
        <v>46140</v>
      </c>
      <c r="E20" s="963" t="s">
        <v>288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9" s="14" customFormat="1" ht="20.25" customHeight="1">
      <c r="A21" s="863" t="s">
        <v>4323</v>
      </c>
      <c r="B21" s="1177" t="s">
        <v>4320</v>
      </c>
      <c r="C21" s="1164" t="s">
        <v>4334</v>
      </c>
      <c r="D21" s="1164">
        <v>46148</v>
      </c>
      <c r="E21" s="1161">
        <f t="shared" ref="E21:E24" si="8">D21+3</f>
        <v>46151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9" s="14" customFormat="1" ht="20.25" customHeight="1">
      <c r="A22" s="863" t="s">
        <v>4325</v>
      </c>
      <c r="B22" s="1177" t="s">
        <v>1905</v>
      </c>
      <c r="C22" s="1164" t="s">
        <v>4335</v>
      </c>
      <c r="D22" s="1164">
        <v>46152</v>
      </c>
      <c r="E22" s="1161">
        <f t="shared" si="8"/>
        <v>46155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9" s="14" customFormat="1" ht="20.25" customHeight="1">
      <c r="A23" s="863" t="s">
        <v>4323</v>
      </c>
      <c r="B23" s="1177" t="s">
        <v>4320</v>
      </c>
      <c r="C23" s="1164" t="s">
        <v>4336</v>
      </c>
      <c r="D23" s="1164">
        <v>46159</v>
      </c>
      <c r="E23" s="1161">
        <f t="shared" si="8"/>
        <v>46162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9" s="14" customFormat="1" ht="20.25" customHeight="1">
      <c r="A24" s="863" t="s">
        <v>4325</v>
      </c>
      <c r="B24" s="1177" t="s">
        <v>1905</v>
      </c>
      <c r="C24" s="1164" t="s">
        <v>4337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9" s="14" customFormat="1" ht="20.25" customHeight="1">
      <c r="A25" s="863"/>
      <c r="B25" s="1177" t="s">
        <v>4320</v>
      </c>
      <c r="C25" s="1164" t="s">
        <v>4338</v>
      </c>
      <c r="D25" s="1164">
        <v>46173</v>
      </c>
      <c r="E25" s="1161">
        <f t="shared" ref="E25" si="10">D25+3</f>
        <v>46176</v>
      </c>
      <c r="F25" s="1365"/>
      <c r="G25" s="1161">
        <f t="shared" si="2"/>
        <v>46173</v>
      </c>
      <c r="H25" s="1161">
        <f t="shared" si="3"/>
        <v>46175</v>
      </c>
      <c r="I25" s="1370">
        <f t="shared" ref="I25" si="11">WEEKNUM(H25)</f>
        <v>23</v>
      </c>
    </row>
    <row r="26" spans="1:9" s="14" customFormat="1" ht="20.25" customHeight="1">
      <c r="A26" s="863"/>
      <c r="B26" s="1177" t="s">
        <v>1905</v>
      </c>
      <c r="C26" s="1164" t="s">
        <v>4339</v>
      </c>
      <c r="D26" s="1164">
        <v>46180</v>
      </c>
      <c r="E26" s="1161">
        <f t="shared" ref="E26" si="12">D26+3</f>
        <v>46183</v>
      </c>
      <c r="F26" s="1365"/>
      <c r="G26" s="1161">
        <f t="shared" si="2"/>
        <v>46180</v>
      </c>
      <c r="H26" s="1161">
        <f t="shared" si="3"/>
        <v>46182</v>
      </c>
      <c r="I26" s="1370">
        <f t="shared" ref="I26" si="13">WEEKNUM(H26)</f>
        <v>24</v>
      </c>
    </row>
    <row r="27" spans="1:9" s="14" customFormat="1" ht="20.25" customHeight="1">
      <c r="A27" s="863"/>
      <c r="B27" s="1177" t="s">
        <v>4320</v>
      </c>
      <c r="C27" s="1164" t="s">
        <v>4340</v>
      </c>
      <c r="D27" s="1164">
        <v>46187</v>
      </c>
      <c r="E27" s="1161">
        <f t="shared" ref="E27" si="14">D27+3</f>
        <v>46190</v>
      </c>
      <c r="F27" s="1365"/>
      <c r="G27" s="1161">
        <f t="shared" si="2"/>
        <v>46187</v>
      </c>
      <c r="H27" s="1161">
        <f t="shared" si="3"/>
        <v>46189</v>
      </c>
      <c r="I27" s="1370">
        <f t="shared" ref="I27" si="15">WEEKNUM(H27)</f>
        <v>25</v>
      </c>
    </row>
    <row r="28" spans="1:9" s="14" customFormat="1" ht="20.25" customHeight="1">
      <c r="A28" s="863"/>
      <c r="B28" s="1177" t="s">
        <v>1905</v>
      </c>
      <c r="C28" s="1164" t="s">
        <v>4341</v>
      </c>
      <c r="D28" s="1164">
        <v>46194</v>
      </c>
      <c r="E28" s="1161">
        <f t="shared" ref="E28" si="16">D28+3</f>
        <v>46197</v>
      </c>
      <c r="F28" s="1365"/>
      <c r="G28" s="1161">
        <f t="shared" si="2"/>
        <v>46194</v>
      </c>
      <c r="H28" s="1161">
        <f t="shared" si="3"/>
        <v>46196</v>
      </c>
      <c r="I28" s="1370">
        <f t="shared" ref="I28" si="17">WEEKNUM(H28)</f>
        <v>26</v>
      </c>
    </row>
    <row r="29" spans="1:9" s="14" customFormat="1" ht="20.25" customHeight="1">
      <c r="A29" s="863"/>
      <c r="B29" s="1177" t="s">
        <v>4320</v>
      </c>
      <c r="C29" s="1164" t="s">
        <v>4342</v>
      </c>
      <c r="D29" s="1164">
        <v>46201</v>
      </c>
      <c r="E29" s="1161">
        <f t="shared" ref="E29" si="18">D29+3</f>
        <v>46204</v>
      </c>
      <c r="F29" s="1365"/>
      <c r="G29" s="1161">
        <f t="shared" si="2"/>
        <v>46201</v>
      </c>
      <c r="H29" s="1161">
        <f t="shared" si="3"/>
        <v>46203</v>
      </c>
      <c r="I29" s="1370">
        <f t="shared" ref="I29" si="19">WEEKNUM(H29)</f>
        <v>27</v>
      </c>
    </row>
    <row r="30" spans="1:9" s="14" customFormat="1" ht="20.25" customHeight="1">
      <c r="A30" s="863"/>
      <c r="B30" s="1093" t="s">
        <v>468</v>
      </c>
      <c r="C30" s="487"/>
      <c r="D30" s="9"/>
      <c r="E30" s="9"/>
      <c r="F30" s="9"/>
      <c r="G30" s="723"/>
      <c r="H30" s="407"/>
    </row>
    <row r="31" spans="1:9" s="14" customFormat="1" ht="20.25" customHeight="1">
      <c r="A31" s="863"/>
      <c r="B31" s="425"/>
      <c r="C31" s="487"/>
      <c r="D31" s="9"/>
      <c r="E31" s="9"/>
      <c r="F31" s="9"/>
      <c r="G31" s="723"/>
      <c r="H31" s="407"/>
    </row>
    <row r="32" spans="1:9" s="14" customFormat="1" ht="20.25" customHeight="1">
      <c r="A32" s="863"/>
      <c r="B32" s="425"/>
      <c r="C32" s="487"/>
      <c r="D32" s="9"/>
      <c r="E32" s="9"/>
      <c r="F32" s="9"/>
      <c r="G32" s="723"/>
      <c r="H32" s="407"/>
    </row>
    <row r="33" spans="1:10" s="14" customFormat="1" ht="20.25" customHeight="1">
      <c r="A33" s="863"/>
      <c r="B33" s="1515" t="s">
        <v>1171</v>
      </c>
      <c r="C33" s="1515"/>
      <c r="D33" s="1515"/>
      <c r="E33" s="1515"/>
      <c r="F33" s="1515"/>
      <c r="G33" s="723"/>
      <c r="H33" s="407" t="s">
        <v>1085</v>
      </c>
    </row>
    <row r="34" spans="1:10" s="14" customFormat="1" ht="20.25" customHeight="1">
      <c r="A34" s="863"/>
      <c r="B34" s="425"/>
      <c r="C34" s="487"/>
      <c r="D34" s="9"/>
      <c r="E34" s="9"/>
      <c r="F34" s="9"/>
      <c r="G34" s="723"/>
      <c r="H34" s="407"/>
      <c r="I34" s="407"/>
      <c r="J34" s="155"/>
    </row>
    <row r="35" spans="1:10" s="14" customFormat="1" ht="28.15" customHeight="1">
      <c r="A35" s="806"/>
      <c r="B35" s="1516" t="s">
        <v>14</v>
      </c>
      <c r="C35" s="1517"/>
      <c r="D35" s="1518" t="s">
        <v>252</v>
      </c>
      <c r="E35" s="1157" t="s">
        <v>31</v>
      </c>
      <c r="F35" s="1365"/>
      <c r="G35" s="1365"/>
      <c r="H35" s="1190"/>
      <c r="I35" s="1365"/>
    </row>
    <row r="36" spans="1:10" s="14" customFormat="1" ht="28.15" customHeight="1">
      <c r="A36" s="806"/>
      <c r="B36" s="1158" t="s">
        <v>254</v>
      </c>
      <c r="C36" s="1158" t="s">
        <v>255</v>
      </c>
      <c r="D36" s="1519"/>
      <c r="E36" s="1366" t="s">
        <v>54</v>
      </c>
      <c r="F36" s="1365"/>
      <c r="G36" s="1284" t="s">
        <v>392</v>
      </c>
      <c r="H36" s="1284" t="s">
        <v>256</v>
      </c>
      <c r="I36" s="1367" t="s">
        <v>257</v>
      </c>
    </row>
    <row r="37" spans="1:10" s="14" customFormat="1" ht="27" hidden="1" customHeight="1">
      <c r="A37" s="806"/>
      <c r="B37" s="1368" t="s">
        <v>2019</v>
      </c>
      <c r="C37" s="1164" t="s">
        <v>3124</v>
      </c>
      <c r="D37" s="1210">
        <v>45389</v>
      </c>
      <c r="E37" s="1194">
        <f t="shared" ref="E37:E42" si="20">D37+7</f>
        <v>45396</v>
      </c>
      <c r="F37" s="1161"/>
      <c r="G37" s="1161" t="e">
        <f>#REF!+7</f>
        <v>#REF!</v>
      </c>
      <c r="H37" s="1161" t="e">
        <f>#REF!+7</f>
        <v>#REF!</v>
      </c>
      <c r="I37" s="1365"/>
    </row>
    <row r="38" spans="1:10" s="14" customFormat="1" ht="27" hidden="1" customHeight="1">
      <c r="A38" s="840" t="s">
        <v>1996</v>
      </c>
      <c r="B38" s="1165" t="s">
        <v>312</v>
      </c>
      <c r="C38" s="1208" t="s">
        <v>3125</v>
      </c>
      <c r="D38" s="1203">
        <v>45394</v>
      </c>
      <c r="E38" s="1203">
        <f t="shared" si="20"/>
        <v>45401</v>
      </c>
      <c r="F38" s="1161"/>
      <c r="G38" s="1161" t="e">
        <f t="shared" ref="G38:H76" si="21">G37+7</f>
        <v>#REF!</v>
      </c>
      <c r="H38" s="1161" t="e">
        <f t="shared" si="21"/>
        <v>#REF!</v>
      </c>
      <c r="I38" s="1365"/>
    </row>
    <row r="39" spans="1:10" s="14" customFormat="1" ht="27" hidden="1" customHeight="1">
      <c r="A39" s="840" t="s">
        <v>2287</v>
      </c>
      <c r="B39" s="1368" t="s">
        <v>1996</v>
      </c>
      <c r="C39" s="1164" t="s">
        <v>3126</v>
      </c>
      <c r="D39" s="1210">
        <v>45400</v>
      </c>
      <c r="E39" s="1194">
        <f t="shared" si="20"/>
        <v>45407</v>
      </c>
      <c r="F39" s="1161"/>
      <c r="G39" s="1161" t="e">
        <f t="shared" si="21"/>
        <v>#REF!</v>
      </c>
      <c r="H39" s="1161" t="e">
        <f t="shared" si="21"/>
        <v>#REF!</v>
      </c>
      <c r="I39" s="1365"/>
    </row>
    <row r="40" spans="1:10" s="14" customFormat="1" ht="27" hidden="1" customHeight="1">
      <c r="A40" s="867" t="s">
        <v>2352</v>
      </c>
      <c r="B40" s="1368" t="s">
        <v>2287</v>
      </c>
      <c r="C40" s="1164" t="s">
        <v>3127</v>
      </c>
      <c r="D40" s="1210">
        <v>45405</v>
      </c>
      <c r="E40" s="1194">
        <f t="shared" si="20"/>
        <v>45412</v>
      </c>
      <c r="F40" s="1161"/>
      <c r="G40" s="1161" t="e">
        <f t="shared" si="21"/>
        <v>#REF!</v>
      </c>
      <c r="H40" s="1161" t="e">
        <f t="shared" si="21"/>
        <v>#REF!</v>
      </c>
      <c r="I40" s="1365"/>
    </row>
    <row r="41" spans="1:10" s="14" customFormat="1" ht="27" hidden="1" customHeight="1">
      <c r="A41" s="867" t="s">
        <v>3128</v>
      </c>
      <c r="B41" s="1368" t="s">
        <v>2352</v>
      </c>
      <c r="C41" s="1164" t="s">
        <v>3129</v>
      </c>
      <c r="D41" s="1210">
        <v>45413</v>
      </c>
      <c r="E41" s="1194">
        <f t="shared" si="20"/>
        <v>45420</v>
      </c>
      <c r="F41" s="1161"/>
      <c r="G41" s="1161" t="e">
        <f t="shared" si="21"/>
        <v>#REF!</v>
      </c>
      <c r="H41" s="1161" t="e">
        <f t="shared" si="21"/>
        <v>#REF!</v>
      </c>
      <c r="I41" s="1365"/>
    </row>
    <row r="42" spans="1:10" s="14" customFormat="1" ht="20.100000000000001" hidden="1" customHeight="1">
      <c r="A42" s="867" t="s">
        <v>2019</v>
      </c>
      <c r="B42" s="1368" t="s">
        <v>3128</v>
      </c>
      <c r="C42" s="1164" t="s">
        <v>3130</v>
      </c>
      <c r="D42" s="1210">
        <v>45421</v>
      </c>
      <c r="E42" s="1194">
        <f t="shared" si="20"/>
        <v>45428</v>
      </c>
      <c r="F42" s="1161"/>
      <c r="G42" s="1161" t="e">
        <f t="shared" si="21"/>
        <v>#REF!</v>
      </c>
      <c r="H42" s="1161" t="e">
        <f t="shared" si="21"/>
        <v>#REF!</v>
      </c>
      <c r="I42" s="1365"/>
    </row>
    <row r="43" spans="1:10" s="14" customFormat="1" ht="20.100000000000001" hidden="1" customHeight="1">
      <c r="A43" s="867" t="s">
        <v>3131</v>
      </c>
      <c r="B43" s="1164" t="s">
        <v>2019</v>
      </c>
      <c r="C43" s="1164" t="s">
        <v>3132</v>
      </c>
      <c r="D43" s="1210">
        <v>45434</v>
      </c>
      <c r="E43" s="1194">
        <v>45433</v>
      </c>
      <c r="F43" s="1161"/>
      <c r="G43" s="1161" t="e">
        <f t="shared" si="21"/>
        <v>#REF!</v>
      </c>
      <c r="H43" s="1161" t="e">
        <f t="shared" si="21"/>
        <v>#REF!</v>
      </c>
      <c r="I43" s="1365"/>
    </row>
    <row r="44" spans="1:10" s="14" customFormat="1" ht="20.100000000000001" hidden="1" customHeight="1">
      <c r="A44" s="840" t="s">
        <v>3133</v>
      </c>
      <c r="B44" s="1164" t="s">
        <v>3134</v>
      </c>
      <c r="C44" s="1164" t="s">
        <v>3135</v>
      </c>
      <c r="D44" s="1210">
        <v>45443</v>
      </c>
      <c r="E44" s="1194">
        <f>D44+7</f>
        <v>45450</v>
      </c>
      <c r="F44" s="1161"/>
      <c r="G44" s="1161" t="e">
        <f t="shared" si="21"/>
        <v>#REF!</v>
      </c>
      <c r="H44" s="1161" t="e">
        <f t="shared" si="21"/>
        <v>#REF!</v>
      </c>
      <c r="I44" s="1365"/>
    </row>
    <row r="45" spans="1:10" s="14" customFormat="1" ht="20.100000000000001" hidden="1" customHeight="1">
      <c r="A45" s="840" t="s">
        <v>3136</v>
      </c>
      <c r="B45" s="1164" t="s">
        <v>2287</v>
      </c>
      <c r="C45" s="1164" t="s">
        <v>3137</v>
      </c>
      <c r="D45" s="1210">
        <v>45453</v>
      </c>
      <c r="E45" s="1194">
        <f>D45+7</f>
        <v>45460</v>
      </c>
      <c r="F45" s="1161"/>
      <c r="G45" s="1161" t="e">
        <f t="shared" si="21"/>
        <v>#REF!</v>
      </c>
      <c r="H45" s="1161" t="e">
        <f t="shared" si="21"/>
        <v>#REF!</v>
      </c>
      <c r="I45" s="1365"/>
    </row>
    <row r="46" spans="1:10" s="14" customFormat="1" ht="20.100000000000001" hidden="1" customHeight="1">
      <c r="A46" s="867" t="s">
        <v>2352</v>
      </c>
      <c r="B46" s="1165" t="s">
        <v>312</v>
      </c>
      <c r="C46" s="1164" t="s">
        <v>3138</v>
      </c>
      <c r="D46" s="1203">
        <v>45443</v>
      </c>
      <c r="E46" s="1203">
        <f>D46+7</f>
        <v>45450</v>
      </c>
      <c r="F46" s="1161"/>
      <c r="G46" s="1161" t="e">
        <f t="shared" si="21"/>
        <v>#REF!</v>
      </c>
      <c r="H46" s="1161" t="e">
        <f t="shared" si="21"/>
        <v>#REF!</v>
      </c>
      <c r="I46" s="1365"/>
    </row>
    <row r="47" spans="1:10" s="14" customFormat="1" ht="20.100000000000001" hidden="1" customHeight="1">
      <c r="A47" s="867" t="s">
        <v>3139</v>
      </c>
      <c r="B47" s="1164" t="s">
        <v>2352</v>
      </c>
      <c r="C47" s="1164" t="s">
        <v>3140</v>
      </c>
      <c r="D47" s="1210">
        <v>45458</v>
      </c>
      <c r="E47" s="1194">
        <f>D47+7</f>
        <v>45465</v>
      </c>
      <c r="F47" s="1161"/>
      <c r="G47" s="1161" t="e">
        <f t="shared" si="21"/>
        <v>#REF!</v>
      </c>
      <c r="H47" s="1161" t="e">
        <f t="shared" si="21"/>
        <v>#REF!</v>
      </c>
      <c r="I47" s="1365"/>
    </row>
    <row r="48" spans="1:10" s="14" customFormat="1" ht="20.100000000000001" hidden="1" customHeight="1">
      <c r="A48" s="867" t="s">
        <v>3141</v>
      </c>
      <c r="B48" s="1164" t="s">
        <v>2789</v>
      </c>
      <c r="C48" s="1164" t="s">
        <v>3142</v>
      </c>
      <c r="D48" s="1210">
        <v>45468</v>
      </c>
      <c r="E48" s="1194">
        <v>45469</v>
      </c>
      <c r="F48" s="1161"/>
      <c r="G48" s="1161" t="e">
        <f t="shared" si="21"/>
        <v>#REF!</v>
      </c>
      <c r="H48" s="1161" t="e">
        <f t="shared" si="21"/>
        <v>#REF!</v>
      </c>
      <c r="I48" s="1365"/>
    </row>
    <row r="49" spans="1:10" s="14" customFormat="1" ht="20.100000000000001" hidden="1" customHeight="1">
      <c r="A49" s="840" t="s">
        <v>3131</v>
      </c>
      <c r="B49" s="1164" t="s">
        <v>2019</v>
      </c>
      <c r="C49" s="1164" t="s">
        <v>3143</v>
      </c>
      <c r="D49" s="1210">
        <v>45476</v>
      </c>
      <c r="E49" s="1194">
        <f>D49+7</f>
        <v>45483</v>
      </c>
      <c r="F49" s="1161"/>
      <c r="G49" s="1161" t="e">
        <f t="shared" si="21"/>
        <v>#REF!</v>
      </c>
      <c r="H49" s="1161" t="e">
        <f t="shared" si="21"/>
        <v>#REF!</v>
      </c>
      <c r="I49" s="1365"/>
    </row>
    <row r="50" spans="1:10" s="14" customFormat="1" ht="20.100000000000001" hidden="1" customHeight="1">
      <c r="A50" s="867" t="s">
        <v>3144</v>
      </c>
      <c r="B50" s="1164" t="s">
        <v>3134</v>
      </c>
      <c r="C50" s="1164" t="s">
        <v>3145</v>
      </c>
      <c r="D50" s="1165" t="s">
        <v>288</v>
      </c>
      <c r="E50" s="1166">
        <v>45473</v>
      </c>
      <c r="F50" s="1161"/>
      <c r="G50" s="1161" t="e">
        <f t="shared" si="21"/>
        <v>#REF!</v>
      </c>
      <c r="H50" s="1161" t="e">
        <f t="shared" si="21"/>
        <v>#REF!</v>
      </c>
      <c r="I50" s="1365"/>
    </row>
    <row r="51" spans="1:10" s="14" customFormat="1" ht="20.100000000000001" hidden="1" customHeight="1">
      <c r="A51" s="867" t="s">
        <v>3146</v>
      </c>
      <c r="B51" s="1164" t="s">
        <v>2287</v>
      </c>
      <c r="C51" s="1164" t="s">
        <v>3147</v>
      </c>
      <c r="D51" s="1165" t="s">
        <v>288</v>
      </c>
      <c r="E51" s="1203">
        <v>45488</v>
      </c>
      <c r="F51" s="1161"/>
      <c r="G51" s="1161" t="e">
        <f t="shared" si="21"/>
        <v>#REF!</v>
      </c>
      <c r="H51" s="1161" t="e">
        <f t="shared" si="21"/>
        <v>#REF!</v>
      </c>
      <c r="I51" s="1365"/>
    </row>
    <row r="52" spans="1:10" s="14" customFormat="1" ht="20.100000000000001" hidden="1" customHeight="1">
      <c r="A52" s="840" t="s">
        <v>3148</v>
      </c>
      <c r="B52" s="1164" t="s">
        <v>2352</v>
      </c>
      <c r="C52" s="1164" t="s">
        <v>3149</v>
      </c>
      <c r="D52" s="1210">
        <v>45500</v>
      </c>
      <c r="E52" s="1194">
        <v>45497</v>
      </c>
      <c r="F52" s="1161"/>
      <c r="G52" s="1161" t="e">
        <f t="shared" si="21"/>
        <v>#REF!</v>
      </c>
      <c r="H52" s="1161" t="e">
        <f t="shared" si="21"/>
        <v>#REF!</v>
      </c>
      <c r="I52" s="1365"/>
    </row>
    <row r="53" spans="1:10" s="14" customFormat="1" ht="20.100000000000001" hidden="1" customHeight="1">
      <c r="A53" s="840" t="s">
        <v>3148</v>
      </c>
      <c r="B53" s="1164" t="s">
        <v>2789</v>
      </c>
      <c r="C53" s="1164" t="s">
        <v>3150</v>
      </c>
      <c r="D53" s="1165" t="s">
        <v>288</v>
      </c>
      <c r="E53" s="1215" t="s">
        <v>288</v>
      </c>
      <c r="F53" s="1161"/>
      <c r="G53" s="1161" t="e">
        <f t="shared" si="21"/>
        <v>#REF!</v>
      </c>
      <c r="H53" s="1161" t="e">
        <f t="shared" si="21"/>
        <v>#REF!</v>
      </c>
      <c r="I53" s="1365"/>
    </row>
    <row r="54" spans="1:10" s="14" customFormat="1" ht="20.100000000000001" hidden="1" customHeight="1">
      <c r="A54" s="840" t="s">
        <v>3148</v>
      </c>
      <c r="B54" s="1164" t="s">
        <v>2019</v>
      </c>
      <c r="C54" s="1164" t="s">
        <v>3151</v>
      </c>
      <c r="D54" s="1210">
        <v>45514</v>
      </c>
      <c r="E54" s="1194">
        <f t="shared" ref="E54:E59" si="22">D54+7</f>
        <v>45521</v>
      </c>
      <c r="F54" s="1161"/>
      <c r="G54" s="1161" t="e">
        <f t="shared" si="21"/>
        <v>#REF!</v>
      </c>
      <c r="H54" s="1161" t="e">
        <f t="shared" si="21"/>
        <v>#REF!</v>
      </c>
      <c r="I54" s="1365"/>
    </row>
    <row r="55" spans="1:10" s="14" customFormat="1" ht="20.100000000000001" hidden="1" customHeight="1">
      <c r="A55" s="840" t="s">
        <v>3148</v>
      </c>
      <c r="B55" s="1164" t="s">
        <v>3134</v>
      </c>
      <c r="C55" s="1164" t="s">
        <v>3152</v>
      </c>
      <c r="D55" s="1210">
        <v>45523</v>
      </c>
      <c r="E55" s="1194">
        <f t="shared" si="22"/>
        <v>45530</v>
      </c>
      <c r="F55" s="1161"/>
      <c r="G55" s="1161" t="e">
        <f t="shared" si="21"/>
        <v>#REF!</v>
      </c>
      <c r="H55" s="1161" t="e">
        <f t="shared" si="21"/>
        <v>#REF!</v>
      </c>
      <c r="I55" s="1365"/>
    </row>
    <row r="56" spans="1:10" s="14" customFormat="1" ht="20.100000000000001" hidden="1" customHeight="1">
      <c r="A56" s="840" t="s">
        <v>3148</v>
      </c>
      <c r="B56" s="1164" t="s">
        <v>2287</v>
      </c>
      <c r="C56" s="1164" t="s">
        <v>3153</v>
      </c>
      <c r="D56" s="1210">
        <v>45523</v>
      </c>
      <c r="E56" s="1194">
        <f t="shared" si="22"/>
        <v>45530</v>
      </c>
      <c r="F56" s="1161"/>
      <c r="G56" s="1161" t="e">
        <f t="shared" si="21"/>
        <v>#REF!</v>
      </c>
      <c r="H56" s="1161" t="e">
        <f t="shared" si="21"/>
        <v>#REF!</v>
      </c>
      <c r="I56" s="1365"/>
    </row>
    <row r="57" spans="1:10" s="14" customFormat="1" ht="20.100000000000001" hidden="1" customHeight="1">
      <c r="A57" s="867" t="s">
        <v>2352</v>
      </c>
      <c r="B57" s="1164" t="s">
        <v>2344</v>
      </c>
      <c r="C57" s="1164" t="s">
        <v>3154</v>
      </c>
      <c r="D57" s="1165" t="s">
        <v>288</v>
      </c>
      <c r="E57" s="1203" t="e">
        <f t="shared" si="22"/>
        <v>#VALUE!</v>
      </c>
      <c r="F57" s="1161"/>
      <c r="G57" s="1161" t="e">
        <f t="shared" si="21"/>
        <v>#REF!</v>
      </c>
      <c r="H57" s="1161" t="e">
        <f t="shared" si="21"/>
        <v>#REF!</v>
      </c>
      <c r="I57" s="1365"/>
    </row>
    <row r="58" spans="1:10" s="14" customFormat="1" ht="20.100000000000001" hidden="1" customHeight="1">
      <c r="A58" s="867" t="s">
        <v>3148</v>
      </c>
      <c r="B58" s="1164" t="s">
        <v>2789</v>
      </c>
      <c r="C58" s="1164" t="s">
        <v>3155</v>
      </c>
      <c r="D58" s="1210">
        <v>45533</v>
      </c>
      <c r="E58" s="1194">
        <f t="shared" si="22"/>
        <v>45540</v>
      </c>
      <c r="F58" s="1161"/>
      <c r="G58" s="1161" t="e">
        <f t="shared" si="21"/>
        <v>#REF!</v>
      </c>
      <c r="H58" s="1161" t="e">
        <f t="shared" si="21"/>
        <v>#REF!</v>
      </c>
      <c r="I58" s="1369"/>
      <c r="J58" s="155"/>
    </row>
    <row r="59" spans="1:10" s="14" customFormat="1" ht="20.100000000000001" hidden="1" customHeight="1">
      <c r="A59" s="867"/>
      <c r="B59" s="1164" t="s">
        <v>2019</v>
      </c>
      <c r="C59" s="1164" t="s">
        <v>3156</v>
      </c>
      <c r="D59" s="1210">
        <v>45538</v>
      </c>
      <c r="E59" s="1194">
        <f t="shared" si="22"/>
        <v>45545</v>
      </c>
      <c r="F59" s="1365"/>
      <c r="G59" s="1161" t="e">
        <f t="shared" si="21"/>
        <v>#REF!</v>
      </c>
      <c r="H59" s="1161" t="e">
        <f t="shared" si="21"/>
        <v>#REF!</v>
      </c>
      <c r="I59" s="1369"/>
      <c r="J59" s="155"/>
    </row>
    <row r="60" spans="1:10" s="14" customFormat="1" ht="20.100000000000001" hidden="1" customHeight="1">
      <c r="A60" s="867" t="s">
        <v>3148</v>
      </c>
      <c r="B60" s="1164" t="s">
        <v>3134</v>
      </c>
      <c r="C60" s="1164" t="s">
        <v>3157</v>
      </c>
      <c r="D60" s="1164">
        <v>45559</v>
      </c>
      <c r="E60" s="1194">
        <v>45555</v>
      </c>
      <c r="F60" s="1365"/>
      <c r="G60" s="1161" t="e">
        <f t="shared" si="21"/>
        <v>#REF!</v>
      </c>
      <c r="H60" s="1161" t="e">
        <f t="shared" si="21"/>
        <v>#REF!</v>
      </c>
      <c r="I60" s="1369"/>
      <c r="J60" s="155"/>
    </row>
    <row r="61" spans="1:10" s="14" customFormat="1" ht="20.100000000000001" hidden="1" customHeight="1">
      <c r="A61" s="840" t="s">
        <v>2287</v>
      </c>
      <c r="B61" s="1168" t="s">
        <v>312</v>
      </c>
      <c r="C61" s="1164" t="s">
        <v>3158</v>
      </c>
      <c r="D61" s="1203">
        <v>45551</v>
      </c>
      <c r="E61" s="1203">
        <f>D61+7</f>
        <v>45558</v>
      </c>
      <c r="F61" s="1365"/>
      <c r="G61" s="1161" t="e">
        <f t="shared" si="21"/>
        <v>#REF!</v>
      </c>
      <c r="H61" s="1161" t="e">
        <f t="shared" si="21"/>
        <v>#REF!</v>
      </c>
      <c r="I61" s="1369"/>
      <c r="J61" s="155"/>
    </row>
    <row r="62" spans="1:10" s="14" customFormat="1" ht="20.100000000000001" hidden="1" customHeight="1">
      <c r="A62" s="867" t="s">
        <v>3159</v>
      </c>
      <c r="B62" s="1164" t="s">
        <v>2789</v>
      </c>
      <c r="C62" s="1164" t="s">
        <v>3160</v>
      </c>
      <c r="D62" s="1210">
        <v>45559</v>
      </c>
      <c r="E62" s="1194">
        <f>D62+7</f>
        <v>45566</v>
      </c>
      <c r="F62" s="1365"/>
      <c r="G62" s="1161">
        <v>45558</v>
      </c>
      <c r="H62" s="1161">
        <v>45558</v>
      </c>
      <c r="I62" s="1369"/>
      <c r="J62" s="155"/>
    </row>
    <row r="63" spans="1:10" s="14" customFormat="1" ht="20.100000000000001" hidden="1" customHeight="1">
      <c r="A63" s="867"/>
      <c r="B63" s="1164" t="s">
        <v>2287</v>
      </c>
      <c r="C63" s="1164" t="s">
        <v>3161</v>
      </c>
      <c r="D63" s="1210">
        <v>45580</v>
      </c>
      <c r="E63" s="1194">
        <v>45609</v>
      </c>
      <c r="F63" s="1365"/>
      <c r="G63" s="1161">
        <f t="shared" si="21"/>
        <v>45565</v>
      </c>
      <c r="H63" s="1161">
        <f t="shared" si="21"/>
        <v>45565</v>
      </c>
      <c r="I63" s="1369"/>
      <c r="J63" s="155"/>
    </row>
    <row r="64" spans="1:10" s="14" customFormat="1" ht="20.100000000000001" hidden="1" customHeight="1">
      <c r="A64" s="867" t="s">
        <v>2019</v>
      </c>
      <c r="B64" s="1164" t="s">
        <v>3162</v>
      </c>
      <c r="C64" s="1164" t="s">
        <v>3163</v>
      </c>
      <c r="D64" s="1165" t="s">
        <v>288</v>
      </c>
      <c r="E64" s="1203" t="e">
        <f t="shared" ref="E64:E69" si="23">D64+7</f>
        <v>#VALUE!</v>
      </c>
      <c r="F64" s="1365"/>
      <c r="G64" s="1161">
        <f t="shared" si="21"/>
        <v>45572</v>
      </c>
      <c r="H64" s="1161">
        <f t="shared" si="21"/>
        <v>45572</v>
      </c>
      <c r="I64" s="1369"/>
      <c r="J64" s="155"/>
    </row>
    <row r="65" spans="1:10" s="14" customFormat="1" ht="20.100000000000001" hidden="1" customHeight="1">
      <c r="A65" s="867" t="s">
        <v>3164</v>
      </c>
      <c r="B65" s="1164" t="s">
        <v>729</v>
      </c>
      <c r="C65" s="1164" t="s">
        <v>3165</v>
      </c>
      <c r="D65" s="1164">
        <v>45586</v>
      </c>
      <c r="E65" s="1194">
        <f t="shared" si="23"/>
        <v>45593</v>
      </c>
      <c r="F65" s="1365"/>
      <c r="G65" s="1161">
        <f t="shared" si="21"/>
        <v>45579</v>
      </c>
      <c r="H65" s="1161">
        <f t="shared" si="21"/>
        <v>45579</v>
      </c>
      <c r="I65" s="1369"/>
      <c r="J65" s="155"/>
    </row>
    <row r="66" spans="1:10" s="14" customFormat="1" ht="20.100000000000001" hidden="1" customHeight="1">
      <c r="A66" s="840" t="s">
        <v>3166</v>
      </c>
      <c r="B66" s="1164" t="s">
        <v>731</v>
      </c>
      <c r="C66" s="1164" t="s">
        <v>3167</v>
      </c>
      <c r="D66" s="1210">
        <v>45592</v>
      </c>
      <c r="E66" s="1194">
        <f t="shared" si="23"/>
        <v>45599</v>
      </c>
      <c r="F66" s="1365"/>
      <c r="G66" s="1161">
        <f t="shared" si="21"/>
        <v>45586</v>
      </c>
      <c r="H66" s="1161">
        <f t="shared" si="21"/>
        <v>45586</v>
      </c>
      <c r="I66" s="1369"/>
      <c r="J66" s="155"/>
    </row>
    <row r="67" spans="1:10" s="14" customFormat="1" ht="20.100000000000001" hidden="1" customHeight="1">
      <c r="A67" s="840" t="s">
        <v>3134</v>
      </c>
      <c r="B67" s="1164" t="s">
        <v>3168</v>
      </c>
      <c r="C67" s="1164" t="s">
        <v>3169</v>
      </c>
      <c r="D67" s="1210">
        <v>45592</v>
      </c>
      <c r="E67" s="1194">
        <f t="shared" si="23"/>
        <v>45599</v>
      </c>
      <c r="F67" s="1365"/>
      <c r="G67" s="1161">
        <f t="shared" si="21"/>
        <v>45593</v>
      </c>
      <c r="H67" s="1161">
        <f t="shared" si="21"/>
        <v>45593</v>
      </c>
      <c r="I67" s="1369"/>
      <c r="J67" s="155"/>
    </row>
    <row r="68" spans="1:10" s="14" customFormat="1" ht="20.100000000000001" hidden="1" customHeight="1">
      <c r="A68" s="867"/>
      <c r="B68" s="1164" t="s">
        <v>2789</v>
      </c>
      <c r="C68" s="1164" t="s">
        <v>3170</v>
      </c>
      <c r="D68" s="1210">
        <v>45602</v>
      </c>
      <c r="E68" s="1194">
        <f t="shared" si="23"/>
        <v>45609</v>
      </c>
      <c r="F68" s="1365"/>
      <c r="G68" s="1161">
        <f t="shared" si="21"/>
        <v>45600</v>
      </c>
      <c r="H68" s="1161">
        <f t="shared" si="21"/>
        <v>45600</v>
      </c>
      <c r="I68" s="1369"/>
      <c r="J68" s="155"/>
    </row>
    <row r="69" spans="1:10" s="14" customFormat="1" ht="20.100000000000001" hidden="1" customHeight="1">
      <c r="A69" s="867" t="s">
        <v>3168</v>
      </c>
      <c r="B69" s="1168" t="s">
        <v>312</v>
      </c>
      <c r="C69" s="1164" t="s">
        <v>3171</v>
      </c>
      <c r="D69" s="1203">
        <v>45606</v>
      </c>
      <c r="E69" s="1203">
        <f t="shared" si="23"/>
        <v>45613</v>
      </c>
      <c r="F69" s="1365"/>
      <c r="G69" s="1161">
        <f t="shared" si="21"/>
        <v>45607</v>
      </c>
      <c r="H69" s="1161">
        <f t="shared" si="21"/>
        <v>45607</v>
      </c>
      <c r="I69" s="1369"/>
      <c r="J69" s="155"/>
    </row>
    <row r="70" spans="1:10" s="14" customFormat="1" ht="20.100000000000001" hidden="1" customHeight="1">
      <c r="A70" s="867" t="s">
        <v>3148</v>
      </c>
      <c r="B70" s="1164" t="s">
        <v>3162</v>
      </c>
      <c r="C70" s="1164" t="s">
        <v>3172</v>
      </c>
      <c r="D70" s="1210">
        <v>45620</v>
      </c>
      <c r="E70" s="1194">
        <v>45624</v>
      </c>
      <c r="F70" s="1365"/>
      <c r="G70" s="1161">
        <f t="shared" si="21"/>
        <v>45614</v>
      </c>
      <c r="H70" s="1161">
        <f t="shared" si="21"/>
        <v>45614</v>
      </c>
      <c r="I70" s="1369"/>
      <c r="J70" s="155"/>
    </row>
    <row r="71" spans="1:10" s="14" customFormat="1" ht="20.100000000000001" hidden="1" customHeight="1">
      <c r="A71" s="867" t="s">
        <v>3173</v>
      </c>
      <c r="B71" s="1164" t="s">
        <v>729</v>
      </c>
      <c r="C71" s="1164" t="s">
        <v>3174</v>
      </c>
      <c r="D71" s="1164">
        <v>45634</v>
      </c>
      <c r="E71" s="1194">
        <v>45636</v>
      </c>
      <c r="F71" s="1365"/>
      <c r="G71" s="1161">
        <f t="shared" si="21"/>
        <v>45621</v>
      </c>
      <c r="H71" s="1161">
        <f t="shared" si="21"/>
        <v>45621</v>
      </c>
      <c r="I71" s="1369"/>
      <c r="J71" s="155"/>
    </row>
    <row r="72" spans="1:10" s="14" customFormat="1" ht="20.100000000000001" hidden="1" customHeight="1">
      <c r="A72" s="867"/>
      <c r="B72" s="1164" t="s">
        <v>731</v>
      </c>
      <c r="C72" s="1164" t="s">
        <v>3175</v>
      </c>
      <c r="D72" s="1210">
        <v>45637</v>
      </c>
      <c r="E72" s="1194">
        <f t="shared" ref="E72:E76" si="24">D72+2</f>
        <v>45639</v>
      </c>
      <c r="F72" s="1365"/>
      <c r="G72" s="1161">
        <f t="shared" si="21"/>
        <v>45628</v>
      </c>
      <c r="H72" s="1161">
        <f t="shared" si="21"/>
        <v>45628</v>
      </c>
      <c r="I72" s="1369"/>
      <c r="J72" s="155"/>
    </row>
    <row r="73" spans="1:10" s="14" customFormat="1" ht="20.100000000000001" hidden="1" customHeight="1">
      <c r="A73" s="867"/>
      <c r="B73" s="1164" t="s">
        <v>3176</v>
      </c>
      <c r="C73" s="1164" t="s">
        <v>3177</v>
      </c>
      <c r="D73" s="1210">
        <v>45644</v>
      </c>
      <c r="E73" s="1194">
        <f t="shared" si="24"/>
        <v>45646</v>
      </c>
      <c r="F73" s="1365"/>
      <c r="G73" s="1161">
        <f t="shared" si="21"/>
        <v>45635</v>
      </c>
      <c r="H73" s="1161">
        <f t="shared" si="21"/>
        <v>45635</v>
      </c>
      <c r="I73" s="1369"/>
      <c r="J73" s="155"/>
    </row>
    <row r="74" spans="1:10" s="14" customFormat="1" ht="20.100000000000001" hidden="1" customHeight="1">
      <c r="A74" s="867"/>
      <c r="B74" s="1164" t="s">
        <v>2789</v>
      </c>
      <c r="C74" s="1164" t="s">
        <v>3178</v>
      </c>
      <c r="D74" s="1164">
        <v>45648</v>
      </c>
      <c r="E74" s="1194">
        <f t="shared" si="24"/>
        <v>45650</v>
      </c>
      <c r="F74" s="1365"/>
      <c r="G74" s="1161">
        <f t="shared" si="21"/>
        <v>45642</v>
      </c>
      <c r="H74" s="1161">
        <f t="shared" si="21"/>
        <v>45642</v>
      </c>
      <c r="I74" s="1369"/>
      <c r="J74" s="155"/>
    </row>
    <row r="75" spans="1:10" s="14" customFormat="1" ht="20.100000000000001" hidden="1" customHeight="1">
      <c r="A75" s="867" t="s">
        <v>3179</v>
      </c>
      <c r="B75" s="1164" t="s">
        <v>3162</v>
      </c>
      <c r="C75" s="1164" t="s">
        <v>3180</v>
      </c>
      <c r="D75" s="1164">
        <v>45654</v>
      </c>
      <c r="E75" s="1194">
        <f t="shared" si="24"/>
        <v>45656</v>
      </c>
      <c r="F75" s="1365"/>
      <c r="G75" s="1161">
        <f t="shared" si="21"/>
        <v>45649</v>
      </c>
      <c r="H75" s="1161">
        <f t="shared" si="21"/>
        <v>45649</v>
      </c>
      <c r="I75" s="1369"/>
      <c r="J75" s="155"/>
    </row>
    <row r="76" spans="1:10" s="14" customFormat="1" ht="20.100000000000001" hidden="1" customHeight="1">
      <c r="A76" s="867" t="s">
        <v>3162</v>
      </c>
      <c r="B76" s="1164" t="s">
        <v>2287</v>
      </c>
      <c r="C76" s="1164" t="s">
        <v>3181</v>
      </c>
      <c r="D76" s="1164">
        <v>45293</v>
      </c>
      <c r="E76" s="1194">
        <f t="shared" si="24"/>
        <v>45295</v>
      </c>
      <c r="F76" s="1365"/>
      <c r="G76" s="1161">
        <f t="shared" si="21"/>
        <v>45656</v>
      </c>
      <c r="H76" s="1161">
        <f t="shared" si="21"/>
        <v>45656</v>
      </c>
      <c r="I76" s="1369"/>
      <c r="J76" s="155"/>
    </row>
    <row r="77" spans="1:10" s="14" customFormat="1" ht="20.100000000000001" hidden="1" customHeight="1">
      <c r="A77" s="867"/>
      <c r="B77" s="1164" t="s">
        <v>3324</v>
      </c>
      <c r="C77" s="1164" t="s">
        <v>4343</v>
      </c>
      <c r="D77" s="1164">
        <v>45655</v>
      </c>
      <c r="E77" s="1194">
        <f>D77+3</f>
        <v>45658</v>
      </c>
      <c r="F77" s="1365"/>
      <c r="G77" s="1161">
        <v>45656</v>
      </c>
      <c r="H77" s="1161">
        <v>45656</v>
      </c>
      <c r="I77" s="1370">
        <f>WEEKNUM(H77)</f>
        <v>53</v>
      </c>
      <c r="J77" s="155"/>
    </row>
    <row r="78" spans="1:10" s="14" customFormat="1" ht="20.100000000000001" hidden="1" customHeight="1">
      <c r="A78" s="867"/>
      <c r="B78" s="1164" t="s">
        <v>3324</v>
      </c>
      <c r="C78" s="1164" t="s">
        <v>4344</v>
      </c>
      <c r="D78" s="1165" t="s">
        <v>288</v>
      </c>
      <c r="E78" s="1194">
        <v>45665</v>
      </c>
      <c r="F78" s="1365"/>
      <c r="G78" s="1161">
        <f>G77+7</f>
        <v>45663</v>
      </c>
      <c r="H78" s="1161">
        <f>H77+7</f>
        <v>45663</v>
      </c>
      <c r="I78" s="1370">
        <f t="shared" ref="I78:I83" si="25">WEEKNUM(H78)</f>
        <v>2</v>
      </c>
      <c r="J78" s="155"/>
    </row>
    <row r="79" spans="1:10" s="14" customFormat="1" ht="20.100000000000001" hidden="1" customHeight="1">
      <c r="A79" s="867"/>
      <c r="B79" s="1164" t="s">
        <v>3324</v>
      </c>
      <c r="C79" s="1164" t="s">
        <v>4345</v>
      </c>
      <c r="D79" s="1210">
        <v>45669</v>
      </c>
      <c r="E79" s="1194">
        <f t="shared" ref="E79:E82" si="26">D79+3</f>
        <v>45672</v>
      </c>
      <c r="F79" s="1365"/>
      <c r="G79" s="1161">
        <f t="shared" ref="G79:H90" si="27">G78+7</f>
        <v>45670</v>
      </c>
      <c r="H79" s="1161">
        <f t="shared" si="27"/>
        <v>45670</v>
      </c>
      <c r="I79" s="1370">
        <f t="shared" si="25"/>
        <v>3</v>
      </c>
      <c r="J79" s="155"/>
    </row>
    <row r="80" spans="1:10" s="14" customFormat="1" ht="20.100000000000001" hidden="1" customHeight="1">
      <c r="A80" s="867"/>
      <c r="B80" s="1164" t="s">
        <v>3324</v>
      </c>
      <c r="C80" s="1164" t="s">
        <v>4346</v>
      </c>
      <c r="D80" s="1164">
        <v>45310</v>
      </c>
      <c r="E80" s="1194">
        <f t="shared" si="26"/>
        <v>45313</v>
      </c>
      <c r="F80" s="1365"/>
      <c r="G80" s="1161">
        <f t="shared" si="27"/>
        <v>45677</v>
      </c>
      <c r="H80" s="1161">
        <f t="shared" si="27"/>
        <v>45677</v>
      </c>
      <c r="I80" s="1370">
        <f t="shared" si="25"/>
        <v>4</v>
      </c>
      <c r="J80" s="155"/>
    </row>
    <row r="81" spans="1:10" s="14" customFormat="1" ht="20.100000000000001" hidden="1" customHeight="1">
      <c r="A81" s="867"/>
      <c r="B81" s="1164" t="s">
        <v>3324</v>
      </c>
      <c r="C81" s="1164" t="s">
        <v>4347</v>
      </c>
      <c r="D81" s="1164">
        <v>45317</v>
      </c>
      <c r="E81" s="1194">
        <f t="shared" si="26"/>
        <v>45320</v>
      </c>
      <c r="F81" s="1365"/>
      <c r="G81" s="1161">
        <f t="shared" si="27"/>
        <v>45684</v>
      </c>
      <c r="H81" s="1161">
        <f t="shared" si="27"/>
        <v>45684</v>
      </c>
      <c r="I81" s="1370">
        <f t="shared" si="25"/>
        <v>5</v>
      </c>
      <c r="J81" s="155"/>
    </row>
    <row r="82" spans="1:10" s="14" customFormat="1" ht="20.100000000000001" hidden="1" customHeight="1">
      <c r="A82" s="867"/>
      <c r="B82" s="1164" t="s">
        <v>3324</v>
      </c>
      <c r="C82" s="1164" t="s">
        <v>4348</v>
      </c>
      <c r="D82" s="1210">
        <v>45692</v>
      </c>
      <c r="E82" s="1194">
        <f t="shared" si="26"/>
        <v>45695</v>
      </c>
      <c r="F82" s="1365"/>
      <c r="G82" s="1161">
        <f t="shared" si="27"/>
        <v>45691</v>
      </c>
      <c r="H82" s="1161">
        <f t="shared" si="27"/>
        <v>45691</v>
      </c>
      <c r="I82" s="1370">
        <f t="shared" si="25"/>
        <v>6</v>
      </c>
      <c r="J82" s="155"/>
    </row>
    <row r="83" spans="1:10" s="14" customFormat="1" ht="20.100000000000001" hidden="1" customHeight="1">
      <c r="A83" s="867"/>
      <c r="B83" s="1164" t="s">
        <v>3324</v>
      </c>
      <c r="C83" s="1164" t="s">
        <v>4349</v>
      </c>
      <c r="D83" s="1210">
        <v>45702</v>
      </c>
      <c r="E83" s="1165" t="s">
        <v>288</v>
      </c>
      <c r="F83" s="1365"/>
      <c r="G83" s="1161">
        <f t="shared" si="27"/>
        <v>45698</v>
      </c>
      <c r="H83" s="1161">
        <f t="shared" si="27"/>
        <v>45698</v>
      </c>
      <c r="I83" s="1370">
        <f t="shared" si="25"/>
        <v>7</v>
      </c>
      <c r="J83" s="155"/>
    </row>
    <row r="84" spans="1:10" s="14" customFormat="1" ht="20.100000000000001" hidden="1" customHeight="1">
      <c r="A84" s="867"/>
      <c r="B84" s="1164" t="s">
        <v>3324</v>
      </c>
      <c r="C84" s="1164" t="s">
        <v>4350</v>
      </c>
      <c r="D84" s="1165" t="s">
        <v>288</v>
      </c>
      <c r="E84" s="1194">
        <v>45707</v>
      </c>
      <c r="F84" s="1365"/>
      <c r="G84" s="1161">
        <f t="shared" si="27"/>
        <v>45705</v>
      </c>
      <c r="H84" s="1161">
        <f t="shared" si="27"/>
        <v>45705</v>
      </c>
      <c r="I84" s="1370">
        <f t="shared" ref="I84:I87" si="28">WEEKNUM(H84)</f>
        <v>8</v>
      </c>
      <c r="J84" s="155"/>
    </row>
    <row r="85" spans="1:10" s="14" customFormat="1" ht="20.100000000000001" hidden="1" customHeight="1">
      <c r="A85" s="867"/>
      <c r="B85" s="1164" t="s">
        <v>3324</v>
      </c>
      <c r="C85" s="1164" t="s">
        <v>4351</v>
      </c>
      <c r="D85" s="1164">
        <v>45713</v>
      </c>
      <c r="E85" s="1194">
        <f t="shared" ref="E85:E87" si="29">D85+3</f>
        <v>45716</v>
      </c>
      <c r="F85" s="1365"/>
      <c r="G85" s="1161">
        <f t="shared" si="27"/>
        <v>45712</v>
      </c>
      <c r="H85" s="1161">
        <f t="shared" si="27"/>
        <v>45712</v>
      </c>
      <c r="I85" s="1370">
        <f t="shared" si="28"/>
        <v>9</v>
      </c>
      <c r="J85" s="155"/>
    </row>
    <row r="86" spans="1:10" s="14" customFormat="1" ht="20.100000000000001" hidden="1" customHeight="1">
      <c r="A86" s="867"/>
      <c r="B86" s="1168" t="s">
        <v>312</v>
      </c>
      <c r="C86" s="1164" t="s">
        <v>4352</v>
      </c>
      <c r="D86" s="1203"/>
      <c r="E86" s="1203"/>
      <c r="F86" s="1365"/>
      <c r="G86" s="1161">
        <f t="shared" si="27"/>
        <v>45719</v>
      </c>
      <c r="H86" s="1161">
        <f t="shared" si="27"/>
        <v>45719</v>
      </c>
      <c r="I86" s="1370">
        <f t="shared" si="28"/>
        <v>10</v>
      </c>
      <c r="J86" s="155"/>
    </row>
    <row r="87" spans="1:10" s="14" customFormat="1" ht="20.100000000000001" hidden="1" customHeight="1">
      <c r="A87" s="867"/>
      <c r="B87" s="1164" t="s">
        <v>3324</v>
      </c>
      <c r="C87" s="1164" t="s">
        <v>4353</v>
      </c>
      <c r="D87" s="1210">
        <v>45727</v>
      </c>
      <c r="E87" s="1194">
        <f t="shared" si="29"/>
        <v>45730</v>
      </c>
      <c r="F87" s="1365"/>
      <c r="G87" s="1161">
        <f t="shared" si="27"/>
        <v>45726</v>
      </c>
      <c r="H87" s="1161">
        <f t="shared" si="27"/>
        <v>45726</v>
      </c>
      <c r="I87" s="1370">
        <f t="shared" si="28"/>
        <v>11</v>
      </c>
      <c r="J87" s="155"/>
    </row>
    <row r="88" spans="1:10" s="14" customFormat="1" ht="20.100000000000001" hidden="1" customHeight="1">
      <c r="A88" s="867"/>
      <c r="B88" s="1164" t="s">
        <v>3324</v>
      </c>
      <c r="C88" s="1164" t="s">
        <v>4354</v>
      </c>
      <c r="D88" s="1210">
        <v>45736</v>
      </c>
      <c r="E88" s="1194">
        <f t="shared" ref="E88:E90" si="30">D88+3</f>
        <v>45739</v>
      </c>
      <c r="F88" s="1365"/>
      <c r="G88" s="1161">
        <f t="shared" si="27"/>
        <v>45733</v>
      </c>
      <c r="H88" s="1161">
        <f t="shared" si="27"/>
        <v>45733</v>
      </c>
      <c r="I88" s="1370">
        <f t="shared" ref="I88" si="31">WEEKNUM(H88)</f>
        <v>12</v>
      </c>
      <c r="J88" s="155"/>
    </row>
    <row r="89" spans="1:10" s="14" customFormat="1" ht="20.100000000000001" hidden="1" customHeight="1">
      <c r="A89" s="867"/>
      <c r="B89" s="1168" t="s">
        <v>312</v>
      </c>
      <c r="C89" s="1164" t="s">
        <v>4355</v>
      </c>
      <c r="D89" s="1333"/>
      <c r="E89" s="1333"/>
      <c r="F89" s="1365"/>
      <c r="G89" s="1161">
        <f t="shared" si="27"/>
        <v>45740</v>
      </c>
      <c r="H89" s="1161">
        <f t="shared" si="27"/>
        <v>45740</v>
      </c>
      <c r="I89" s="1370">
        <f t="shared" ref="I89" si="32">WEEKNUM(H89)</f>
        <v>13</v>
      </c>
      <c r="J89" s="155"/>
    </row>
    <row r="90" spans="1:10" s="14" customFormat="1" ht="20.100000000000001" hidden="1" customHeight="1">
      <c r="A90" s="867"/>
      <c r="B90" s="1164" t="s">
        <v>3324</v>
      </c>
      <c r="C90" s="1164" t="s">
        <v>4356</v>
      </c>
      <c r="D90" s="1210">
        <v>45747</v>
      </c>
      <c r="E90" s="1194">
        <f t="shared" si="30"/>
        <v>45750</v>
      </c>
      <c r="F90" s="1365"/>
      <c r="G90" s="1161">
        <f t="shared" si="27"/>
        <v>45747</v>
      </c>
      <c r="H90" s="1161">
        <f t="shared" si="27"/>
        <v>45747</v>
      </c>
      <c r="I90" s="1370">
        <f t="shared" ref="I90" si="33">WEEKNUM(H90)</f>
        <v>14</v>
      </c>
      <c r="J90" s="155"/>
    </row>
    <row r="91" spans="1:10" s="14" customFormat="1" ht="20.100000000000001" hidden="1" customHeight="1">
      <c r="A91" s="867"/>
      <c r="B91" s="1164" t="s">
        <v>3324</v>
      </c>
      <c r="C91" s="1164" t="s">
        <v>4357</v>
      </c>
      <c r="D91" s="1164">
        <v>45753</v>
      </c>
      <c r="E91" s="1165" t="s">
        <v>288</v>
      </c>
      <c r="F91" s="1365"/>
      <c r="G91" s="1161">
        <f t="shared" ref="G91:H120" si="34">G90+7</f>
        <v>45754</v>
      </c>
      <c r="H91" s="1161">
        <f t="shared" si="34"/>
        <v>45754</v>
      </c>
      <c r="I91" s="1370">
        <f t="shared" ref="I91:I97" si="35">WEEKNUM(H91)</f>
        <v>15</v>
      </c>
      <c r="J91" s="155"/>
    </row>
    <row r="92" spans="1:10" s="14" customFormat="1" ht="20.100000000000001" hidden="1" customHeight="1">
      <c r="A92" s="1097" t="s">
        <v>4358</v>
      </c>
      <c r="B92" s="1164" t="s">
        <v>2398</v>
      </c>
      <c r="C92" s="1164" t="s">
        <v>4359</v>
      </c>
      <c r="D92" s="1164">
        <v>45762</v>
      </c>
      <c r="E92" s="1161">
        <f t="shared" ref="E92:E97" si="36">D92+3</f>
        <v>45765</v>
      </c>
      <c r="F92" s="1365"/>
      <c r="G92" s="1161">
        <f t="shared" si="34"/>
        <v>45761</v>
      </c>
      <c r="H92" s="1161">
        <f t="shared" si="34"/>
        <v>45761</v>
      </c>
      <c r="I92" s="1370">
        <f t="shared" si="35"/>
        <v>16</v>
      </c>
      <c r="J92" s="155"/>
    </row>
    <row r="93" spans="1:10" s="14" customFormat="1" ht="20.100000000000001" hidden="1" customHeight="1">
      <c r="A93" s="1097"/>
      <c r="B93" s="1164" t="s">
        <v>2398</v>
      </c>
      <c r="C93" s="1164" t="s">
        <v>4360</v>
      </c>
      <c r="D93" s="1164">
        <v>45768</v>
      </c>
      <c r="E93" s="1161">
        <f t="shared" si="36"/>
        <v>45771</v>
      </c>
      <c r="F93" s="1365"/>
      <c r="G93" s="1161">
        <f t="shared" si="34"/>
        <v>45768</v>
      </c>
      <c r="H93" s="1161">
        <f t="shared" si="34"/>
        <v>45768</v>
      </c>
      <c r="I93" s="1370">
        <f t="shared" si="35"/>
        <v>17</v>
      </c>
      <c r="J93" s="155"/>
    </row>
    <row r="94" spans="1:10" s="14" customFormat="1" ht="20.100000000000001" hidden="1" customHeight="1">
      <c r="A94" s="1097"/>
      <c r="B94" s="1164" t="s">
        <v>2398</v>
      </c>
      <c r="C94" s="1164" t="s">
        <v>4361</v>
      </c>
      <c r="D94" s="1164">
        <v>45775</v>
      </c>
      <c r="E94" s="1161">
        <f t="shared" si="36"/>
        <v>45778</v>
      </c>
      <c r="F94" s="1365"/>
      <c r="G94" s="1161">
        <f t="shared" si="34"/>
        <v>45775</v>
      </c>
      <c r="H94" s="1161">
        <f t="shared" si="34"/>
        <v>45775</v>
      </c>
      <c r="I94" s="1370">
        <f t="shared" si="35"/>
        <v>18</v>
      </c>
      <c r="J94" s="155"/>
    </row>
    <row r="95" spans="1:10" s="14" customFormat="1" ht="20.100000000000001" hidden="1" customHeight="1">
      <c r="A95" s="1097"/>
      <c r="B95" s="1164" t="s">
        <v>2398</v>
      </c>
      <c r="C95" s="1164" t="s">
        <v>4362</v>
      </c>
      <c r="D95" s="1164">
        <v>45781</v>
      </c>
      <c r="E95" s="1161">
        <f t="shared" si="36"/>
        <v>45784</v>
      </c>
      <c r="F95" s="1365"/>
      <c r="G95" s="1161">
        <f t="shared" si="34"/>
        <v>45782</v>
      </c>
      <c r="H95" s="1161">
        <f t="shared" si="34"/>
        <v>45782</v>
      </c>
      <c r="I95" s="1370">
        <f t="shared" si="35"/>
        <v>19</v>
      </c>
      <c r="J95" s="155"/>
    </row>
    <row r="96" spans="1:10" s="14" customFormat="1" ht="20.100000000000001" hidden="1" customHeight="1">
      <c r="A96" s="1097"/>
      <c r="B96" s="1164" t="s">
        <v>2398</v>
      </c>
      <c r="C96" s="1164" t="s">
        <v>4363</v>
      </c>
      <c r="D96" s="1164">
        <v>45788</v>
      </c>
      <c r="E96" s="1161">
        <f t="shared" si="36"/>
        <v>45791</v>
      </c>
      <c r="F96" s="1365"/>
      <c r="G96" s="1161">
        <f t="shared" si="34"/>
        <v>45789</v>
      </c>
      <c r="H96" s="1161">
        <f t="shared" si="34"/>
        <v>45789</v>
      </c>
      <c r="I96" s="1370">
        <f t="shared" si="35"/>
        <v>20</v>
      </c>
      <c r="J96" s="155"/>
    </row>
    <row r="97" spans="1:10" s="14" customFormat="1" ht="20.100000000000001" hidden="1" customHeight="1">
      <c r="A97" s="1097" t="s">
        <v>2398</v>
      </c>
      <c r="B97" s="1164" t="s">
        <v>4364</v>
      </c>
      <c r="C97" s="1164" t="s">
        <v>4365</v>
      </c>
      <c r="D97" s="1164">
        <v>45794</v>
      </c>
      <c r="E97" s="1161">
        <f t="shared" si="36"/>
        <v>45797</v>
      </c>
      <c r="F97" s="1365"/>
      <c r="G97" s="1161">
        <f t="shared" ref="G97:H97" si="37">G96+7</f>
        <v>45796</v>
      </c>
      <c r="H97" s="1161">
        <f t="shared" si="37"/>
        <v>45796</v>
      </c>
      <c r="I97" s="1370">
        <f t="shared" si="35"/>
        <v>21</v>
      </c>
      <c r="J97" s="155"/>
    </row>
    <row r="98" spans="1:10" s="14" customFormat="1" ht="20.100000000000001" hidden="1" customHeight="1">
      <c r="A98" s="1097"/>
      <c r="B98" s="1164" t="s">
        <v>4364</v>
      </c>
      <c r="C98" s="1164" t="s">
        <v>4366</v>
      </c>
      <c r="D98" s="1164">
        <v>45802</v>
      </c>
      <c r="E98" s="1161">
        <f t="shared" ref="E98:E101" si="38">D98+3</f>
        <v>45805</v>
      </c>
      <c r="F98" s="1365"/>
      <c r="G98" s="1161">
        <f t="shared" si="34"/>
        <v>45803</v>
      </c>
      <c r="H98" s="1161">
        <f t="shared" si="34"/>
        <v>45803</v>
      </c>
      <c r="I98" s="1370">
        <f t="shared" ref="I98:I101" si="39">WEEKNUM(H98)</f>
        <v>22</v>
      </c>
      <c r="J98" s="155"/>
    </row>
    <row r="99" spans="1:10" s="14" customFormat="1" ht="20.100000000000001" hidden="1" customHeight="1">
      <c r="A99" s="1097"/>
      <c r="B99" s="1164" t="s">
        <v>4364</v>
      </c>
      <c r="C99" s="1164" t="s">
        <v>4367</v>
      </c>
      <c r="D99" s="1164">
        <v>45810</v>
      </c>
      <c r="E99" s="1161">
        <f t="shared" si="38"/>
        <v>45813</v>
      </c>
      <c r="F99" s="1365"/>
      <c r="G99" s="1161">
        <f t="shared" si="34"/>
        <v>45810</v>
      </c>
      <c r="H99" s="1161">
        <f t="shared" si="34"/>
        <v>45810</v>
      </c>
      <c r="I99" s="1370">
        <f t="shared" si="39"/>
        <v>23</v>
      </c>
      <c r="J99" s="155"/>
    </row>
    <row r="100" spans="1:10" s="14" customFormat="1" ht="20.100000000000001" hidden="1" customHeight="1">
      <c r="A100" s="1097"/>
      <c r="B100" s="1164" t="s">
        <v>4364</v>
      </c>
      <c r="C100" s="1164" t="s">
        <v>4368</v>
      </c>
      <c r="D100" s="1164">
        <v>45818</v>
      </c>
      <c r="E100" s="1161">
        <f t="shared" si="38"/>
        <v>45821</v>
      </c>
      <c r="F100" s="1365"/>
      <c r="G100" s="1161">
        <f t="shared" si="34"/>
        <v>45817</v>
      </c>
      <c r="H100" s="1161">
        <f t="shared" si="34"/>
        <v>45817</v>
      </c>
      <c r="I100" s="1370">
        <f t="shared" si="39"/>
        <v>24</v>
      </c>
      <c r="J100" s="155"/>
    </row>
    <row r="101" spans="1:10" s="14" customFormat="1" ht="20.100000000000001" hidden="1" customHeight="1">
      <c r="A101" s="1097"/>
      <c r="B101" s="1164" t="s">
        <v>4364</v>
      </c>
      <c r="C101" s="1164" t="s">
        <v>4369</v>
      </c>
      <c r="D101" s="1164">
        <v>45827</v>
      </c>
      <c r="E101" s="1161">
        <f t="shared" si="38"/>
        <v>45830</v>
      </c>
      <c r="F101" s="1365"/>
      <c r="G101" s="1161">
        <f t="shared" si="34"/>
        <v>45824</v>
      </c>
      <c r="H101" s="1161">
        <f t="shared" si="34"/>
        <v>45824</v>
      </c>
      <c r="I101" s="1370">
        <f t="shared" si="39"/>
        <v>25</v>
      </c>
      <c r="J101" s="155"/>
    </row>
    <row r="102" spans="1:10" s="14" customFormat="1" ht="20.100000000000001" hidden="1" customHeight="1">
      <c r="A102" s="1097"/>
      <c r="B102" s="1164" t="s">
        <v>4364</v>
      </c>
      <c r="C102" s="1164" t="s">
        <v>4370</v>
      </c>
      <c r="D102" s="1164">
        <v>45835</v>
      </c>
      <c r="E102" s="1161">
        <f t="shared" ref="E102:E105" si="40">D102+3</f>
        <v>45838</v>
      </c>
      <c r="F102" s="1365"/>
      <c r="G102" s="1161">
        <f t="shared" si="34"/>
        <v>45831</v>
      </c>
      <c r="H102" s="1161">
        <f t="shared" si="34"/>
        <v>45831</v>
      </c>
      <c r="I102" s="1370">
        <f t="shared" ref="I102:I105" si="41">WEEKNUM(H102)</f>
        <v>26</v>
      </c>
      <c r="J102" s="155"/>
    </row>
    <row r="103" spans="1:10" s="14" customFormat="1" ht="20.100000000000001" hidden="1" customHeight="1">
      <c r="A103" s="1097"/>
      <c r="B103" s="1168" t="s">
        <v>312</v>
      </c>
      <c r="C103" s="1164" t="s">
        <v>4371</v>
      </c>
      <c r="D103" s="1166"/>
      <c r="E103" s="1166"/>
      <c r="F103" s="1365"/>
      <c r="G103" s="1161">
        <f t="shared" si="34"/>
        <v>45838</v>
      </c>
      <c r="H103" s="1161">
        <f t="shared" si="34"/>
        <v>45838</v>
      </c>
      <c r="I103" s="1370">
        <f t="shared" si="41"/>
        <v>27</v>
      </c>
      <c r="J103" s="155"/>
    </row>
    <row r="104" spans="1:10" s="14" customFormat="1" ht="20.100000000000001" hidden="1" customHeight="1">
      <c r="A104" s="1097"/>
      <c r="B104" s="1164" t="s">
        <v>4364</v>
      </c>
      <c r="C104" s="1164" t="s">
        <v>4372</v>
      </c>
      <c r="D104" s="1164">
        <v>45844</v>
      </c>
      <c r="E104" s="1161">
        <f t="shared" si="40"/>
        <v>45847</v>
      </c>
      <c r="F104" s="1365"/>
      <c r="G104" s="1161">
        <f t="shared" si="34"/>
        <v>45845</v>
      </c>
      <c r="H104" s="1161">
        <f t="shared" si="34"/>
        <v>45845</v>
      </c>
      <c r="I104" s="1370">
        <f t="shared" si="41"/>
        <v>28</v>
      </c>
      <c r="J104" s="155"/>
    </row>
    <row r="105" spans="1:10" s="14" customFormat="1" ht="20.100000000000001" hidden="1" customHeight="1">
      <c r="A105" s="1097"/>
      <c r="B105" s="1164" t="s">
        <v>4364</v>
      </c>
      <c r="C105" s="1164" t="s">
        <v>4373</v>
      </c>
      <c r="D105" s="1164">
        <v>45851</v>
      </c>
      <c r="E105" s="1161">
        <f t="shared" si="40"/>
        <v>45854</v>
      </c>
      <c r="F105" s="1365"/>
      <c r="G105" s="1161">
        <f t="shared" si="34"/>
        <v>45852</v>
      </c>
      <c r="H105" s="1161">
        <f t="shared" si="34"/>
        <v>45852</v>
      </c>
      <c r="I105" s="1370">
        <f t="shared" si="41"/>
        <v>29</v>
      </c>
      <c r="J105" s="155"/>
    </row>
    <row r="106" spans="1:10" s="14" customFormat="1" ht="20.100000000000001" hidden="1" customHeight="1">
      <c r="A106" s="1097"/>
      <c r="B106" s="1164" t="s">
        <v>4364</v>
      </c>
      <c r="C106" s="1164" t="s">
        <v>4374</v>
      </c>
      <c r="D106" s="1164">
        <v>45859</v>
      </c>
      <c r="E106" s="1161">
        <f t="shared" ref="E106:E108" si="42">D106+3</f>
        <v>45862</v>
      </c>
      <c r="F106" s="1365"/>
      <c r="G106" s="1161">
        <f t="shared" si="34"/>
        <v>45859</v>
      </c>
      <c r="H106" s="1161">
        <f t="shared" si="34"/>
        <v>45859</v>
      </c>
      <c r="I106" s="1370">
        <f t="shared" ref="I106:I108" si="43">WEEKNUM(H106)</f>
        <v>30</v>
      </c>
      <c r="J106" s="155"/>
    </row>
    <row r="107" spans="1:10" s="14" customFormat="1" ht="20.100000000000001" hidden="1" customHeight="1">
      <c r="A107" s="1097"/>
      <c r="B107" s="1164" t="s">
        <v>4364</v>
      </c>
      <c r="C107" s="1164" t="s">
        <v>4375</v>
      </c>
      <c r="D107" s="1164">
        <v>45866</v>
      </c>
      <c r="E107" s="1161">
        <f t="shared" si="42"/>
        <v>45869</v>
      </c>
      <c r="F107" s="1365"/>
      <c r="G107" s="1161">
        <f t="shared" si="34"/>
        <v>45866</v>
      </c>
      <c r="H107" s="1161">
        <f t="shared" si="34"/>
        <v>45866</v>
      </c>
      <c r="I107" s="1370">
        <f t="shared" si="43"/>
        <v>31</v>
      </c>
      <c r="J107" s="155"/>
    </row>
    <row r="108" spans="1:10" s="14" customFormat="1" ht="20.100000000000001" hidden="1" customHeight="1">
      <c r="A108" s="1097"/>
      <c r="B108" s="1164" t="s">
        <v>4364</v>
      </c>
      <c r="C108" s="1164" t="s">
        <v>4376</v>
      </c>
      <c r="D108" s="1164">
        <v>45873</v>
      </c>
      <c r="E108" s="1161">
        <f t="shared" si="42"/>
        <v>45876</v>
      </c>
      <c r="F108" s="1365"/>
      <c r="G108" s="1161">
        <f t="shared" si="34"/>
        <v>45873</v>
      </c>
      <c r="H108" s="1161">
        <f t="shared" si="34"/>
        <v>45873</v>
      </c>
      <c r="I108" s="1370">
        <f t="shared" si="43"/>
        <v>32</v>
      </c>
      <c r="J108" s="155"/>
    </row>
    <row r="109" spans="1:10" s="14" customFormat="1" ht="20.100000000000001" hidden="1" customHeight="1">
      <c r="A109" s="1097"/>
      <c r="B109" s="1164" t="s">
        <v>4364</v>
      </c>
      <c r="C109" s="1164" t="s">
        <v>4377</v>
      </c>
      <c r="D109" s="1164">
        <v>45880</v>
      </c>
      <c r="E109" s="1161">
        <f t="shared" ref="E109:E111" si="44">D109+3</f>
        <v>45883</v>
      </c>
      <c r="F109" s="1365"/>
      <c r="G109" s="1161">
        <f t="shared" si="34"/>
        <v>45880</v>
      </c>
      <c r="H109" s="1161">
        <f t="shared" si="34"/>
        <v>45880</v>
      </c>
      <c r="I109" s="1370">
        <f t="shared" ref="I109:I111" si="45">WEEKNUM(H109)</f>
        <v>33</v>
      </c>
      <c r="J109" s="155"/>
    </row>
    <row r="110" spans="1:10" s="14" customFormat="1" ht="20.100000000000001" hidden="1" customHeight="1">
      <c r="A110" s="1097"/>
      <c r="B110" s="1164" t="s">
        <v>4364</v>
      </c>
      <c r="C110" s="1164" t="s">
        <v>4378</v>
      </c>
      <c r="D110" s="1164">
        <v>45888</v>
      </c>
      <c r="E110" s="1161">
        <f t="shared" si="44"/>
        <v>45891</v>
      </c>
      <c r="F110" s="1365"/>
      <c r="G110" s="1161">
        <f t="shared" si="34"/>
        <v>45887</v>
      </c>
      <c r="H110" s="1161">
        <f t="shared" si="34"/>
        <v>45887</v>
      </c>
      <c r="I110" s="1370">
        <f t="shared" si="45"/>
        <v>34</v>
      </c>
      <c r="J110" s="155"/>
    </row>
    <row r="111" spans="1:10" s="14" customFormat="1" ht="20.100000000000001" hidden="1" customHeight="1">
      <c r="A111" s="1097"/>
      <c r="B111" s="1164" t="s">
        <v>4364</v>
      </c>
      <c r="C111" s="1164" t="s">
        <v>4379</v>
      </c>
      <c r="D111" s="1164">
        <v>45896</v>
      </c>
      <c r="E111" s="1161">
        <f t="shared" si="44"/>
        <v>45899</v>
      </c>
      <c r="F111" s="1365"/>
      <c r="G111" s="1161">
        <f t="shared" si="34"/>
        <v>45894</v>
      </c>
      <c r="H111" s="1161">
        <f t="shared" si="34"/>
        <v>45894</v>
      </c>
      <c r="I111" s="1370">
        <f t="shared" si="45"/>
        <v>35</v>
      </c>
      <c r="J111" s="155"/>
    </row>
    <row r="112" spans="1:10" s="14" customFormat="1" ht="20.100000000000001" hidden="1" customHeight="1">
      <c r="A112" s="1097"/>
      <c r="B112" s="1164" t="s">
        <v>4364</v>
      </c>
      <c r="C112" s="1164" t="s">
        <v>4380</v>
      </c>
      <c r="D112" s="1164">
        <v>45903</v>
      </c>
      <c r="E112" s="1161">
        <f t="shared" ref="E112:E115" si="46">D112+3</f>
        <v>45906</v>
      </c>
      <c r="F112" s="1365"/>
      <c r="G112" s="1161">
        <f t="shared" si="34"/>
        <v>45901</v>
      </c>
      <c r="H112" s="1161">
        <f t="shared" si="34"/>
        <v>45901</v>
      </c>
      <c r="I112" s="1370">
        <f t="shared" ref="I112:I115" si="47">WEEKNUM(H112)</f>
        <v>36</v>
      </c>
      <c r="J112" s="155"/>
    </row>
    <row r="113" spans="1:10" s="14" customFormat="1" ht="20.100000000000001" hidden="1" customHeight="1">
      <c r="A113" s="1097"/>
      <c r="B113" s="1164" t="s">
        <v>4364</v>
      </c>
      <c r="C113" s="1164" t="s">
        <v>4381</v>
      </c>
      <c r="D113" s="1164">
        <v>45911</v>
      </c>
      <c r="E113" s="1161">
        <f t="shared" si="46"/>
        <v>45914</v>
      </c>
      <c r="F113" s="1365"/>
      <c r="G113" s="1161">
        <f t="shared" si="34"/>
        <v>45908</v>
      </c>
      <c r="H113" s="1161">
        <f t="shared" si="34"/>
        <v>45908</v>
      </c>
      <c r="I113" s="1370">
        <f t="shared" si="47"/>
        <v>37</v>
      </c>
      <c r="J113" s="155"/>
    </row>
    <row r="114" spans="1:10" s="14" customFormat="1" ht="20.100000000000001" hidden="1" customHeight="1">
      <c r="A114" s="1097"/>
      <c r="B114" s="1164" t="s">
        <v>4364</v>
      </c>
      <c r="C114" s="1164" t="s">
        <v>4382</v>
      </c>
      <c r="D114" s="1164">
        <v>45919</v>
      </c>
      <c r="E114" s="1161">
        <f t="shared" si="46"/>
        <v>45922</v>
      </c>
      <c r="F114" s="1365"/>
      <c r="G114" s="1161">
        <f t="shared" si="34"/>
        <v>45915</v>
      </c>
      <c r="H114" s="1161">
        <f t="shared" si="34"/>
        <v>45915</v>
      </c>
      <c r="I114" s="1370">
        <f t="shared" si="47"/>
        <v>38</v>
      </c>
      <c r="J114" s="155"/>
    </row>
    <row r="115" spans="1:10" s="14" customFormat="1" ht="20.100000000000001" hidden="1" customHeight="1">
      <c r="A115" s="1097" t="s">
        <v>4364</v>
      </c>
      <c r="B115" s="1168" t="s">
        <v>312</v>
      </c>
      <c r="C115" s="1164" t="s">
        <v>4383</v>
      </c>
      <c r="D115" s="1166">
        <v>45921</v>
      </c>
      <c r="E115" s="1166">
        <f t="shared" si="46"/>
        <v>45924</v>
      </c>
      <c r="F115" s="1365"/>
      <c r="G115" s="1161">
        <f t="shared" si="34"/>
        <v>45922</v>
      </c>
      <c r="H115" s="1161">
        <f t="shared" si="34"/>
        <v>45922</v>
      </c>
      <c r="I115" s="1370">
        <f t="shared" si="47"/>
        <v>39</v>
      </c>
      <c r="J115" s="155"/>
    </row>
    <row r="116" spans="1:10" s="14" customFormat="1" ht="20.100000000000001" hidden="1" customHeight="1">
      <c r="A116" s="1097"/>
      <c r="B116" s="1164" t="s">
        <v>4364</v>
      </c>
      <c r="C116" s="1164" t="s">
        <v>2198</v>
      </c>
      <c r="D116" s="1164">
        <v>45928</v>
      </c>
      <c r="E116" s="1161">
        <f t="shared" ref="E116:E117" si="48">D116+3</f>
        <v>45931</v>
      </c>
      <c r="F116" s="1365"/>
      <c r="G116" s="1161">
        <f t="shared" si="34"/>
        <v>45929</v>
      </c>
      <c r="H116" s="1161">
        <f t="shared" si="34"/>
        <v>45929</v>
      </c>
      <c r="I116" s="1370">
        <f t="shared" ref="I116:I117" si="49">WEEKNUM(H116)</f>
        <v>40</v>
      </c>
      <c r="J116" s="155"/>
    </row>
    <row r="117" spans="1:10" s="14" customFormat="1" ht="20.100000000000001" hidden="1" customHeight="1">
      <c r="A117" s="1097"/>
      <c r="B117" s="1164" t="s">
        <v>4364</v>
      </c>
      <c r="C117" s="1164" t="s">
        <v>4384</v>
      </c>
      <c r="D117" s="1164">
        <v>45935</v>
      </c>
      <c r="E117" s="1161">
        <f t="shared" si="48"/>
        <v>45938</v>
      </c>
      <c r="F117" s="1365"/>
      <c r="G117" s="1161">
        <f t="shared" si="34"/>
        <v>45936</v>
      </c>
      <c r="H117" s="1161">
        <f t="shared" si="34"/>
        <v>45936</v>
      </c>
      <c r="I117" s="1370">
        <f t="shared" si="49"/>
        <v>41</v>
      </c>
      <c r="J117" s="155"/>
    </row>
    <row r="118" spans="1:10" s="14" customFormat="1" ht="20.100000000000001" hidden="1" customHeight="1">
      <c r="A118" s="1097" t="s">
        <v>312</v>
      </c>
      <c r="B118" s="1177" t="s">
        <v>2575</v>
      </c>
      <c r="C118" s="1164" t="s">
        <v>4385</v>
      </c>
      <c r="D118" s="1164">
        <v>45941</v>
      </c>
      <c r="E118" s="1161">
        <v>45945</v>
      </c>
      <c r="F118" s="1365"/>
      <c r="G118" s="1161">
        <v>45942</v>
      </c>
      <c r="H118" s="1161">
        <f t="shared" si="34"/>
        <v>45943</v>
      </c>
      <c r="I118" s="1370">
        <f t="shared" ref="I118" si="50">WEEKNUM(H118)</f>
        <v>42</v>
      </c>
      <c r="J118" s="155"/>
    </row>
    <row r="119" spans="1:10" s="14" customFormat="1" ht="20.100000000000001" hidden="1" customHeight="1">
      <c r="A119" s="1097" t="s">
        <v>4386</v>
      </c>
      <c r="B119" s="1164" t="s">
        <v>2575</v>
      </c>
      <c r="C119" s="1164" t="s">
        <v>4387</v>
      </c>
      <c r="D119" s="1164">
        <v>45949</v>
      </c>
      <c r="E119" s="1161">
        <f t="shared" ref="E119" si="51">D119+3</f>
        <v>45952</v>
      </c>
      <c r="F119" s="1365"/>
      <c r="G119" s="1161">
        <f t="shared" si="34"/>
        <v>45949</v>
      </c>
      <c r="H119" s="1161">
        <f t="shared" si="34"/>
        <v>45950</v>
      </c>
      <c r="I119" s="1370">
        <f t="shared" ref="I119" si="52">WEEKNUM(H119)</f>
        <v>43</v>
      </c>
      <c r="J119" s="155"/>
    </row>
    <row r="120" spans="1:10" s="14" customFormat="1" ht="20.100000000000001" hidden="1" customHeight="1">
      <c r="A120" s="1097" t="s">
        <v>312</v>
      </c>
      <c r="B120" s="1177" t="s">
        <v>2575</v>
      </c>
      <c r="C120" s="1164" t="s">
        <v>4388</v>
      </c>
      <c r="D120" s="1164">
        <v>45956</v>
      </c>
      <c r="E120" s="1161">
        <f t="shared" ref="E120:E131" si="53">D120+3</f>
        <v>45959</v>
      </c>
      <c r="F120" s="1365"/>
      <c r="G120" s="1161">
        <f t="shared" si="34"/>
        <v>45956</v>
      </c>
      <c r="H120" s="1161">
        <f t="shared" si="34"/>
        <v>45957</v>
      </c>
      <c r="I120" s="1370">
        <f t="shared" ref="I120" si="54">WEEKNUM(H120)</f>
        <v>44</v>
      </c>
      <c r="J120" s="155"/>
    </row>
    <row r="121" spans="1:10" s="14" customFormat="1" ht="20.100000000000001" hidden="1" customHeight="1">
      <c r="A121" s="1097" t="s">
        <v>4389</v>
      </c>
      <c r="B121" s="1169" t="s">
        <v>312</v>
      </c>
      <c r="C121" s="1164" t="s">
        <v>4390</v>
      </c>
      <c r="D121" s="1166">
        <v>45967</v>
      </c>
      <c r="E121" s="1166">
        <f t="shared" si="53"/>
        <v>45970</v>
      </c>
      <c r="F121" s="1365"/>
      <c r="G121" s="1161">
        <f t="shared" ref="G121:H155" si="55">G120+7</f>
        <v>45963</v>
      </c>
      <c r="H121" s="1161">
        <f t="shared" si="55"/>
        <v>45964</v>
      </c>
      <c r="I121" s="1370">
        <f t="shared" ref="I121:I127" si="56">WEEKNUM(H121)</f>
        <v>45</v>
      </c>
      <c r="J121" s="155"/>
    </row>
    <row r="122" spans="1:10" s="14" customFormat="1" ht="20.100000000000001" hidden="1" customHeight="1">
      <c r="A122" s="1097" t="s">
        <v>4389</v>
      </c>
      <c r="B122" s="1177" t="s">
        <v>4391</v>
      </c>
      <c r="C122" s="1164" t="s">
        <v>4392</v>
      </c>
      <c r="D122" s="1164">
        <v>45970</v>
      </c>
      <c r="E122" s="1161">
        <f t="shared" si="53"/>
        <v>45973</v>
      </c>
      <c r="F122" s="1365"/>
      <c r="G122" s="1161">
        <f t="shared" si="55"/>
        <v>45970</v>
      </c>
      <c r="H122" s="1161">
        <f t="shared" si="55"/>
        <v>45971</v>
      </c>
      <c r="I122" s="1370">
        <f t="shared" si="56"/>
        <v>46</v>
      </c>
      <c r="J122" s="155"/>
    </row>
    <row r="123" spans="1:10" s="14" customFormat="1" ht="20.100000000000001" hidden="1" customHeight="1">
      <c r="A123" s="1097" t="s">
        <v>4389</v>
      </c>
      <c r="B123" s="1177" t="s">
        <v>4391</v>
      </c>
      <c r="C123" s="1164" t="s">
        <v>4393</v>
      </c>
      <c r="D123" s="1164">
        <v>45977</v>
      </c>
      <c r="E123" s="1161">
        <f t="shared" si="53"/>
        <v>45980</v>
      </c>
      <c r="F123" s="1365"/>
      <c r="G123" s="1161">
        <f t="shared" si="55"/>
        <v>45977</v>
      </c>
      <c r="H123" s="1161">
        <f t="shared" si="55"/>
        <v>45978</v>
      </c>
      <c r="I123" s="1370">
        <f t="shared" si="56"/>
        <v>47</v>
      </c>
      <c r="J123" s="155"/>
    </row>
    <row r="124" spans="1:10" s="14" customFormat="1" ht="20.100000000000001" hidden="1" customHeight="1">
      <c r="A124" s="1097" t="s">
        <v>4389</v>
      </c>
      <c r="B124" s="1177" t="s">
        <v>4391</v>
      </c>
      <c r="C124" s="1164" t="s">
        <v>4394</v>
      </c>
      <c r="D124" s="1164">
        <v>45984</v>
      </c>
      <c r="E124" s="1161">
        <f t="shared" si="53"/>
        <v>45987</v>
      </c>
      <c r="F124" s="1365"/>
      <c r="G124" s="1161">
        <f t="shared" si="55"/>
        <v>45984</v>
      </c>
      <c r="H124" s="1161">
        <f t="shared" si="55"/>
        <v>45985</v>
      </c>
      <c r="I124" s="1370">
        <f t="shared" si="56"/>
        <v>48</v>
      </c>
      <c r="J124" s="155"/>
    </row>
    <row r="125" spans="1:10" s="14" customFormat="1" ht="20.100000000000001" hidden="1" customHeight="1">
      <c r="A125" s="1097" t="s">
        <v>4389</v>
      </c>
      <c r="B125" s="1177" t="s">
        <v>4391</v>
      </c>
      <c r="C125" s="1164" t="s">
        <v>4395</v>
      </c>
      <c r="D125" s="1164">
        <v>45992</v>
      </c>
      <c r="E125" s="1161">
        <f t="shared" si="53"/>
        <v>45995</v>
      </c>
      <c r="F125" s="1365"/>
      <c r="G125" s="1161">
        <f t="shared" si="55"/>
        <v>45991</v>
      </c>
      <c r="H125" s="1161">
        <f t="shared" si="55"/>
        <v>45992</v>
      </c>
      <c r="I125" s="1370">
        <f t="shared" si="56"/>
        <v>49</v>
      </c>
      <c r="J125" s="155"/>
    </row>
    <row r="126" spans="1:10" s="14" customFormat="1" ht="20.100000000000001" hidden="1" customHeight="1">
      <c r="A126" s="1097" t="s">
        <v>4389</v>
      </c>
      <c r="B126" s="1177" t="s">
        <v>4391</v>
      </c>
      <c r="C126" s="1164" t="s">
        <v>4396</v>
      </c>
      <c r="D126" s="1164">
        <v>45999</v>
      </c>
      <c r="E126" s="1161">
        <f t="shared" si="53"/>
        <v>46002</v>
      </c>
      <c r="F126" s="1365"/>
      <c r="G126" s="1161">
        <f t="shared" si="55"/>
        <v>45998</v>
      </c>
      <c r="H126" s="1161">
        <f t="shared" si="55"/>
        <v>45999</v>
      </c>
      <c r="I126" s="1370">
        <f t="shared" si="56"/>
        <v>50</v>
      </c>
      <c r="J126" s="155"/>
    </row>
    <row r="127" spans="1:10" s="14" customFormat="1" ht="20.100000000000001" hidden="1" customHeight="1">
      <c r="A127" s="1097" t="s">
        <v>4389</v>
      </c>
      <c r="B127" s="1177" t="s">
        <v>4391</v>
      </c>
      <c r="C127" s="1164" t="s">
        <v>4397</v>
      </c>
      <c r="D127" s="1164">
        <v>46006</v>
      </c>
      <c r="E127" s="1161">
        <f t="shared" si="53"/>
        <v>46009</v>
      </c>
      <c r="F127" s="1365"/>
      <c r="G127" s="1161">
        <f t="shared" si="55"/>
        <v>46005</v>
      </c>
      <c r="H127" s="1161">
        <f t="shared" si="55"/>
        <v>46006</v>
      </c>
      <c r="I127" s="1370">
        <f t="shared" si="56"/>
        <v>51</v>
      </c>
      <c r="J127" s="155"/>
    </row>
    <row r="128" spans="1:10" s="14" customFormat="1" ht="20.100000000000001" hidden="1" customHeight="1">
      <c r="A128" s="1097" t="s">
        <v>4398</v>
      </c>
      <c r="B128" s="1169" t="s">
        <v>312</v>
      </c>
      <c r="C128" s="1164" t="s">
        <v>4399</v>
      </c>
      <c r="D128" s="1170">
        <v>46012</v>
      </c>
      <c r="E128" s="1170">
        <f t="shared" si="53"/>
        <v>46015</v>
      </c>
      <c r="F128" s="1365"/>
      <c r="G128" s="1161">
        <f t="shared" si="55"/>
        <v>46012</v>
      </c>
      <c r="H128" s="1161">
        <f t="shared" si="55"/>
        <v>46013</v>
      </c>
      <c r="I128" s="1370">
        <f t="shared" ref="I128" si="57">WEEKNUM(H128)</f>
        <v>52</v>
      </c>
      <c r="J128" s="155"/>
    </row>
    <row r="129" spans="1:10" s="14" customFormat="1" ht="20.100000000000001" hidden="1" customHeight="1">
      <c r="A129" s="1097" t="s">
        <v>4400</v>
      </c>
      <c r="B129" s="1169" t="s">
        <v>312</v>
      </c>
      <c r="C129" s="1164" t="s">
        <v>4401</v>
      </c>
      <c r="D129" s="1170">
        <v>46012</v>
      </c>
      <c r="E129" s="1170">
        <f t="shared" ref="E129" si="58">D129+3</f>
        <v>46015</v>
      </c>
      <c r="F129" s="1365"/>
      <c r="G129" s="1161">
        <f t="shared" si="55"/>
        <v>46019</v>
      </c>
      <c r="H129" s="1161">
        <f t="shared" si="55"/>
        <v>46020</v>
      </c>
      <c r="I129" s="1370">
        <f t="shared" ref="I129" si="59">WEEKNUM(H129)</f>
        <v>53</v>
      </c>
      <c r="J129" s="155"/>
    </row>
    <row r="130" spans="1:10" s="14" customFormat="1" ht="20.100000000000001" hidden="1" customHeight="1">
      <c r="A130" s="1097" t="s">
        <v>4402</v>
      </c>
      <c r="B130" s="1177" t="s">
        <v>1905</v>
      </c>
      <c r="C130" s="1164" t="s">
        <v>4403</v>
      </c>
      <c r="D130" s="1164">
        <v>46026</v>
      </c>
      <c r="E130" s="1161">
        <f t="shared" si="53"/>
        <v>46029</v>
      </c>
      <c r="F130" s="1365"/>
      <c r="G130" s="1161">
        <v>46026</v>
      </c>
      <c r="H130" s="1161">
        <v>46027</v>
      </c>
      <c r="I130" s="1370">
        <f t="shared" ref="I130" si="60">WEEKNUM(H130)</f>
        <v>2</v>
      </c>
      <c r="J130" s="155"/>
    </row>
    <row r="131" spans="1:10" s="14" customFormat="1" ht="20.100000000000001" hidden="1" customHeight="1">
      <c r="A131" s="1097" t="s">
        <v>4402</v>
      </c>
      <c r="B131" s="1177" t="s">
        <v>1905</v>
      </c>
      <c r="C131" s="1164" t="s">
        <v>4404</v>
      </c>
      <c r="D131" s="1164">
        <v>46033</v>
      </c>
      <c r="E131" s="1161">
        <f t="shared" si="53"/>
        <v>46036</v>
      </c>
      <c r="F131" s="1365"/>
      <c r="G131" s="1161">
        <f t="shared" si="55"/>
        <v>46033</v>
      </c>
      <c r="H131" s="1161">
        <f t="shared" si="55"/>
        <v>46034</v>
      </c>
      <c r="I131" s="1370">
        <f t="shared" ref="I131" si="61">WEEKNUM(H131)</f>
        <v>3</v>
      </c>
      <c r="J131" s="155"/>
    </row>
    <row r="132" spans="1:10" s="14" customFormat="1" ht="20.100000000000001" hidden="1" customHeight="1">
      <c r="A132" s="1097" t="s">
        <v>4402</v>
      </c>
      <c r="B132" s="1177" t="s">
        <v>1905</v>
      </c>
      <c r="C132" s="1164" t="s">
        <v>4405</v>
      </c>
      <c r="D132" s="1164">
        <v>46040</v>
      </c>
      <c r="E132" s="1161">
        <f t="shared" ref="E132:E134" si="62">D132+3</f>
        <v>46043</v>
      </c>
      <c r="F132" s="1365"/>
      <c r="G132" s="1161">
        <f t="shared" si="55"/>
        <v>46040</v>
      </c>
      <c r="H132" s="1161">
        <f t="shared" si="55"/>
        <v>46041</v>
      </c>
      <c r="I132" s="1370">
        <f t="shared" ref="I132:I133" si="63">WEEKNUM(H132)</f>
        <v>4</v>
      </c>
      <c r="J132" s="155"/>
    </row>
    <row r="133" spans="1:10" s="14" customFormat="1" ht="20.100000000000001" hidden="1" customHeight="1">
      <c r="A133" s="1097" t="s">
        <v>4406</v>
      </c>
      <c r="B133" s="1177" t="s">
        <v>1905</v>
      </c>
      <c r="C133" s="1164" t="s">
        <v>4407</v>
      </c>
      <c r="D133" s="1164">
        <v>46047</v>
      </c>
      <c r="E133" s="1161">
        <f t="shared" si="62"/>
        <v>46050</v>
      </c>
      <c r="F133" s="1365"/>
      <c r="G133" s="1161">
        <f t="shared" si="55"/>
        <v>46047</v>
      </c>
      <c r="H133" s="1161">
        <f t="shared" si="55"/>
        <v>46048</v>
      </c>
      <c r="I133" s="1370">
        <f t="shared" si="63"/>
        <v>5</v>
      </c>
      <c r="J133" s="155"/>
    </row>
    <row r="134" spans="1:10" s="14" customFormat="1" ht="20.100000000000001" hidden="1" customHeight="1">
      <c r="A134" s="867" t="s">
        <v>4406</v>
      </c>
      <c r="B134" s="1178" t="s">
        <v>1905</v>
      </c>
      <c r="C134" s="1164" t="s">
        <v>4408</v>
      </c>
      <c r="D134" s="1164">
        <v>46055</v>
      </c>
      <c r="E134" s="1161">
        <f t="shared" si="62"/>
        <v>46058</v>
      </c>
      <c r="F134" s="1365"/>
      <c r="G134" s="1161">
        <f t="shared" si="55"/>
        <v>46054</v>
      </c>
      <c r="H134" s="1161">
        <f t="shared" si="55"/>
        <v>46055</v>
      </c>
      <c r="I134" s="1370">
        <f t="shared" ref="I134" si="64">WEEKNUM(H134)</f>
        <v>6</v>
      </c>
      <c r="J134" s="155"/>
    </row>
    <row r="135" spans="1:10" s="14" customFormat="1" ht="20.100000000000001" hidden="1" customHeight="1">
      <c r="A135" s="867" t="s">
        <v>4406</v>
      </c>
      <c r="B135" s="1178" t="s">
        <v>1905</v>
      </c>
      <c r="C135" s="1164" t="s">
        <v>4409</v>
      </c>
      <c r="D135" s="1164">
        <v>46062</v>
      </c>
      <c r="E135" s="1161">
        <f t="shared" ref="E135" si="65">D135+3</f>
        <v>46065</v>
      </c>
      <c r="F135" s="1365"/>
      <c r="G135" s="1161">
        <f t="shared" si="55"/>
        <v>46061</v>
      </c>
      <c r="H135" s="1161">
        <f t="shared" si="55"/>
        <v>46062</v>
      </c>
      <c r="I135" s="1370">
        <f t="shared" ref="I135" si="66">WEEKNUM(H135)</f>
        <v>7</v>
      </c>
      <c r="J135" s="155"/>
    </row>
    <row r="136" spans="1:10" s="14" customFormat="1" ht="20.100000000000001" hidden="1" customHeight="1">
      <c r="A136" s="867"/>
      <c r="B136" s="1178" t="s">
        <v>1905</v>
      </c>
      <c r="C136" s="1164" t="s">
        <v>4410</v>
      </c>
      <c r="D136" s="1164">
        <v>46069</v>
      </c>
      <c r="E136" s="1161">
        <f t="shared" ref="E136" si="67">D136+3</f>
        <v>46072</v>
      </c>
      <c r="F136" s="1365"/>
      <c r="G136" s="1161">
        <f t="shared" si="55"/>
        <v>46068</v>
      </c>
      <c r="H136" s="1161">
        <f t="shared" si="55"/>
        <v>46069</v>
      </c>
      <c r="I136" s="1370">
        <f t="shared" ref="I136" si="68">WEEKNUM(H136)</f>
        <v>8</v>
      </c>
      <c r="J136" s="155"/>
    </row>
    <row r="137" spans="1:10" s="14" customFormat="1" ht="20.100000000000001" hidden="1" customHeight="1">
      <c r="A137" s="867" t="s">
        <v>1905</v>
      </c>
      <c r="B137" s="1177" t="s">
        <v>4320</v>
      </c>
      <c r="C137" s="1164" t="s">
        <v>4411</v>
      </c>
      <c r="D137" s="1164">
        <v>46080</v>
      </c>
      <c r="E137" s="1161">
        <f>D137+4</f>
        <v>46084</v>
      </c>
      <c r="F137" s="1365"/>
      <c r="G137" s="1161">
        <v>46081</v>
      </c>
      <c r="H137" s="1161">
        <v>46082</v>
      </c>
      <c r="I137" s="1370">
        <f t="shared" ref="I137" si="69">WEEKNUM(H137)</f>
        <v>10</v>
      </c>
      <c r="J137" s="155"/>
    </row>
    <row r="138" spans="1:10" s="14" customFormat="1" ht="20.100000000000001" hidden="1" customHeight="1">
      <c r="A138" s="867" t="s">
        <v>4320</v>
      </c>
      <c r="B138" s="1177" t="s">
        <v>1905</v>
      </c>
      <c r="C138" s="1164" t="s">
        <v>4412</v>
      </c>
      <c r="D138" s="1164">
        <v>46094</v>
      </c>
      <c r="E138" s="1161">
        <f t="shared" ref="E138:E150" si="70">D138+4</f>
        <v>46098</v>
      </c>
      <c r="F138" s="1365"/>
      <c r="G138" s="1161">
        <f t="shared" si="55"/>
        <v>46088</v>
      </c>
      <c r="H138" s="1161">
        <f t="shared" si="55"/>
        <v>46089</v>
      </c>
      <c r="I138" s="1370">
        <f t="shared" ref="I138:I139" si="71">WEEKNUM(H138)</f>
        <v>11</v>
      </c>
      <c r="J138" s="155"/>
    </row>
    <row r="139" spans="1:10" s="14" customFormat="1" ht="20.100000000000001" hidden="1" customHeight="1">
      <c r="A139" s="867" t="s">
        <v>1905</v>
      </c>
      <c r="B139" s="1178" t="s">
        <v>4320</v>
      </c>
      <c r="C139" s="1164" t="s">
        <v>4413</v>
      </c>
      <c r="D139" s="963" t="s">
        <v>288</v>
      </c>
      <c r="E139" s="1161">
        <v>46099</v>
      </c>
      <c r="F139" s="1365"/>
      <c r="G139" s="1161">
        <f t="shared" si="55"/>
        <v>46095</v>
      </c>
      <c r="H139" s="1161">
        <f t="shared" si="55"/>
        <v>46096</v>
      </c>
      <c r="I139" s="1370">
        <f t="shared" si="71"/>
        <v>12</v>
      </c>
      <c r="J139" s="155"/>
    </row>
    <row r="140" spans="1:10" s="14" customFormat="1" ht="20.100000000000001" hidden="1" customHeight="1">
      <c r="A140" s="867" t="s">
        <v>4323</v>
      </c>
      <c r="B140" s="1169" t="s">
        <v>463</v>
      </c>
      <c r="C140" s="1164" t="s">
        <v>4414</v>
      </c>
      <c r="D140" s="1164">
        <v>46107</v>
      </c>
      <c r="E140" s="1161">
        <f t="shared" si="70"/>
        <v>46111</v>
      </c>
      <c r="F140" s="1365"/>
      <c r="G140" s="1161">
        <f t="shared" si="55"/>
        <v>46102</v>
      </c>
      <c r="H140" s="1161">
        <f t="shared" si="55"/>
        <v>46103</v>
      </c>
      <c r="I140" s="1370">
        <f t="shared" ref="I140" si="72">WEEKNUM(H140)</f>
        <v>13</v>
      </c>
      <c r="J140" s="155"/>
    </row>
    <row r="141" spans="1:10" s="14" customFormat="1" ht="20.100000000000001" hidden="1" customHeight="1">
      <c r="A141" s="867" t="s">
        <v>4328</v>
      </c>
      <c r="B141" s="1177" t="s">
        <v>4320</v>
      </c>
      <c r="C141" s="1164" t="s">
        <v>4415</v>
      </c>
      <c r="D141" s="1164">
        <v>46107</v>
      </c>
      <c r="E141" s="1161">
        <v>46113</v>
      </c>
      <c r="F141" s="1365"/>
      <c r="G141" s="1161">
        <f t="shared" si="55"/>
        <v>46109</v>
      </c>
      <c r="H141" s="1161">
        <f t="shared" si="55"/>
        <v>46110</v>
      </c>
      <c r="I141" s="1370">
        <f t="shared" ref="I141" si="73">WEEKNUM(H141)</f>
        <v>14</v>
      </c>
      <c r="J141" s="155"/>
    </row>
    <row r="142" spans="1:10" s="14" customFormat="1" ht="20.100000000000001" hidden="1" customHeight="1">
      <c r="A142" s="867" t="s">
        <v>4330</v>
      </c>
      <c r="B142" s="1177" t="s">
        <v>1905</v>
      </c>
      <c r="C142" s="1164" t="s">
        <v>4416</v>
      </c>
      <c r="D142" s="1164">
        <v>46116</v>
      </c>
      <c r="E142" s="1161">
        <f t="shared" si="70"/>
        <v>46120</v>
      </c>
      <c r="F142" s="1365"/>
      <c r="G142" s="1161">
        <f t="shared" si="55"/>
        <v>46116</v>
      </c>
      <c r="H142" s="1161">
        <f t="shared" si="55"/>
        <v>46117</v>
      </c>
      <c r="I142" s="1370">
        <f t="shared" ref="I142" si="74">WEEKNUM(H142)</f>
        <v>15</v>
      </c>
      <c r="J142" s="155"/>
    </row>
    <row r="143" spans="1:10" s="14" customFormat="1" ht="20.100000000000001" hidden="1" customHeight="1">
      <c r="A143" s="867" t="s">
        <v>4328</v>
      </c>
      <c r="B143" s="1178" t="s">
        <v>4320</v>
      </c>
      <c r="C143" s="1164" t="s">
        <v>4417</v>
      </c>
      <c r="D143" s="1164">
        <v>46124</v>
      </c>
      <c r="E143" s="1161">
        <f t="shared" si="70"/>
        <v>46128</v>
      </c>
      <c r="F143" s="1365"/>
      <c r="G143" s="1161">
        <f t="shared" si="55"/>
        <v>46123</v>
      </c>
      <c r="H143" s="1161">
        <f t="shared" si="55"/>
        <v>46124</v>
      </c>
      <c r="I143" s="1370">
        <f t="shared" ref="I143:I145" si="75">WEEKNUM(H143)</f>
        <v>16</v>
      </c>
      <c r="J143" s="155"/>
    </row>
    <row r="144" spans="1:10" s="14" customFormat="1" ht="20.100000000000001" customHeight="1">
      <c r="A144" s="867" t="s">
        <v>4325</v>
      </c>
      <c r="B144" s="1177" t="s">
        <v>1905</v>
      </c>
      <c r="C144" s="1164" t="s">
        <v>4418</v>
      </c>
      <c r="D144" s="1164">
        <v>46133</v>
      </c>
      <c r="E144" s="1161">
        <f t="shared" si="70"/>
        <v>46137</v>
      </c>
      <c r="F144" s="1365"/>
      <c r="G144" s="1161">
        <f t="shared" si="55"/>
        <v>46130</v>
      </c>
      <c r="H144" s="1161">
        <f t="shared" si="55"/>
        <v>46131</v>
      </c>
      <c r="I144" s="1370">
        <f t="shared" si="75"/>
        <v>17</v>
      </c>
      <c r="J144" s="155"/>
    </row>
    <row r="145" spans="1:10" s="14" customFormat="1" ht="20.100000000000001" customHeight="1">
      <c r="A145" s="867" t="s">
        <v>4328</v>
      </c>
      <c r="B145" s="1178" t="s">
        <v>4320</v>
      </c>
      <c r="C145" s="1164" t="s">
        <v>4419</v>
      </c>
      <c r="D145" s="1164">
        <v>46139</v>
      </c>
      <c r="E145" s="1161">
        <f t="shared" si="70"/>
        <v>46143</v>
      </c>
      <c r="F145" s="1365"/>
      <c r="G145" s="1161">
        <f t="shared" si="55"/>
        <v>46137</v>
      </c>
      <c r="H145" s="1161">
        <f t="shared" si="55"/>
        <v>46138</v>
      </c>
      <c r="I145" s="1370">
        <f t="shared" si="75"/>
        <v>18</v>
      </c>
      <c r="J145" s="155"/>
    </row>
    <row r="146" spans="1:10" s="14" customFormat="1" ht="20.100000000000001" customHeight="1">
      <c r="A146" s="867" t="s">
        <v>4325</v>
      </c>
      <c r="B146" s="1177" t="s">
        <v>1905</v>
      </c>
      <c r="C146" s="1164" t="s">
        <v>4420</v>
      </c>
      <c r="D146" s="963" t="s">
        <v>288</v>
      </c>
      <c r="E146" s="1161">
        <v>46151</v>
      </c>
      <c r="F146" s="1365"/>
      <c r="G146" s="1161">
        <f t="shared" si="55"/>
        <v>46144</v>
      </c>
      <c r="H146" s="1161">
        <f t="shared" si="55"/>
        <v>46145</v>
      </c>
      <c r="I146" s="1370">
        <f t="shared" ref="I146:I150" si="76">WEEKNUM(H146)</f>
        <v>19</v>
      </c>
      <c r="J146" s="155"/>
    </row>
    <row r="147" spans="1:10" s="14" customFormat="1" ht="20.100000000000001" customHeight="1">
      <c r="A147" s="867" t="s">
        <v>4323</v>
      </c>
      <c r="B147" s="1178" t="s">
        <v>4320</v>
      </c>
      <c r="C147" s="1164" t="s">
        <v>4421</v>
      </c>
      <c r="D147" s="1164">
        <v>46152</v>
      </c>
      <c r="E147" s="1161">
        <f t="shared" si="70"/>
        <v>46156</v>
      </c>
      <c r="F147" s="1365"/>
      <c r="G147" s="1161">
        <f t="shared" si="55"/>
        <v>46151</v>
      </c>
      <c r="H147" s="1161">
        <f t="shared" si="55"/>
        <v>46152</v>
      </c>
      <c r="I147" s="1370">
        <f t="shared" si="76"/>
        <v>20</v>
      </c>
      <c r="J147" s="155"/>
    </row>
    <row r="148" spans="1:10" s="14" customFormat="1" ht="20.100000000000001" customHeight="1">
      <c r="A148" s="867" t="s">
        <v>4325</v>
      </c>
      <c r="B148" s="1177" t="s">
        <v>1905</v>
      </c>
      <c r="C148" s="1164" t="s">
        <v>4422</v>
      </c>
      <c r="D148" s="1164">
        <v>46158</v>
      </c>
      <c r="E148" s="1161">
        <f t="shared" si="70"/>
        <v>46162</v>
      </c>
      <c r="F148" s="1365"/>
      <c r="G148" s="1161">
        <f t="shared" si="55"/>
        <v>46158</v>
      </c>
      <c r="H148" s="1161">
        <f t="shared" si="55"/>
        <v>46159</v>
      </c>
      <c r="I148" s="1370">
        <f t="shared" si="76"/>
        <v>21</v>
      </c>
      <c r="J148" s="155"/>
    </row>
    <row r="149" spans="1:10" s="14" customFormat="1" ht="20.100000000000001" customHeight="1">
      <c r="A149" s="867" t="s">
        <v>4323</v>
      </c>
      <c r="B149" s="1178" t="s">
        <v>4320</v>
      </c>
      <c r="C149" s="1164" t="s">
        <v>4423</v>
      </c>
      <c r="D149" s="1164">
        <v>46165</v>
      </c>
      <c r="E149" s="1161">
        <f t="shared" si="70"/>
        <v>46169</v>
      </c>
      <c r="F149" s="1365"/>
      <c r="G149" s="1161">
        <f t="shared" si="55"/>
        <v>46165</v>
      </c>
      <c r="H149" s="1161">
        <f t="shared" si="55"/>
        <v>46166</v>
      </c>
      <c r="I149" s="1370">
        <f t="shared" si="76"/>
        <v>22</v>
      </c>
      <c r="J149" s="155"/>
    </row>
    <row r="150" spans="1:10" s="14" customFormat="1" ht="20.100000000000001" customHeight="1">
      <c r="A150" s="867" t="s">
        <v>4325</v>
      </c>
      <c r="B150" s="1177" t="s">
        <v>1905</v>
      </c>
      <c r="C150" s="1164" t="s">
        <v>4424</v>
      </c>
      <c r="D150" s="1164">
        <v>46172</v>
      </c>
      <c r="E150" s="1161">
        <f t="shared" si="70"/>
        <v>46176</v>
      </c>
      <c r="F150" s="1365"/>
      <c r="G150" s="1161">
        <f t="shared" si="55"/>
        <v>46172</v>
      </c>
      <c r="H150" s="1161">
        <f t="shared" si="55"/>
        <v>46173</v>
      </c>
      <c r="I150" s="1370">
        <f t="shared" si="76"/>
        <v>23</v>
      </c>
      <c r="J150" s="155"/>
    </row>
    <row r="151" spans="1:10" s="14" customFormat="1" ht="20.100000000000001" customHeight="1">
      <c r="A151" s="867"/>
      <c r="B151" s="1178" t="s">
        <v>4320</v>
      </c>
      <c r="C151" s="1164" t="s">
        <v>4425</v>
      </c>
      <c r="D151" s="1164">
        <v>46179</v>
      </c>
      <c r="E151" s="1161">
        <f t="shared" ref="E151" si="77">D151+4</f>
        <v>46183</v>
      </c>
      <c r="F151" s="1365"/>
      <c r="G151" s="1161">
        <f t="shared" si="55"/>
        <v>46179</v>
      </c>
      <c r="H151" s="1161">
        <f t="shared" si="55"/>
        <v>46180</v>
      </c>
      <c r="I151" s="1370">
        <f t="shared" ref="I151" si="78">WEEKNUM(H151)</f>
        <v>24</v>
      </c>
      <c r="J151" s="155"/>
    </row>
    <row r="152" spans="1:10" s="14" customFormat="1" ht="20.100000000000001" customHeight="1">
      <c r="A152" s="867"/>
      <c r="B152" s="1177" t="s">
        <v>1905</v>
      </c>
      <c r="C152" s="1164" t="s">
        <v>4426</v>
      </c>
      <c r="D152" s="1164">
        <v>46186</v>
      </c>
      <c r="E152" s="1161">
        <f t="shared" ref="E152" si="79">D152+4</f>
        <v>46190</v>
      </c>
      <c r="F152" s="1365"/>
      <c r="G152" s="1161">
        <f t="shared" si="55"/>
        <v>46186</v>
      </c>
      <c r="H152" s="1161">
        <f t="shared" si="55"/>
        <v>46187</v>
      </c>
      <c r="I152" s="1370">
        <f t="shared" ref="I152" si="80">WEEKNUM(H152)</f>
        <v>25</v>
      </c>
      <c r="J152" s="155"/>
    </row>
    <row r="153" spans="1:10" s="14" customFormat="1" ht="20.100000000000001" customHeight="1">
      <c r="A153" s="867"/>
      <c r="B153" s="1178" t="s">
        <v>4320</v>
      </c>
      <c r="C153" s="1164" t="s">
        <v>4427</v>
      </c>
      <c r="D153" s="1164">
        <v>46193</v>
      </c>
      <c r="E153" s="1161">
        <f t="shared" ref="E153" si="81">D153+4</f>
        <v>46197</v>
      </c>
      <c r="F153" s="1365"/>
      <c r="G153" s="1161">
        <f t="shared" si="55"/>
        <v>46193</v>
      </c>
      <c r="H153" s="1161">
        <f t="shared" si="55"/>
        <v>46194</v>
      </c>
      <c r="I153" s="1370">
        <f t="shared" ref="I153" si="82">WEEKNUM(H153)</f>
        <v>26</v>
      </c>
      <c r="J153" s="155"/>
    </row>
    <row r="154" spans="1:10" s="14" customFormat="1" ht="20.100000000000001" customHeight="1">
      <c r="A154" s="867"/>
      <c r="B154" s="1177" t="s">
        <v>1905</v>
      </c>
      <c r="C154" s="1164" t="s">
        <v>4428</v>
      </c>
      <c r="D154" s="1164">
        <v>46200</v>
      </c>
      <c r="E154" s="1161">
        <f t="shared" ref="E154" si="83">D154+4</f>
        <v>46204</v>
      </c>
      <c r="F154" s="1365"/>
      <c r="G154" s="1161">
        <f t="shared" si="55"/>
        <v>46200</v>
      </c>
      <c r="H154" s="1161">
        <f t="shared" si="55"/>
        <v>46201</v>
      </c>
      <c r="I154" s="1370">
        <f t="shared" ref="I154" si="84">WEEKNUM(H154)</f>
        <v>27</v>
      </c>
      <c r="J154" s="155"/>
    </row>
    <row r="155" spans="1:10" s="14" customFormat="1" ht="20.100000000000001" customHeight="1">
      <c r="A155" s="867"/>
      <c r="B155" s="1178" t="s">
        <v>4320</v>
      </c>
      <c r="C155" s="1164" t="s">
        <v>4429</v>
      </c>
      <c r="D155" s="1164">
        <v>46207</v>
      </c>
      <c r="E155" s="1161">
        <f t="shared" ref="E155" si="85">D155+4</f>
        <v>46211</v>
      </c>
      <c r="F155" s="1365"/>
      <c r="G155" s="1161">
        <f t="shared" si="55"/>
        <v>46207</v>
      </c>
      <c r="H155" s="1161">
        <f t="shared" si="55"/>
        <v>46208</v>
      </c>
      <c r="I155" s="1370">
        <f t="shared" ref="I155" si="86">WEEKNUM(H155)</f>
        <v>28</v>
      </c>
      <c r="J155" s="155"/>
    </row>
    <row r="156" spans="1:10" s="14" customFormat="1" ht="15.75">
      <c r="A156" s="863"/>
      <c r="B156" s="1093" t="s">
        <v>468</v>
      </c>
      <c r="C156" s="678"/>
      <c r="D156" s="678"/>
      <c r="E156" s="678"/>
      <c r="F156" s="678"/>
      <c r="G156" s="678"/>
      <c r="H156" s="407"/>
      <c r="I156" s="407"/>
      <c r="J156" s="155"/>
    </row>
    <row r="160" spans="1:10" ht="15" thickBot="1"/>
    <row r="161" spans="1:15" s="147" customFormat="1" ht="20.100000000000001" customHeight="1">
      <c r="B161" s="889"/>
      <c r="C161" s="890"/>
      <c r="D161" s="891"/>
      <c r="E161" s="892"/>
      <c r="F161" s="893"/>
      <c r="G161" s="894"/>
      <c r="H161" s="895"/>
    </row>
    <row r="162" spans="1:15" s="147" customFormat="1" ht="18" customHeight="1">
      <c r="B162" s="778" t="s">
        <v>469</v>
      </c>
      <c r="C162" s="145"/>
      <c r="D162" s="147" t="s">
        <v>470</v>
      </c>
      <c r="G162" s="147" t="s">
        <v>471</v>
      </c>
      <c r="H162" s="779"/>
    </row>
    <row r="163" spans="1:15" s="147" customFormat="1" ht="20.100000000000001" customHeight="1">
      <c r="B163" s="780" t="s">
        <v>472</v>
      </c>
      <c r="C163" s="1085" t="s">
        <v>473</v>
      </c>
      <c r="D163" s="133" t="s">
        <v>474</v>
      </c>
      <c r="F163" s="1085" t="s">
        <v>475</v>
      </c>
      <c r="G163" s="145" t="s">
        <v>476</v>
      </c>
      <c r="H163" s="1086" t="s">
        <v>477</v>
      </c>
    </row>
    <row r="164" spans="1:15" s="147" customFormat="1" ht="20.100000000000001" customHeight="1">
      <c r="B164" s="780" t="s">
        <v>478</v>
      </c>
      <c r="C164" s="1085" t="s">
        <v>479</v>
      </c>
      <c r="D164" s="133" t="s">
        <v>480</v>
      </c>
      <c r="E164" s="148" t="s">
        <v>481</v>
      </c>
      <c r="F164" s="1087" t="s">
        <v>482</v>
      </c>
      <c r="G164" s="145" t="s">
        <v>483</v>
      </c>
      <c r="H164" s="1086" t="s">
        <v>484</v>
      </c>
    </row>
    <row r="165" spans="1:15" s="147" customFormat="1" ht="20.100000000000001" customHeight="1">
      <c r="B165" s="783" t="s">
        <v>485</v>
      </c>
      <c r="C165" s="1088" t="s">
        <v>486</v>
      </c>
      <c r="D165" s="133" t="s">
        <v>487</v>
      </c>
      <c r="E165" s="148" t="s">
        <v>488</v>
      </c>
      <c r="F165" s="1087" t="s">
        <v>489</v>
      </c>
      <c r="G165" s="588" t="s">
        <v>490</v>
      </c>
      <c r="H165" s="1089" t="s">
        <v>491</v>
      </c>
    </row>
    <row r="166" spans="1:15" s="147" customFormat="1" ht="20.100000000000001" customHeight="1">
      <c r="B166" s="783" t="s">
        <v>492</v>
      </c>
      <c r="C166" s="1088" t="s">
        <v>493</v>
      </c>
      <c r="D166" s="133" t="s">
        <v>494</v>
      </c>
      <c r="E166" s="148" t="s">
        <v>495</v>
      </c>
      <c r="F166" s="1087" t="s">
        <v>496</v>
      </c>
      <c r="G166" s="588" t="s">
        <v>497</v>
      </c>
      <c r="H166" s="1089" t="s">
        <v>498</v>
      </c>
      <c r="N166" s="149"/>
      <c r="O166" s="149"/>
    </row>
    <row r="167" spans="1:15" s="147" customFormat="1" ht="20.100000000000001" customHeight="1">
      <c r="B167" s="783" t="s">
        <v>899</v>
      </c>
      <c r="C167" s="1088" t="s">
        <v>500</v>
      </c>
      <c r="D167" s="133" t="s">
        <v>501</v>
      </c>
      <c r="E167" s="148" t="s">
        <v>502</v>
      </c>
      <c r="F167" s="1087" t="s">
        <v>503</v>
      </c>
      <c r="G167" s="588" t="s">
        <v>504</v>
      </c>
      <c r="H167" s="1089" t="s">
        <v>505</v>
      </c>
      <c r="N167" s="149"/>
      <c r="O167" s="149"/>
    </row>
    <row r="168" spans="1:15" s="147" customFormat="1" ht="20.100000000000001" customHeight="1">
      <c r="B168" s="783" t="s">
        <v>506</v>
      </c>
      <c r="C168" s="1088" t="s">
        <v>507</v>
      </c>
      <c r="D168" s="133" t="s">
        <v>508</v>
      </c>
      <c r="E168" s="148" t="s">
        <v>509</v>
      </c>
      <c r="F168" s="1087" t="s">
        <v>510</v>
      </c>
      <c r="G168" s="588" t="s">
        <v>511</v>
      </c>
      <c r="H168" s="1089" t="s">
        <v>512</v>
      </c>
      <c r="N168" s="149"/>
      <c r="O168" s="149"/>
    </row>
    <row r="169" spans="1:15" s="147" customFormat="1" ht="20.100000000000001" customHeight="1">
      <c r="B169" s="783" t="s">
        <v>513</v>
      </c>
      <c r="C169" s="1088" t="s">
        <v>514</v>
      </c>
      <c r="D169" s="133" t="s">
        <v>515</v>
      </c>
      <c r="E169" s="148" t="s">
        <v>516</v>
      </c>
      <c r="F169" s="1085" t="s">
        <v>517</v>
      </c>
      <c r="G169" s="588" t="s">
        <v>518</v>
      </c>
      <c r="H169" s="787" t="s">
        <v>519</v>
      </c>
      <c r="N169" s="149"/>
      <c r="O169" s="149"/>
    </row>
    <row r="170" spans="1:15" s="149" customFormat="1" ht="20.100000000000001" customHeight="1">
      <c r="A170" s="1022"/>
      <c r="B170" s="783" t="s">
        <v>520</v>
      </c>
      <c r="C170" s="1088" t="s">
        <v>521</v>
      </c>
      <c r="D170" s="133" t="s">
        <v>522</v>
      </c>
      <c r="E170" s="148" t="s">
        <v>523</v>
      </c>
      <c r="F170" s="739" t="s">
        <v>524</v>
      </c>
      <c r="G170" s="147"/>
      <c r="H170" s="788"/>
      <c r="I170" s="145"/>
      <c r="J170" s="145"/>
      <c r="K170" s="145"/>
    </row>
    <row r="171" spans="1:15" s="149" customFormat="1" ht="20.100000000000001" customHeight="1" thickBot="1">
      <c r="A171" s="1022"/>
      <c r="B171" s="1090"/>
      <c r="C171" s="791"/>
      <c r="D171" s="791"/>
      <c r="E171" s="791"/>
      <c r="F171" s="791"/>
      <c r="G171" s="791"/>
      <c r="H171" s="1091"/>
      <c r="I171" s="145"/>
      <c r="J171" s="145"/>
      <c r="K171" s="145"/>
    </row>
    <row r="177" spans="1:21" s="266" customFormat="1" ht="60" hidden="1">
      <c r="A177" s="866"/>
      <c r="B177" s="369"/>
      <c r="C177" s="1"/>
      <c r="D177" s="395" t="s">
        <v>1880</v>
      </c>
      <c r="E177" s="119" t="s">
        <v>4430</v>
      </c>
      <c r="F177" s="119" t="s">
        <v>4431</v>
      </c>
      <c r="G177" s="119" t="s">
        <v>4432</v>
      </c>
      <c r="H177" s="119" t="s">
        <v>4433</v>
      </c>
      <c r="I177" s="119" t="s">
        <v>4434</v>
      </c>
      <c r="J177" s="119" t="s">
        <v>4435</v>
      </c>
      <c r="K177" s="370" t="s">
        <v>4436</v>
      </c>
      <c r="L177" s="370" t="s">
        <v>4437</v>
      </c>
      <c r="M177" s="119" t="s">
        <v>4438</v>
      </c>
      <c r="N177" s="119" t="s">
        <v>4439</v>
      </c>
      <c r="O177" s="119" t="s">
        <v>4440</v>
      </c>
      <c r="P177" s="370" t="s">
        <v>4441</v>
      </c>
      <c r="Q177" s="119" t="s">
        <v>4442</v>
      </c>
      <c r="R177" s="119" t="s">
        <v>4443</v>
      </c>
      <c r="S177" s="119" t="s">
        <v>4444</v>
      </c>
      <c r="T177" s="119" t="s">
        <v>4445</v>
      </c>
      <c r="U177" s="119" t="s">
        <v>4446</v>
      </c>
    </row>
    <row r="178" spans="1:21" s="266" customFormat="1" ht="20.100000000000001" hidden="1" customHeight="1">
      <c r="A178" s="866"/>
      <c r="B178" s="1"/>
      <c r="C178" s="1" t="s">
        <v>4447</v>
      </c>
      <c r="D178" s="402"/>
      <c r="E178" s="402" t="s">
        <v>54</v>
      </c>
      <c r="F178" s="402" t="s">
        <v>117</v>
      </c>
      <c r="G178" s="402" t="s">
        <v>49</v>
      </c>
      <c r="H178" s="395" t="s">
        <v>107</v>
      </c>
      <c r="I178" s="395" t="s">
        <v>4448</v>
      </c>
      <c r="J178" s="371" t="s">
        <v>4449</v>
      </c>
      <c r="K178" s="370" t="s">
        <v>4449</v>
      </c>
      <c r="L178" s="370" t="s">
        <v>4450</v>
      </c>
      <c r="M178" s="402" t="s">
        <v>32</v>
      </c>
      <c r="N178" s="402" t="s">
        <v>4451</v>
      </c>
      <c r="O178" s="402" t="s">
        <v>4451</v>
      </c>
      <c r="P178" s="372" t="s">
        <v>4451</v>
      </c>
      <c r="Q178" s="372" t="s">
        <v>4452</v>
      </c>
      <c r="R178" s="372" t="s">
        <v>4453</v>
      </c>
      <c r="S178" s="372" t="s">
        <v>4454</v>
      </c>
      <c r="T178" s="372" t="s">
        <v>4455</v>
      </c>
      <c r="U178" s="372" t="s">
        <v>4456</v>
      </c>
    </row>
    <row r="179" spans="1:21" s="266" customFormat="1" ht="20.100000000000001" hidden="1" customHeight="1">
      <c r="A179" s="866"/>
      <c r="B179" s="373" t="s">
        <v>254</v>
      </c>
      <c r="C179" s="373" t="s">
        <v>255</v>
      </c>
      <c r="D179" s="373" t="s">
        <v>1661</v>
      </c>
      <c r="E179" s="373" t="s">
        <v>1661</v>
      </c>
      <c r="F179" s="373" t="s">
        <v>1661</v>
      </c>
      <c r="G179" s="373" t="s">
        <v>1661</v>
      </c>
      <c r="H179" s="373" t="s">
        <v>1661</v>
      </c>
      <c r="I179" s="373" t="s">
        <v>1661</v>
      </c>
      <c r="J179" s="373" t="s">
        <v>1661</v>
      </c>
      <c r="K179" s="374" t="s">
        <v>1661</v>
      </c>
      <c r="L179" s="375" t="s">
        <v>1661</v>
      </c>
      <c r="M179" s="373" t="s">
        <v>1661</v>
      </c>
      <c r="N179" s="373" t="s">
        <v>1661</v>
      </c>
      <c r="O179" s="373" t="s">
        <v>1661</v>
      </c>
      <c r="P179" s="375" t="s">
        <v>1661</v>
      </c>
      <c r="Q179" s="375" t="s">
        <v>1661</v>
      </c>
      <c r="R179" s="375" t="s">
        <v>1661</v>
      </c>
      <c r="S179" s="375" t="s">
        <v>1661</v>
      </c>
      <c r="T179" s="375" t="s">
        <v>1661</v>
      </c>
      <c r="U179" s="375" t="s">
        <v>1661</v>
      </c>
    </row>
    <row r="180" spans="1:21" hidden="1">
      <c r="B180" s="136" t="s">
        <v>4457</v>
      </c>
      <c r="C180" s="137" t="s">
        <v>4458</v>
      </c>
      <c r="D180" s="6">
        <v>44288</v>
      </c>
      <c r="E180" s="6">
        <f t="shared" ref="E180:E184" si="87">D180+4</f>
        <v>44292</v>
      </c>
      <c r="F180" s="6">
        <f t="shared" ref="F180:F187" si="88">D180+6</f>
        <v>44294</v>
      </c>
      <c r="G180" s="6">
        <f t="shared" ref="G180:G187" si="89">D180+11</f>
        <v>44299</v>
      </c>
      <c r="H180" s="376">
        <f t="shared" ref="H180:H187" si="90">G180+15</f>
        <v>44314</v>
      </c>
      <c r="I180" s="6">
        <f t="shared" ref="I180:I187" si="91">D180+24</f>
        <v>44312</v>
      </c>
      <c r="J180" s="6">
        <f t="shared" ref="J180:J187" si="92">D180+21</f>
        <v>44309</v>
      </c>
      <c r="K180" s="6">
        <f t="shared" ref="K180:K187" si="93">D180+21</f>
        <v>44309</v>
      </c>
      <c r="L180" s="6">
        <f t="shared" ref="L180:L187" si="94">D180+38</f>
        <v>44326</v>
      </c>
      <c r="M180" s="6">
        <f t="shared" ref="M180:M187" si="95">D180+5</f>
        <v>44293</v>
      </c>
      <c r="N180" s="6">
        <f t="shared" ref="N180:N187" si="96">D180+21</f>
        <v>44309</v>
      </c>
      <c r="O180" s="6">
        <f t="shared" ref="O180:O187" si="97">D180+21</f>
        <v>44309</v>
      </c>
      <c r="P180" s="6">
        <f t="shared" ref="P180:P187" si="98">D180+21</f>
        <v>44309</v>
      </c>
      <c r="Q180" s="6">
        <f t="shared" ref="Q180:Q187" si="99">D180+20</f>
        <v>44308</v>
      </c>
      <c r="R180" s="6">
        <f t="shared" ref="R180:R187" si="100">D180+25</f>
        <v>44313</v>
      </c>
      <c r="S180" s="6">
        <f t="shared" ref="S180:S187" si="101">D180+22</f>
        <v>44310</v>
      </c>
      <c r="T180" s="6">
        <f t="shared" ref="T180:T187" si="102">D180+19</f>
        <v>44307</v>
      </c>
      <c r="U180" s="6">
        <f t="shared" ref="U180:U187" si="103">D180+18</f>
        <v>44306</v>
      </c>
    </row>
    <row r="181" spans="1:21" hidden="1">
      <c r="A181" s="865" t="s">
        <v>4459</v>
      </c>
      <c r="B181" s="378" t="s">
        <v>463</v>
      </c>
      <c r="C181" s="137" t="s">
        <v>4460</v>
      </c>
      <c r="D181" s="6">
        <f t="shared" ref="D181:D187" si="104">D180+7</f>
        <v>44295</v>
      </c>
      <c r="E181" s="6">
        <f t="shared" si="87"/>
        <v>44299</v>
      </c>
      <c r="F181" s="6">
        <f t="shared" si="88"/>
        <v>44301</v>
      </c>
      <c r="G181" s="6">
        <f t="shared" si="89"/>
        <v>44306</v>
      </c>
      <c r="H181" s="376">
        <f t="shared" si="90"/>
        <v>44321</v>
      </c>
      <c r="I181" s="6">
        <f t="shared" si="91"/>
        <v>44319</v>
      </c>
      <c r="J181" s="6">
        <f t="shared" si="92"/>
        <v>44316</v>
      </c>
      <c r="K181" s="6">
        <f t="shared" si="93"/>
        <v>44316</v>
      </c>
      <c r="L181" s="6">
        <f t="shared" si="94"/>
        <v>44333</v>
      </c>
      <c r="M181" s="6">
        <f t="shared" si="95"/>
        <v>44300</v>
      </c>
      <c r="N181" s="6">
        <f t="shared" si="96"/>
        <v>44316</v>
      </c>
      <c r="O181" s="6">
        <f t="shared" si="97"/>
        <v>44316</v>
      </c>
      <c r="P181" s="6">
        <f t="shared" si="98"/>
        <v>44316</v>
      </c>
      <c r="Q181" s="6">
        <f t="shared" si="99"/>
        <v>44315</v>
      </c>
      <c r="R181" s="6">
        <f t="shared" si="100"/>
        <v>44320</v>
      </c>
      <c r="S181" s="6">
        <f t="shared" si="101"/>
        <v>44317</v>
      </c>
      <c r="T181" s="6">
        <f t="shared" si="102"/>
        <v>44314</v>
      </c>
      <c r="U181" s="6">
        <f t="shared" si="103"/>
        <v>44313</v>
      </c>
    </row>
    <row r="182" spans="1:21" hidden="1">
      <c r="A182" s="865" t="s">
        <v>4461</v>
      </c>
      <c r="B182" s="378" t="s">
        <v>463</v>
      </c>
      <c r="C182" s="137" t="s">
        <v>4462</v>
      </c>
      <c r="D182" s="6">
        <f t="shared" si="104"/>
        <v>44302</v>
      </c>
      <c r="E182" s="6">
        <f t="shared" si="87"/>
        <v>44306</v>
      </c>
      <c r="F182" s="6">
        <f t="shared" si="88"/>
        <v>44308</v>
      </c>
      <c r="G182" s="6">
        <f t="shared" si="89"/>
        <v>44313</v>
      </c>
      <c r="H182" s="376">
        <f t="shared" si="90"/>
        <v>44328</v>
      </c>
      <c r="I182" s="6">
        <f t="shared" si="91"/>
        <v>44326</v>
      </c>
      <c r="J182" s="6">
        <f t="shared" si="92"/>
        <v>44323</v>
      </c>
      <c r="K182" s="6">
        <f t="shared" si="93"/>
        <v>44323</v>
      </c>
      <c r="L182" s="6">
        <f t="shared" si="94"/>
        <v>44340</v>
      </c>
      <c r="M182" s="6">
        <f t="shared" si="95"/>
        <v>44307</v>
      </c>
      <c r="N182" s="6">
        <f t="shared" si="96"/>
        <v>44323</v>
      </c>
      <c r="O182" s="6">
        <f t="shared" si="97"/>
        <v>44323</v>
      </c>
      <c r="P182" s="6">
        <f t="shared" si="98"/>
        <v>44323</v>
      </c>
      <c r="Q182" s="6">
        <f t="shared" si="99"/>
        <v>44322</v>
      </c>
      <c r="R182" s="6">
        <f t="shared" si="100"/>
        <v>44327</v>
      </c>
      <c r="S182" s="6">
        <f t="shared" si="101"/>
        <v>44324</v>
      </c>
      <c r="T182" s="6">
        <f t="shared" si="102"/>
        <v>44321</v>
      </c>
      <c r="U182" s="6">
        <f t="shared" si="103"/>
        <v>44320</v>
      </c>
    </row>
    <row r="183" spans="1:21" hidden="1">
      <c r="A183" s="865" t="s">
        <v>4463</v>
      </c>
      <c r="B183" s="378" t="s">
        <v>463</v>
      </c>
      <c r="C183" s="137" t="s">
        <v>4464</v>
      </c>
      <c r="D183" s="6">
        <f t="shared" si="104"/>
        <v>44309</v>
      </c>
      <c r="E183" s="6">
        <f t="shared" si="87"/>
        <v>44313</v>
      </c>
      <c r="F183" s="6">
        <f t="shared" si="88"/>
        <v>44315</v>
      </c>
      <c r="G183" s="6">
        <f t="shared" si="89"/>
        <v>44320</v>
      </c>
      <c r="H183" s="376">
        <f t="shared" si="90"/>
        <v>44335</v>
      </c>
      <c r="I183" s="6">
        <f t="shared" si="91"/>
        <v>44333</v>
      </c>
      <c r="J183" s="6">
        <f t="shared" si="92"/>
        <v>44330</v>
      </c>
      <c r="K183" s="6">
        <f t="shared" si="93"/>
        <v>44330</v>
      </c>
      <c r="L183" s="6">
        <f t="shared" si="94"/>
        <v>44347</v>
      </c>
      <c r="M183" s="6">
        <f t="shared" si="95"/>
        <v>44314</v>
      </c>
      <c r="N183" s="6">
        <f t="shared" si="96"/>
        <v>44330</v>
      </c>
      <c r="O183" s="6">
        <f t="shared" si="97"/>
        <v>44330</v>
      </c>
      <c r="P183" s="6">
        <f t="shared" si="98"/>
        <v>44330</v>
      </c>
      <c r="Q183" s="6">
        <f t="shared" si="99"/>
        <v>44329</v>
      </c>
      <c r="R183" s="6">
        <f t="shared" si="100"/>
        <v>44334</v>
      </c>
      <c r="S183" s="6">
        <f t="shared" si="101"/>
        <v>44331</v>
      </c>
      <c r="T183" s="6">
        <f t="shared" si="102"/>
        <v>44328</v>
      </c>
      <c r="U183" s="6">
        <f t="shared" si="103"/>
        <v>44327</v>
      </c>
    </row>
    <row r="184" spans="1:21" hidden="1">
      <c r="A184" s="865"/>
      <c r="B184" s="378" t="s">
        <v>463</v>
      </c>
      <c r="C184" s="137" t="s">
        <v>4465</v>
      </c>
      <c r="D184" s="6">
        <f t="shared" si="104"/>
        <v>44316</v>
      </c>
      <c r="E184" s="6">
        <f t="shared" si="87"/>
        <v>44320</v>
      </c>
      <c r="F184" s="6">
        <f t="shared" si="88"/>
        <v>44322</v>
      </c>
      <c r="G184" s="6">
        <f t="shared" si="89"/>
        <v>44327</v>
      </c>
      <c r="H184" s="376">
        <f t="shared" si="90"/>
        <v>44342</v>
      </c>
      <c r="I184" s="6">
        <f t="shared" si="91"/>
        <v>44340</v>
      </c>
      <c r="J184" s="6">
        <f t="shared" si="92"/>
        <v>44337</v>
      </c>
      <c r="K184" s="6">
        <f t="shared" si="93"/>
        <v>44337</v>
      </c>
      <c r="L184" s="6">
        <f t="shared" si="94"/>
        <v>44354</v>
      </c>
      <c r="M184" s="6">
        <f t="shared" si="95"/>
        <v>44321</v>
      </c>
      <c r="N184" s="6">
        <f t="shared" si="96"/>
        <v>44337</v>
      </c>
      <c r="O184" s="6">
        <f t="shared" si="97"/>
        <v>44337</v>
      </c>
      <c r="P184" s="6">
        <f t="shared" si="98"/>
        <v>44337</v>
      </c>
      <c r="Q184" s="6">
        <f t="shared" si="99"/>
        <v>44336</v>
      </c>
      <c r="R184" s="6">
        <f t="shared" si="100"/>
        <v>44341</v>
      </c>
      <c r="S184" s="6">
        <f t="shared" si="101"/>
        <v>44338</v>
      </c>
      <c r="T184" s="6">
        <f t="shared" si="102"/>
        <v>44335</v>
      </c>
      <c r="U184" s="6">
        <f t="shared" si="103"/>
        <v>44334</v>
      </c>
    </row>
    <row r="185" spans="1:21" hidden="1">
      <c r="A185" s="865"/>
      <c r="B185" s="380" t="s">
        <v>463</v>
      </c>
      <c r="C185" s="359" t="s">
        <v>4466</v>
      </c>
      <c r="D185" s="6">
        <f>D184+7</f>
        <v>44323</v>
      </c>
      <c r="E185" s="360">
        <f>D185+4</f>
        <v>44327</v>
      </c>
      <c r="F185" s="360">
        <f t="shared" si="88"/>
        <v>44329</v>
      </c>
      <c r="G185" s="360">
        <f t="shared" si="89"/>
        <v>44334</v>
      </c>
      <c r="H185" s="377">
        <f t="shared" si="90"/>
        <v>44349</v>
      </c>
      <c r="I185" s="360">
        <f t="shared" si="91"/>
        <v>44347</v>
      </c>
      <c r="J185" s="360">
        <f t="shared" si="92"/>
        <v>44344</v>
      </c>
      <c r="K185" s="360">
        <f t="shared" si="93"/>
        <v>44344</v>
      </c>
      <c r="L185" s="360">
        <f t="shared" si="94"/>
        <v>44361</v>
      </c>
      <c r="M185" s="360">
        <f t="shared" si="95"/>
        <v>44328</v>
      </c>
      <c r="N185" s="360">
        <f t="shared" si="96"/>
        <v>44344</v>
      </c>
      <c r="O185" s="360">
        <f t="shared" si="97"/>
        <v>44344</v>
      </c>
      <c r="P185" s="360">
        <f t="shared" si="98"/>
        <v>44344</v>
      </c>
      <c r="Q185" s="360">
        <f t="shared" si="99"/>
        <v>44343</v>
      </c>
      <c r="R185" s="360">
        <f t="shared" si="100"/>
        <v>44348</v>
      </c>
      <c r="S185" s="360">
        <f t="shared" si="101"/>
        <v>44345</v>
      </c>
      <c r="T185" s="360">
        <f t="shared" si="102"/>
        <v>44342</v>
      </c>
      <c r="U185" s="360">
        <f t="shared" si="103"/>
        <v>44341</v>
      </c>
    </row>
    <row r="186" spans="1:21" hidden="1">
      <c r="A186" s="865" t="s">
        <v>4467</v>
      </c>
      <c r="B186" s="380" t="s">
        <v>463</v>
      </c>
      <c r="C186" s="359" t="s">
        <v>4468</v>
      </c>
      <c r="D186" s="360">
        <f t="shared" si="104"/>
        <v>44330</v>
      </c>
      <c r="E186" s="360">
        <f t="shared" ref="E186:E187" si="105">D186+4</f>
        <v>44334</v>
      </c>
      <c r="F186" s="360">
        <f t="shared" si="88"/>
        <v>44336</v>
      </c>
      <c r="G186" s="360">
        <f t="shared" si="89"/>
        <v>44341</v>
      </c>
      <c r="H186" s="377">
        <f t="shared" si="90"/>
        <v>44356</v>
      </c>
      <c r="I186" s="360">
        <f t="shared" si="91"/>
        <v>44354</v>
      </c>
      <c r="J186" s="360">
        <f t="shared" si="92"/>
        <v>44351</v>
      </c>
      <c r="K186" s="360">
        <f t="shared" si="93"/>
        <v>44351</v>
      </c>
      <c r="L186" s="360">
        <f t="shared" si="94"/>
        <v>44368</v>
      </c>
      <c r="M186" s="360">
        <f t="shared" si="95"/>
        <v>44335</v>
      </c>
      <c r="N186" s="360">
        <f t="shared" si="96"/>
        <v>44351</v>
      </c>
      <c r="O186" s="360">
        <f t="shared" si="97"/>
        <v>44351</v>
      </c>
      <c r="P186" s="360">
        <f t="shared" si="98"/>
        <v>44351</v>
      </c>
      <c r="Q186" s="360">
        <f t="shared" si="99"/>
        <v>44350</v>
      </c>
      <c r="R186" s="360">
        <f t="shared" si="100"/>
        <v>44355</v>
      </c>
      <c r="S186" s="360">
        <f t="shared" si="101"/>
        <v>44352</v>
      </c>
      <c r="T186" s="360">
        <f t="shared" si="102"/>
        <v>44349</v>
      </c>
      <c r="U186" s="360">
        <f t="shared" si="103"/>
        <v>44348</v>
      </c>
    </row>
    <row r="187" spans="1:21" hidden="1">
      <c r="A187" s="865"/>
      <c r="B187" s="380" t="s">
        <v>463</v>
      </c>
      <c r="C187" s="359" t="s">
        <v>4469</v>
      </c>
      <c r="D187" s="360">
        <f t="shared" si="104"/>
        <v>44337</v>
      </c>
      <c r="E187" s="360">
        <f t="shared" si="105"/>
        <v>44341</v>
      </c>
      <c r="F187" s="360">
        <f t="shared" si="88"/>
        <v>44343</v>
      </c>
      <c r="G187" s="360">
        <f t="shared" si="89"/>
        <v>44348</v>
      </c>
      <c r="H187" s="377">
        <f t="shared" si="90"/>
        <v>44363</v>
      </c>
      <c r="I187" s="360">
        <f t="shared" si="91"/>
        <v>44361</v>
      </c>
      <c r="J187" s="360">
        <f t="shared" si="92"/>
        <v>44358</v>
      </c>
      <c r="K187" s="360">
        <f t="shared" si="93"/>
        <v>44358</v>
      </c>
      <c r="L187" s="360">
        <f t="shared" si="94"/>
        <v>44375</v>
      </c>
      <c r="M187" s="360">
        <f t="shared" si="95"/>
        <v>44342</v>
      </c>
      <c r="N187" s="360">
        <f t="shared" si="96"/>
        <v>44358</v>
      </c>
      <c r="O187" s="360">
        <f t="shared" si="97"/>
        <v>44358</v>
      </c>
      <c r="P187" s="360">
        <f t="shared" si="98"/>
        <v>44358</v>
      </c>
      <c r="Q187" s="360">
        <f t="shared" si="99"/>
        <v>44357</v>
      </c>
      <c r="R187" s="360">
        <f t="shared" si="100"/>
        <v>44362</v>
      </c>
      <c r="S187" s="360">
        <f t="shared" si="101"/>
        <v>44359</v>
      </c>
      <c r="T187" s="360">
        <f t="shared" si="102"/>
        <v>44356</v>
      </c>
      <c r="U187" s="360">
        <f t="shared" si="103"/>
        <v>44355</v>
      </c>
    </row>
  </sheetData>
  <mergeCells count="8">
    <mergeCell ref="B2:F2"/>
    <mergeCell ref="B4:F4"/>
    <mergeCell ref="B35:C35"/>
    <mergeCell ref="D35:D36"/>
    <mergeCell ref="B9:C9"/>
    <mergeCell ref="D9:D10"/>
    <mergeCell ref="B33:F33"/>
    <mergeCell ref="B7:E7"/>
  </mergeCells>
  <hyperlinks>
    <hyperlink ref="H2" location="HOME!Print_Area" display="HOME" xr:uid="{A6B955D3-DE3C-4743-8F3D-B580A799D840}"/>
    <hyperlink ref="H163" r:id="rId1" xr:uid="{2B2CCB7D-9BE0-4B53-B40F-54369B82FDC7}"/>
    <hyperlink ref="C163" r:id="rId2" xr:uid="{D9D901F1-3E8B-4766-975F-3CE08C273CA9}"/>
    <hyperlink ref="H168" r:id="rId3" xr:uid="{E55715D8-3EF0-4247-B01C-E7565DB9D172}"/>
    <hyperlink ref="H167" r:id="rId4" xr:uid="{A4CAE3A1-2358-4C58-A1C9-D995531BBA34}"/>
    <hyperlink ref="C166" r:id="rId5" xr:uid="{8BF2D1AD-9F9E-4D49-BB8D-81494CE9E988}"/>
    <hyperlink ref="C164" r:id="rId6" xr:uid="{7BAE28A6-7C06-401A-B650-C0622E54647C}"/>
    <hyperlink ref="C170" r:id="rId7" xr:uid="{008D4F0D-C8AD-403C-B399-505813C8F75E}"/>
    <hyperlink ref="H166" r:id="rId8" xr:uid="{69638BB7-62DD-4029-BB80-71271E53BD20}"/>
    <hyperlink ref="H169" r:id="rId9" xr:uid="{499B1FFD-105E-4E9A-8038-60F54C2A262F}"/>
    <hyperlink ref="F163" r:id="rId10" xr:uid="{837DEA61-096C-4258-99B3-B3BA924CC9D8}"/>
    <hyperlink ref="F168" r:id="rId11" xr:uid="{81B82106-B7BF-464D-A3C0-585A7EF329A9}"/>
    <hyperlink ref="F164" r:id="rId12" xr:uid="{F2BF8F4F-8B12-42CA-A272-7B57779109FC}"/>
    <hyperlink ref="F165" r:id="rId13" xr:uid="{8806BB88-2980-498E-94D5-805C37C743A7}"/>
    <hyperlink ref="F166" r:id="rId14" xr:uid="{ABC80173-8F50-4A5E-952C-4F953734A27A}"/>
    <hyperlink ref="F167" r:id="rId15" xr:uid="{9870767D-3B30-4A45-A59A-7F99048D9906}"/>
    <hyperlink ref="H164" r:id="rId16" xr:uid="{1D2BACDE-8AB1-4A59-A5C6-736B62A96533}"/>
    <hyperlink ref="H165" r:id="rId17" xr:uid="{EE9E692D-FE2F-486E-BBB2-C7F3A5E893FC}"/>
    <hyperlink ref="F169" r:id="rId18" xr:uid="{D166D529-69F7-4407-B395-7ACBC9573A1A}"/>
    <hyperlink ref="C165" r:id="rId19" xr:uid="{CBA851BB-63EE-448A-AE94-781A4063C676}"/>
    <hyperlink ref="C167" r:id="rId20" xr:uid="{BF1BA1CB-FE34-422E-B16E-8ED6838B01BA}"/>
    <hyperlink ref="C168" r:id="rId21" xr:uid="{566081FF-B567-461E-8D47-6DC1E9F5A91D}"/>
    <hyperlink ref="C169" r:id="rId22" xr:uid="{D2A9D106-5079-42D2-AED1-D3DA5346A9CF}"/>
    <hyperlink ref="F17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20" t="s">
        <v>0</v>
      </c>
      <c r="C2" s="1520"/>
      <c r="D2" s="1520"/>
      <c r="E2" s="1520"/>
      <c r="F2" s="1520"/>
      <c r="G2" s="1520"/>
      <c r="H2" s="1520"/>
      <c r="J2" s="947" t="s">
        <v>247</v>
      </c>
    </row>
    <row r="3" spans="2:10" ht="14.25" thickBot="1">
      <c r="B3" s="165"/>
      <c r="J3" s="982"/>
    </row>
    <row r="4" spans="2:10" ht="30" customHeight="1" thickBot="1">
      <c r="B4" s="1521" t="s">
        <v>4470</v>
      </c>
      <c r="C4" s="1522"/>
      <c r="D4" s="1522"/>
      <c r="E4" s="1522"/>
      <c r="F4" s="1522"/>
      <c r="G4" s="1522"/>
      <c r="H4" s="1523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75" t="s">
        <v>252</v>
      </c>
      <c r="E6" s="932" t="s">
        <v>4471</v>
      </c>
      <c r="F6" s="935" t="s">
        <v>71</v>
      </c>
      <c r="G6" s="935" t="s">
        <v>185</v>
      </c>
      <c r="H6" s="935" t="s">
        <v>4472</v>
      </c>
      <c r="I6" s="765"/>
      <c r="J6" s="876" t="s">
        <v>3704</v>
      </c>
    </row>
    <row r="7" spans="2:10" s="331" customFormat="1" ht="17.25" customHeight="1">
      <c r="B7" s="935" t="s">
        <v>254</v>
      </c>
      <c r="C7" s="935" t="s">
        <v>255</v>
      </c>
      <c r="D7" s="1576"/>
      <c r="E7" s="931" t="s">
        <v>70</v>
      </c>
      <c r="F7" s="931" t="s">
        <v>73</v>
      </c>
      <c r="G7" s="931" t="s">
        <v>62</v>
      </c>
      <c r="H7" s="931" t="s">
        <v>63</v>
      </c>
      <c r="J7" s="1039" t="s">
        <v>256</v>
      </c>
    </row>
    <row r="8" spans="2:10" s="331" customFormat="1" ht="17.25" hidden="1" customHeight="1">
      <c r="B8" s="728" t="s">
        <v>4473</v>
      </c>
      <c r="C8" s="1001" t="s">
        <v>4474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4475</v>
      </c>
      <c r="C9" s="1001" t="s">
        <v>4476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4477</v>
      </c>
      <c r="C10" s="1001" t="s">
        <v>4478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4479</v>
      </c>
      <c r="C11" s="1001" t="s">
        <v>4480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4481</v>
      </c>
      <c r="C12" s="1001" t="s">
        <v>4482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4483</v>
      </c>
      <c r="C13" s="994" t="s">
        <v>4484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4485</v>
      </c>
      <c r="C14" s="994" t="s">
        <v>4486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4487</v>
      </c>
      <c r="C15" s="994" t="s">
        <v>4488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4489</v>
      </c>
      <c r="C16" s="994" t="s">
        <v>4490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4491</v>
      </c>
      <c r="C17" s="1001" t="s">
        <v>4492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4493</v>
      </c>
      <c r="C18" s="1001" t="s">
        <v>4494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4495</v>
      </c>
      <c r="C19" s="1001" t="s">
        <v>4496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>
      <c r="B20" s="728" t="s">
        <v>4497</v>
      </c>
      <c r="C20" s="1001" t="s">
        <v>4498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4499</v>
      </c>
      <c r="C21" s="1001" t="s">
        <v>4500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4473</v>
      </c>
      <c r="C22" s="994" t="s">
        <v>4501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4475</v>
      </c>
      <c r="C23" s="994" t="s">
        <v>4502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4477</v>
      </c>
      <c r="C24" s="994" t="s">
        <v>4503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4479</v>
      </c>
      <c r="C25" s="994" t="s">
        <v>4504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4481</v>
      </c>
      <c r="C26" s="1001" t="s">
        <v>4505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4483</v>
      </c>
      <c r="C27" s="1001" t="s">
        <v>4506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4485</v>
      </c>
      <c r="C28" s="1001" t="s">
        <v>4507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4487</v>
      </c>
      <c r="C29" s="1001" t="s">
        <v>4508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4509</v>
      </c>
      <c r="C30" s="994" t="s">
        <v>4510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4491</v>
      </c>
      <c r="C31" s="994" t="s">
        <v>4511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4493</v>
      </c>
      <c r="C32" s="994" t="s">
        <v>4512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4495</v>
      </c>
      <c r="C33" s="994" t="s">
        <v>4513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4497</v>
      </c>
      <c r="C34" s="994" t="s">
        <v>4514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7" t="s">
        <v>4499</v>
      </c>
      <c r="C35" s="966" t="s">
        <v>4515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7" t="s">
        <v>4489</v>
      </c>
      <c r="C36" s="966" t="s">
        <v>4516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7" t="s">
        <v>4473</v>
      </c>
      <c r="C37" s="966" t="s">
        <v>4517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7" t="s">
        <v>4475</v>
      </c>
      <c r="C38" s="966" t="s">
        <v>4518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>
      <c r="B39" s="1011" t="s">
        <v>312</v>
      </c>
      <c r="C39" s="966" t="s">
        <v>4519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>
      <c r="B40" s="987" t="s">
        <v>4477</v>
      </c>
      <c r="C40" s="966" t="s">
        <v>4520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7" t="s">
        <v>4521</v>
      </c>
      <c r="C41" s="966" t="s">
        <v>4522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7" t="s">
        <v>4479</v>
      </c>
      <c r="C42" s="966" t="s">
        <v>4522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468</v>
      </c>
      <c r="C44" s="764"/>
    </row>
    <row r="45" spans="2:10" s="331" customFormat="1" ht="17.25" customHeight="1">
      <c r="B45" s="1010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469</v>
      </c>
      <c r="C48" s="145"/>
      <c r="D48" s="147" t="s">
        <v>470</v>
      </c>
      <c r="E48" s="147"/>
      <c r="F48" s="147"/>
      <c r="G48" s="147" t="s">
        <v>471</v>
      </c>
      <c r="H48" s="779"/>
      <c r="J48" s="765"/>
    </row>
    <row r="49" spans="2:8" s="331" customFormat="1" ht="17.25" customHeight="1">
      <c r="B49" s="780" t="s">
        <v>472</v>
      </c>
      <c r="C49" s="781" t="s">
        <v>473</v>
      </c>
      <c r="D49" s="133" t="s">
        <v>474</v>
      </c>
      <c r="E49" s="147"/>
      <c r="F49" s="781" t="s">
        <v>475</v>
      </c>
      <c r="G49" s="145" t="s">
        <v>476</v>
      </c>
      <c r="H49" s="782" t="s">
        <v>477</v>
      </c>
    </row>
    <row r="50" spans="2:8" s="331" customFormat="1" ht="17.25" customHeight="1">
      <c r="B50" s="783" t="s">
        <v>478</v>
      </c>
      <c r="C50" s="784" t="s">
        <v>479</v>
      </c>
      <c r="D50" s="133" t="s">
        <v>480</v>
      </c>
      <c r="E50" s="148" t="s">
        <v>481</v>
      </c>
      <c r="F50" s="785" t="s">
        <v>482</v>
      </c>
      <c r="G50" s="588" t="s">
        <v>483</v>
      </c>
      <c r="H50" s="786" t="s">
        <v>484</v>
      </c>
    </row>
    <row r="51" spans="2:8" s="331" customFormat="1" ht="17.25" customHeight="1">
      <c r="B51" s="783" t="s">
        <v>492</v>
      </c>
      <c r="C51" s="784" t="s">
        <v>493</v>
      </c>
      <c r="D51" s="133" t="s">
        <v>487</v>
      </c>
      <c r="E51" s="148" t="s">
        <v>488</v>
      </c>
      <c r="F51" s="785" t="s">
        <v>489</v>
      </c>
      <c r="G51" s="588" t="s">
        <v>490</v>
      </c>
      <c r="H51" s="786" t="s">
        <v>491</v>
      </c>
    </row>
    <row r="52" spans="2:8" s="331" customFormat="1" ht="17.25" customHeight="1">
      <c r="B52" s="783" t="s">
        <v>1953</v>
      </c>
      <c r="C52" s="784" t="s">
        <v>1954</v>
      </c>
      <c r="D52" s="133" t="s">
        <v>494</v>
      </c>
      <c r="E52" s="148" t="s">
        <v>495</v>
      </c>
      <c r="F52" s="785" t="s">
        <v>496</v>
      </c>
      <c r="G52" s="588" t="s">
        <v>497</v>
      </c>
      <c r="H52" s="786" t="s">
        <v>498</v>
      </c>
    </row>
    <row r="53" spans="2:8" s="331" customFormat="1" ht="17.25" customHeight="1">
      <c r="B53" s="783" t="s">
        <v>485</v>
      </c>
      <c r="C53" s="784" t="s">
        <v>486</v>
      </c>
      <c r="D53" s="133" t="s">
        <v>501</v>
      </c>
      <c r="E53" s="148" t="s">
        <v>502</v>
      </c>
      <c r="F53" s="785" t="s">
        <v>503</v>
      </c>
      <c r="G53" s="588" t="s">
        <v>504</v>
      </c>
      <c r="H53" s="786" t="s">
        <v>505</v>
      </c>
    </row>
    <row r="54" spans="2:8" s="331" customFormat="1" ht="17.25" customHeight="1">
      <c r="B54" s="783" t="s">
        <v>899</v>
      </c>
      <c r="C54" s="784" t="s">
        <v>500</v>
      </c>
      <c r="D54" s="133" t="s">
        <v>508</v>
      </c>
      <c r="E54" s="148" t="s">
        <v>509</v>
      </c>
      <c r="F54" s="785" t="s">
        <v>510</v>
      </c>
      <c r="G54" s="588" t="s">
        <v>511</v>
      </c>
      <c r="H54" s="786" t="s">
        <v>512</v>
      </c>
    </row>
    <row r="55" spans="2:8" s="331" customFormat="1" ht="17.25" customHeight="1">
      <c r="B55" s="783" t="s">
        <v>1799</v>
      </c>
      <c r="C55" s="784" t="s">
        <v>1800</v>
      </c>
      <c r="D55" s="133" t="s">
        <v>515</v>
      </c>
      <c r="E55" s="148" t="s">
        <v>516</v>
      </c>
      <c r="F55" s="739" t="s">
        <v>517</v>
      </c>
      <c r="G55" s="588" t="s">
        <v>1801</v>
      </c>
      <c r="H55" s="786" t="s">
        <v>1803</v>
      </c>
    </row>
    <row r="56" spans="2:8" s="331" customFormat="1" ht="17.25" customHeight="1">
      <c r="B56" s="783" t="s">
        <v>1955</v>
      </c>
      <c r="C56" s="784" t="s">
        <v>1956</v>
      </c>
      <c r="D56" s="133"/>
      <c r="E56" s="145"/>
      <c r="F56" s="588"/>
      <c r="G56" s="588" t="s">
        <v>518</v>
      </c>
      <c r="H56" s="787" t="s">
        <v>519</v>
      </c>
    </row>
    <row r="57" spans="2:8" s="331" customFormat="1" ht="17.25" customHeight="1">
      <c r="B57" s="783" t="s">
        <v>506</v>
      </c>
      <c r="C57" s="784" t="s">
        <v>507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20" t="s">
        <v>0</v>
      </c>
      <c r="C2" s="1520"/>
      <c r="D2" s="1520"/>
      <c r="E2" s="1520"/>
      <c r="F2" s="1520"/>
      <c r="H2" s="947" t="s">
        <v>247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602" t="s">
        <v>4523</v>
      </c>
      <c r="C4" s="1603"/>
      <c r="D4" s="1603"/>
      <c r="E4" s="1603"/>
      <c r="F4" s="1604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0"/>
      <c r="B7" s="1533" t="s">
        <v>4523</v>
      </c>
      <c r="C7" s="1534"/>
      <c r="D7" s="1605" t="s">
        <v>4524</v>
      </c>
      <c r="E7" s="932" t="s">
        <v>4525</v>
      </c>
      <c r="F7" s="932" t="s">
        <v>205</v>
      </c>
      <c r="G7" s="837"/>
      <c r="H7" s="876"/>
      <c r="I7" s="878"/>
    </row>
    <row r="8" spans="1:9" s="331" customFormat="1" ht="17.25" customHeight="1">
      <c r="A8" s="1020"/>
      <c r="B8" s="975" t="s">
        <v>254</v>
      </c>
      <c r="C8" s="975" t="s">
        <v>255</v>
      </c>
      <c r="D8" s="1606"/>
      <c r="E8" s="990" t="s">
        <v>117</v>
      </c>
      <c r="F8" s="990" t="s">
        <v>73</v>
      </c>
      <c r="G8" s="615"/>
      <c r="H8" s="1036" t="s">
        <v>256</v>
      </c>
      <c r="I8" s="878"/>
    </row>
    <row r="9" spans="1:9" s="331" customFormat="1" ht="15" hidden="1" customHeight="1">
      <c r="A9" s="1020"/>
      <c r="B9" s="886" t="s">
        <v>4526</v>
      </c>
      <c r="C9" s="885" t="s">
        <v>4527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0"/>
      <c r="B10" s="880" t="s">
        <v>4528</v>
      </c>
      <c r="C10" s="881" t="s">
        <v>4529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0"/>
      <c r="B11" s="880" t="s">
        <v>4530</v>
      </c>
      <c r="C11" s="881" t="s">
        <v>4531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0"/>
      <c r="B12" s="880" t="s">
        <v>4532</v>
      </c>
      <c r="C12" s="881" t="s">
        <v>4533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0"/>
      <c r="B13" s="880" t="s">
        <v>4534</v>
      </c>
      <c r="C13" s="881" t="s">
        <v>4535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0"/>
      <c r="B14" s="880" t="s">
        <v>4536</v>
      </c>
      <c r="C14" s="881" t="s">
        <v>4537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0"/>
      <c r="B15" s="880" t="s">
        <v>4538</v>
      </c>
      <c r="C15" s="881" t="s">
        <v>4539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0"/>
      <c r="B16" s="880" t="s">
        <v>4540</v>
      </c>
      <c r="C16" s="881" t="s">
        <v>4541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0"/>
      <c r="B17" s="880" t="s">
        <v>4542</v>
      </c>
      <c r="C17" s="881" t="s">
        <v>4543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0"/>
      <c r="B18" s="880" t="s">
        <v>4544</v>
      </c>
      <c r="C18" s="881" t="s">
        <v>4545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0"/>
      <c r="B19" s="880" t="s">
        <v>4546</v>
      </c>
      <c r="C19" s="881" t="s">
        <v>4547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0"/>
      <c r="B20" s="880" t="s">
        <v>4548</v>
      </c>
      <c r="C20" s="881" t="s">
        <v>4549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0"/>
      <c r="B21" s="880" t="s">
        <v>4550</v>
      </c>
      <c r="C21" s="881" t="s">
        <v>4551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0"/>
      <c r="B22" s="880" t="s">
        <v>4528</v>
      </c>
      <c r="C22" s="881" t="s">
        <v>4552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0"/>
      <c r="B23" s="991" t="s">
        <v>4530</v>
      </c>
      <c r="C23" s="992" t="s">
        <v>4553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0" t="s">
        <v>4554</v>
      </c>
      <c r="B24" s="991" t="s">
        <v>4532</v>
      </c>
      <c r="C24" s="992" t="s">
        <v>4555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0"/>
      <c r="B25" s="991" t="s">
        <v>4534</v>
      </c>
      <c r="C25" s="992" t="s">
        <v>4556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0"/>
      <c r="B26" s="910" t="s">
        <v>312</v>
      </c>
      <c r="C26" s="992" t="s">
        <v>4557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0"/>
      <c r="B27" s="991" t="s">
        <v>4538</v>
      </c>
      <c r="C27" s="992" t="s">
        <v>4558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0"/>
      <c r="B28" s="910" t="s">
        <v>312</v>
      </c>
      <c r="C28" s="992" t="s">
        <v>4559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0"/>
      <c r="B29" s="992" t="s">
        <v>4540</v>
      </c>
      <c r="C29" s="992" t="s">
        <v>4560</v>
      </c>
      <c r="D29" s="992">
        <v>45431</v>
      </c>
      <c r="E29" s="758">
        <f t="shared" ref="E29:E31" si="15">D29+6</f>
        <v>45437</v>
      </c>
      <c r="F29" s="873" t="s">
        <v>288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0"/>
      <c r="B30" s="873" t="s">
        <v>288</v>
      </c>
      <c r="C30" s="992" t="s">
        <v>4561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0"/>
      <c r="B31" s="992" t="s">
        <v>4544</v>
      </c>
      <c r="C31" s="992" t="s">
        <v>4562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0" t="s">
        <v>4563</v>
      </c>
      <c r="B32" s="873" t="s">
        <v>288</v>
      </c>
      <c r="C32" s="992" t="s">
        <v>4564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0"/>
      <c r="B33" s="992" t="s">
        <v>4565</v>
      </c>
      <c r="C33" s="992" t="s">
        <v>4566</v>
      </c>
      <c r="D33" s="992">
        <v>45473</v>
      </c>
      <c r="E33" s="758">
        <f t="shared" si="17"/>
        <v>45479</v>
      </c>
      <c r="F33" s="873" t="s">
        <v>288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0"/>
      <c r="B34" s="992" t="s">
        <v>4528</v>
      </c>
      <c r="C34" s="992" t="s">
        <v>4567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0"/>
      <c r="B35" s="992" t="s">
        <v>4568</v>
      </c>
      <c r="C35" s="992" t="s">
        <v>4569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0" t="s">
        <v>4570</v>
      </c>
      <c r="B36" s="992" t="s">
        <v>4530</v>
      </c>
      <c r="C36" s="992" t="s">
        <v>4571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0"/>
      <c r="B37" s="873" t="s">
        <v>312</v>
      </c>
      <c r="C37" s="992" t="s">
        <v>4572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0"/>
      <c r="B38" s="992" t="s">
        <v>4532</v>
      </c>
      <c r="C38" s="992" t="s">
        <v>4573</v>
      </c>
      <c r="D38" s="992">
        <v>45498</v>
      </c>
      <c r="E38" s="873" t="s">
        <v>288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0"/>
      <c r="B39" s="992" t="s">
        <v>4534</v>
      </c>
      <c r="C39" s="992" t="s">
        <v>4574</v>
      </c>
      <c r="D39" s="992">
        <v>45506</v>
      </c>
      <c r="E39" s="873" t="s">
        <v>288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0"/>
      <c r="B40" s="992" t="s">
        <v>4538</v>
      </c>
      <c r="C40" s="992" t="s">
        <v>4575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0"/>
      <c r="B41" s="992" t="s">
        <v>4540</v>
      </c>
      <c r="C41" s="992" t="s">
        <v>4576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0"/>
      <c r="B42" s="992" t="s">
        <v>4536</v>
      </c>
      <c r="C42" s="992" t="s">
        <v>4577</v>
      </c>
      <c r="D42" s="873" t="s">
        <v>288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0"/>
      <c r="B43" s="1015" t="s">
        <v>312</v>
      </c>
      <c r="C43" s="992" t="s">
        <v>4578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0"/>
      <c r="B44" s="992" t="s">
        <v>4563</v>
      </c>
      <c r="C44" s="992" t="s">
        <v>4579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0"/>
      <c r="B45" s="992" t="s">
        <v>4580</v>
      </c>
      <c r="C45" s="992" t="s">
        <v>4581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0"/>
      <c r="B46" s="1015" t="s">
        <v>312</v>
      </c>
      <c r="C46" s="992" t="s">
        <v>4582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0"/>
      <c r="B47" s="992" t="s">
        <v>4528</v>
      </c>
      <c r="C47" s="992" t="s">
        <v>4583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0"/>
      <c r="B48" s="992" t="s">
        <v>4568</v>
      </c>
      <c r="C48" s="992" t="s">
        <v>4584</v>
      </c>
      <c r="D48" s="992">
        <v>45566</v>
      </c>
      <c r="E48" s="873" t="s">
        <v>288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0"/>
      <c r="B49" s="992" t="s">
        <v>4530</v>
      </c>
      <c r="C49" s="992" t="s">
        <v>4585</v>
      </c>
      <c r="D49" s="992">
        <v>45619</v>
      </c>
      <c r="E49" s="873" t="s">
        <v>288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0"/>
      <c r="B50" s="992" t="s">
        <v>4532</v>
      </c>
      <c r="C50" s="992" t="s">
        <v>4586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0" t="s">
        <v>4587</v>
      </c>
      <c r="B51" s="992" t="s">
        <v>4534</v>
      </c>
      <c r="C51" s="992" t="s">
        <v>4588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0"/>
      <c r="B52" s="992" t="s">
        <v>4538</v>
      </c>
      <c r="C52" s="992" t="s">
        <v>4589</v>
      </c>
      <c r="D52" s="873" t="s">
        <v>288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0"/>
      <c r="B53" s="992" t="s">
        <v>4540</v>
      </c>
      <c r="C53" s="992" t="s">
        <v>4590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0"/>
      <c r="B54" s="946" t="s">
        <v>4536</v>
      </c>
      <c r="C54" s="992" t="s">
        <v>4591</v>
      </c>
      <c r="D54" s="992">
        <v>45621</v>
      </c>
      <c r="E54" s="758">
        <f t="shared" ref="E54" si="33">D54+6</f>
        <v>45627</v>
      </c>
      <c r="F54" s="873" t="s">
        <v>288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0"/>
      <c r="B55" s="992" t="s">
        <v>4592</v>
      </c>
      <c r="C55" s="992" t="s">
        <v>4593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0"/>
      <c r="B56" s="1015" t="s">
        <v>312</v>
      </c>
      <c r="C56" s="992" t="s">
        <v>4594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0"/>
      <c r="B57" s="992" t="s">
        <v>4563</v>
      </c>
      <c r="C57" s="992" t="s">
        <v>4595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0"/>
      <c r="B58" s="992" t="s">
        <v>4596</v>
      </c>
      <c r="C58" s="992" t="s">
        <v>4597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0"/>
      <c r="B59" s="992" t="s">
        <v>4528</v>
      </c>
      <c r="C59" s="992" t="s">
        <v>4598</v>
      </c>
      <c r="D59" s="992">
        <v>45655</v>
      </c>
      <c r="E59" s="873" t="s">
        <v>288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0"/>
      <c r="B60" s="992" t="s">
        <v>4568</v>
      </c>
      <c r="C60" s="992" t="s">
        <v>4599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0"/>
      <c r="B61" s="1015" t="s">
        <v>312</v>
      </c>
      <c r="C61" s="992" t="s">
        <v>4600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0"/>
      <c r="B62" s="992" t="s">
        <v>4601</v>
      </c>
      <c r="C62" s="992" t="s">
        <v>4602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0"/>
      <c r="B63" s="992" t="s">
        <v>4532</v>
      </c>
      <c r="C63" s="992" t="s">
        <v>4603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0"/>
      <c r="B64" s="1015" t="s">
        <v>312</v>
      </c>
      <c r="C64" s="992" t="s">
        <v>4604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0"/>
      <c r="B65" s="992" t="s">
        <v>4605</v>
      </c>
      <c r="C65" s="992" t="s">
        <v>4606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0"/>
      <c r="B66" s="992" t="s">
        <v>4607</v>
      </c>
      <c r="C66" s="992" t="s">
        <v>4608</v>
      </c>
      <c r="D66" s="992">
        <v>45700</v>
      </c>
      <c r="E66" s="873" t="s">
        <v>288</v>
      </c>
      <c r="F66" s="873" t="s">
        <v>288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0"/>
      <c r="B67" s="992" t="s">
        <v>4530</v>
      </c>
      <c r="C67" s="992" t="s">
        <v>4609</v>
      </c>
      <c r="D67" s="992">
        <v>45704</v>
      </c>
      <c r="E67" s="873" t="s">
        <v>288</v>
      </c>
      <c r="F67" s="873" t="s">
        <v>288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0"/>
      <c r="B68" s="992" t="s">
        <v>4540</v>
      </c>
      <c r="C68" s="992" t="s">
        <v>4610</v>
      </c>
      <c r="D68" s="992">
        <v>45707</v>
      </c>
      <c r="E68" s="758">
        <f t="shared" ref="E68" si="44">D68+6</f>
        <v>45713</v>
      </c>
      <c r="F68" s="873" t="s">
        <v>288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0"/>
      <c r="B69" s="992" t="s">
        <v>4592</v>
      </c>
      <c r="C69" s="992" t="s">
        <v>4611</v>
      </c>
      <c r="D69" s="992">
        <v>45730</v>
      </c>
      <c r="E69" s="873" t="s">
        <v>288</v>
      </c>
      <c r="F69" s="873" t="s">
        <v>288</v>
      </c>
      <c r="G69" s="764"/>
      <c r="H69" s="758">
        <f>H68+7</f>
        <v>45710</v>
      </c>
      <c r="I69" s="878"/>
    </row>
    <row r="70" spans="1:9" s="331" customFormat="1" ht="17.25" customHeight="1">
      <c r="A70" s="1020"/>
      <c r="B70" s="1015" t="s">
        <v>312</v>
      </c>
      <c r="C70" s="992" t="s">
        <v>4612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0"/>
      <c r="B71" s="1015" t="s">
        <v>312</v>
      </c>
      <c r="C71" s="992" t="s">
        <v>4613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0"/>
      <c r="B72" s="1015" t="s">
        <v>312</v>
      </c>
      <c r="C72" s="992" t="s">
        <v>4614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0"/>
      <c r="B73" s="992" t="s">
        <v>4528</v>
      </c>
      <c r="C73" s="992" t="s">
        <v>4615</v>
      </c>
      <c r="D73" s="992">
        <v>45748</v>
      </c>
      <c r="E73" s="758">
        <f>D73+6</f>
        <v>45754</v>
      </c>
      <c r="F73" s="873" t="s">
        <v>288</v>
      </c>
      <c r="G73" s="764"/>
      <c r="H73" s="758">
        <f>H72+7</f>
        <v>45738</v>
      </c>
      <c r="I73" s="878"/>
    </row>
    <row r="74" spans="1:9" s="331" customFormat="1" ht="17.25" customHeight="1">
      <c r="A74" s="1020"/>
      <c r="B74" s="992" t="s">
        <v>4568</v>
      </c>
      <c r="C74" s="992" t="s">
        <v>4616</v>
      </c>
      <c r="D74" s="992">
        <v>45744</v>
      </c>
      <c r="E74" s="758">
        <f t="shared" ref="E74" si="45">D74+6</f>
        <v>45750</v>
      </c>
      <c r="F74" s="873" t="s">
        <v>288</v>
      </c>
      <c r="G74" s="764"/>
      <c r="H74" s="758">
        <f>H73+7</f>
        <v>45745</v>
      </c>
      <c r="I74" s="878"/>
    </row>
    <row r="75" spans="1:9" s="331" customFormat="1" ht="17.25" customHeight="1">
      <c r="A75" s="1020"/>
      <c r="B75" s="946" t="s">
        <v>4601</v>
      </c>
      <c r="C75" s="992" t="s">
        <v>4617</v>
      </c>
      <c r="D75" s="992">
        <v>45751</v>
      </c>
      <c r="E75" s="873" t="s">
        <v>288</v>
      </c>
      <c r="F75" s="873" t="s">
        <v>288</v>
      </c>
      <c r="G75" s="764"/>
      <c r="H75" s="758">
        <f>H74+7</f>
        <v>45752</v>
      </c>
      <c r="I75" s="878"/>
    </row>
    <row r="76" spans="1:9" s="331" customFormat="1" ht="17.25" customHeight="1">
      <c r="A76" s="1020"/>
      <c r="B76" s="992" t="s">
        <v>4532</v>
      </c>
      <c r="C76" s="992" t="s">
        <v>4618</v>
      </c>
      <c r="D76" s="873" t="s">
        <v>288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0"/>
      <c r="B77" s="1044" t="s">
        <v>4619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3" t="s">
        <v>468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469</v>
      </c>
      <c r="C85" s="145"/>
      <c r="D85" s="147" t="s">
        <v>470</v>
      </c>
      <c r="G85" s="147" t="s">
        <v>471</v>
      </c>
      <c r="H85" s="779"/>
    </row>
    <row r="86" spans="1:15" s="147" customFormat="1" ht="18.75" customHeight="1">
      <c r="B86" s="780" t="s">
        <v>472</v>
      </c>
      <c r="C86" s="1085" t="s">
        <v>473</v>
      </c>
      <c r="D86" s="133" t="s">
        <v>474</v>
      </c>
      <c r="F86" s="1085" t="s">
        <v>475</v>
      </c>
      <c r="G86" s="145" t="s">
        <v>476</v>
      </c>
      <c r="H86" s="1086" t="s">
        <v>477</v>
      </c>
    </row>
    <row r="87" spans="1:15" s="147" customFormat="1" ht="18.75" customHeight="1">
      <c r="B87" s="780" t="s">
        <v>478</v>
      </c>
      <c r="C87" s="1085" t="s">
        <v>479</v>
      </c>
      <c r="D87" s="133" t="s">
        <v>480</v>
      </c>
      <c r="E87" s="148" t="s">
        <v>481</v>
      </c>
      <c r="F87" s="1087" t="s">
        <v>482</v>
      </c>
      <c r="G87" s="145" t="s">
        <v>483</v>
      </c>
      <c r="H87" s="1086" t="s">
        <v>484</v>
      </c>
    </row>
    <row r="88" spans="1:15" s="147" customFormat="1" ht="18.75" customHeight="1">
      <c r="B88" s="783" t="s">
        <v>485</v>
      </c>
      <c r="C88" s="1088" t="s">
        <v>486</v>
      </c>
      <c r="D88" s="133" t="s">
        <v>487</v>
      </c>
      <c r="E88" s="148" t="s">
        <v>488</v>
      </c>
      <c r="F88" s="1087" t="s">
        <v>489</v>
      </c>
      <c r="G88" s="588" t="s">
        <v>490</v>
      </c>
      <c r="H88" s="1089" t="s">
        <v>491</v>
      </c>
    </row>
    <row r="89" spans="1:15" s="147" customFormat="1" ht="18.75" customHeight="1">
      <c r="B89" s="783" t="s">
        <v>492</v>
      </c>
      <c r="C89" s="1088" t="s">
        <v>493</v>
      </c>
      <c r="D89" s="133" t="s">
        <v>494</v>
      </c>
      <c r="E89" s="148" t="s">
        <v>495</v>
      </c>
      <c r="F89" s="1087" t="s">
        <v>496</v>
      </c>
      <c r="G89" s="588" t="s">
        <v>497</v>
      </c>
      <c r="H89" s="1089" t="s">
        <v>498</v>
      </c>
      <c r="N89" s="149"/>
      <c r="O89" s="149"/>
    </row>
    <row r="90" spans="1:15" s="147" customFormat="1" ht="18.75" customHeight="1">
      <c r="B90" s="783" t="s">
        <v>899</v>
      </c>
      <c r="C90" s="1088" t="s">
        <v>500</v>
      </c>
      <c r="D90" s="133" t="s">
        <v>501</v>
      </c>
      <c r="E90" s="148" t="s">
        <v>502</v>
      </c>
      <c r="F90" s="1087" t="s">
        <v>503</v>
      </c>
      <c r="G90" s="588" t="s">
        <v>504</v>
      </c>
      <c r="H90" s="1089" t="s">
        <v>505</v>
      </c>
      <c r="N90" s="149"/>
      <c r="O90" s="149"/>
    </row>
    <row r="91" spans="1:15" s="147" customFormat="1" ht="18.75" customHeight="1">
      <c r="B91" s="783" t="s">
        <v>506</v>
      </c>
      <c r="C91" s="1088" t="s">
        <v>507</v>
      </c>
      <c r="D91" s="133" t="s">
        <v>508</v>
      </c>
      <c r="E91" s="148" t="s">
        <v>509</v>
      </c>
      <c r="F91" s="1087" t="s">
        <v>510</v>
      </c>
      <c r="G91" s="588" t="s">
        <v>511</v>
      </c>
      <c r="H91" s="1089" t="s">
        <v>512</v>
      </c>
      <c r="N91" s="149"/>
      <c r="O91" s="149"/>
    </row>
    <row r="92" spans="1:15" s="147" customFormat="1" ht="18.75" customHeight="1">
      <c r="B92" s="783" t="s">
        <v>513</v>
      </c>
      <c r="C92" s="1088" t="s">
        <v>514</v>
      </c>
      <c r="D92" s="133" t="s">
        <v>515</v>
      </c>
      <c r="E92" s="148" t="s">
        <v>516</v>
      </c>
      <c r="F92" s="1085" t="s">
        <v>517</v>
      </c>
      <c r="G92" s="588" t="s">
        <v>518</v>
      </c>
      <c r="H92" s="787" t="s">
        <v>519</v>
      </c>
      <c r="N92" s="149"/>
      <c r="O92" s="149"/>
    </row>
    <row r="93" spans="1:15" ht="18.75" customHeight="1">
      <c r="A93" s="1022"/>
      <c r="B93" s="783" t="s">
        <v>520</v>
      </c>
      <c r="C93" s="1088" t="s">
        <v>521</v>
      </c>
      <c r="D93" s="133"/>
      <c r="F93" s="588"/>
      <c r="G93" s="147"/>
      <c r="H93" s="788"/>
      <c r="J93" s="145"/>
      <c r="K93" s="145"/>
    </row>
    <row r="94" spans="1:15" ht="14.25" thickBot="1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525</v>
      </c>
      <c r="B1" s="20" t="s">
        <v>526</v>
      </c>
      <c r="C1" s="20" t="s">
        <v>527</v>
      </c>
      <c r="D1" s="20" t="s">
        <v>528</v>
      </c>
      <c r="E1" s="20" t="s">
        <v>529</v>
      </c>
      <c r="F1" s="20" t="s">
        <v>530</v>
      </c>
      <c r="G1" s="21" t="s">
        <v>531</v>
      </c>
    </row>
    <row r="2" spans="1:7" s="22" customFormat="1" ht="16.5">
      <c r="A2" s="23" t="s">
        <v>532</v>
      </c>
      <c r="B2" s="24" t="s">
        <v>533</v>
      </c>
      <c r="C2" s="24" t="s">
        <v>534</v>
      </c>
      <c r="D2" s="25" t="s">
        <v>535</v>
      </c>
      <c r="E2" s="26" t="s">
        <v>536</v>
      </c>
      <c r="F2" s="27" t="s">
        <v>537</v>
      </c>
      <c r="G2" s="28"/>
    </row>
    <row r="3" spans="1:7" s="22" customFormat="1" ht="16.5">
      <c r="A3" s="29" t="s">
        <v>538</v>
      </c>
      <c r="B3" s="24" t="s">
        <v>539</v>
      </c>
      <c r="C3" s="24" t="s">
        <v>539</v>
      </c>
      <c r="D3" s="30" t="s">
        <v>540</v>
      </c>
      <c r="E3" s="31" t="s">
        <v>536</v>
      </c>
      <c r="F3" s="27" t="s">
        <v>541</v>
      </c>
      <c r="G3" s="32" t="s">
        <v>542</v>
      </c>
    </row>
    <row r="4" spans="1:7" s="22" customFormat="1" ht="16.5">
      <c r="A4" s="33" t="s">
        <v>543</v>
      </c>
      <c r="B4" s="24" t="s">
        <v>544</v>
      </c>
      <c r="C4" s="24" t="s">
        <v>539</v>
      </c>
      <c r="D4" s="34" t="s">
        <v>545</v>
      </c>
      <c r="E4" s="26" t="s">
        <v>536</v>
      </c>
      <c r="F4" s="27" t="s">
        <v>546</v>
      </c>
      <c r="G4" s="28"/>
    </row>
    <row r="5" spans="1:7" s="22" customFormat="1" ht="16.5">
      <c r="A5" s="35" t="s">
        <v>547</v>
      </c>
      <c r="B5" s="24" t="s">
        <v>533</v>
      </c>
      <c r="C5" s="24" t="s">
        <v>534</v>
      </c>
      <c r="D5" s="36" t="s">
        <v>548</v>
      </c>
      <c r="E5" s="26" t="s">
        <v>536</v>
      </c>
      <c r="F5" s="27" t="s">
        <v>549</v>
      </c>
      <c r="G5" s="28"/>
    </row>
    <row r="6" spans="1:7" s="22" customFormat="1" ht="16.5">
      <c r="A6" s="37" t="s">
        <v>550</v>
      </c>
      <c r="B6" s="24" t="s">
        <v>551</v>
      </c>
      <c r="C6" s="24" t="s">
        <v>544</v>
      </c>
      <c r="D6" s="38" t="s">
        <v>552</v>
      </c>
      <c r="E6" s="26" t="s">
        <v>536</v>
      </c>
      <c r="F6" s="27" t="s">
        <v>553</v>
      </c>
      <c r="G6" s="39"/>
    </row>
    <row r="7" spans="1:7" s="22" customFormat="1" ht="16.5">
      <c r="A7" s="33" t="s">
        <v>554</v>
      </c>
      <c r="B7" s="24" t="s">
        <v>551</v>
      </c>
      <c r="C7" s="24" t="s">
        <v>544</v>
      </c>
      <c r="D7" s="34" t="s">
        <v>555</v>
      </c>
      <c r="E7" s="26" t="s">
        <v>536</v>
      </c>
      <c r="F7" s="27" t="s">
        <v>556</v>
      </c>
      <c r="G7" s="39"/>
    </row>
    <row r="8" spans="1:7" s="22" customFormat="1" ht="16.5">
      <c r="A8" s="40" t="s">
        <v>557</v>
      </c>
      <c r="B8" s="24" t="s">
        <v>534</v>
      </c>
      <c r="C8" s="24" t="s">
        <v>558</v>
      </c>
      <c r="D8" s="41" t="s">
        <v>559</v>
      </c>
      <c r="E8" s="26" t="s">
        <v>536</v>
      </c>
      <c r="F8" s="27" t="s">
        <v>560</v>
      </c>
      <c r="G8" s="39"/>
    </row>
    <row r="9" spans="1:7" s="22" customFormat="1" ht="16.5">
      <c r="A9" s="42" t="s">
        <v>561</v>
      </c>
      <c r="B9" s="43" t="s">
        <v>558</v>
      </c>
      <c r="C9" s="43" t="s">
        <v>562</v>
      </c>
      <c r="D9" s="44" t="s">
        <v>563</v>
      </c>
      <c r="E9" s="31" t="s">
        <v>536</v>
      </c>
      <c r="F9" s="27" t="s">
        <v>564</v>
      </c>
      <c r="G9" s="28"/>
    </row>
    <row r="10" spans="1:7" s="22" customFormat="1" ht="16.5">
      <c r="A10" s="45" t="s">
        <v>565</v>
      </c>
      <c r="B10" s="46" t="s">
        <v>544</v>
      </c>
      <c r="C10" s="46" t="s">
        <v>539</v>
      </c>
      <c r="D10" s="47" t="s">
        <v>566</v>
      </c>
      <c r="E10" s="31" t="s">
        <v>567</v>
      </c>
      <c r="F10" s="27" t="s">
        <v>568</v>
      </c>
      <c r="G10" s="32"/>
    </row>
    <row r="11" spans="1:7" ht="13.5" thickBot="1">
      <c r="A11" s="48" t="s">
        <v>569</v>
      </c>
      <c r="B11" s="49" t="s">
        <v>551</v>
      </c>
      <c r="C11" s="49" t="s">
        <v>544</v>
      </c>
      <c r="D11" s="50" t="s">
        <v>570</v>
      </c>
      <c r="E11" s="51" t="s">
        <v>567</v>
      </c>
      <c r="F11" s="52" t="s">
        <v>571</v>
      </c>
      <c r="G11" s="53"/>
    </row>
    <row r="12" spans="1:7" s="22" customFormat="1" ht="17.25" thickBot="1">
      <c r="A12" s="54" t="s">
        <v>572</v>
      </c>
      <c r="B12" s="55" t="s">
        <v>558</v>
      </c>
      <c r="C12" s="55" t="s">
        <v>562</v>
      </c>
      <c r="D12" s="56" t="s">
        <v>573</v>
      </c>
      <c r="E12" s="57" t="s">
        <v>574</v>
      </c>
      <c r="F12" s="58" t="s">
        <v>575</v>
      </c>
      <c r="G12" s="59" t="s">
        <v>576</v>
      </c>
    </row>
    <row r="13" spans="1:7" s="22" customFormat="1" ht="27" hidden="1">
      <c r="A13" s="60" t="s">
        <v>577</v>
      </c>
      <c r="B13" s="61" t="s">
        <v>558</v>
      </c>
      <c r="C13" s="61" t="s">
        <v>562</v>
      </c>
      <c r="D13" s="62" t="s">
        <v>578</v>
      </c>
      <c r="E13" s="63" t="s">
        <v>574</v>
      </c>
      <c r="F13" s="64" t="s">
        <v>579</v>
      </c>
      <c r="G13" s="65" t="s">
        <v>580</v>
      </c>
    </row>
    <row r="14" spans="1:7" s="22" customFormat="1" ht="17.25" hidden="1" thickBot="1">
      <c r="A14" s="60" t="s">
        <v>581</v>
      </c>
      <c r="B14" s="61" t="s">
        <v>544</v>
      </c>
      <c r="C14" s="61" t="s">
        <v>539</v>
      </c>
      <c r="D14" s="62" t="s">
        <v>582</v>
      </c>
      <c r="E14" s="63" t="s">
        <v>574</v>
      </c>
      <c r="F14" s="64" t="s">
        <v>583</v>
      </c>
      <c r="G14" s="28" t="s">
        <v>584</v>
      </c>
    </row>
    <row r="15" spans="1:7" s="71" customFormat="1" ht="14.25">
      <c r="A15" s="66" t="s">
        <v>585</v>
      </c>
      <c r="B15" s="67" t="s">
        <v>534</v>
      </c>
      <c r="C15" s="67" t="s">
        <v>558</v>
      </c>
      <c r="D15" s="68" t="s">
        <v>586</v>
      </c>
      <c r="E15" s="69" t="s">
        <v>574</v>
      </c>
      <c r="F15" s="70" t="s">
        <v>587</v>
      </c>
      <c r="G15" s="59"/>
    </row>
    <row r="16" spans="1:7" s="71" customFormat="1" ht="14.25">
      <c r="A16" s="72" t="s">
        <v>588</v>
      </c>
      <c r="B16" s="73" t="s">
        <v>533</v>
      </c>
      <c r="C16" s="73" t="s">
        <v>534</v>
      </c>
      <c r="D16" s="74" t="s">
        <v>586</v>
      </c>
      <c r="E16" s="75" t="s">
        <v>574</v>
      </c>
      <c r="F16" s="76" t="s">
        <v>589</v>
      </c>
      <c r="G16" s="77"/>
    </row>
    <row r="17" spans="1:7" s="81" customFormat="1" ht="14.25">
      <c r="A17" s="78" t="s">
        <v>590</v>
      </c>
      <c r="B17" s="61" t="s">
        <v>558</v>
      </c>
      <c r="C17" s="61" t="s">
        <v>562</v>
      </c>
      <c r="D17" s="79" t="s">
        <v>582</v>
      </c>
      <c r="E17" s="63" t="s">
        <v>574</v>
      </c>
      <c r="F17" s="64" t="s">
        <v>591</v>
      </c>
      <c r="G17" s="80"/>
    </row>
    <row r="18" spans="1:7" s="22" customFormat="1" ht="16.5">
      <c r="A18" s="82" t="s">
        <v>592</v>
      </c>
      <c r="B18" s="43" t="s">
        <v>558</v>
      </c>
      <c r="C18" s="43" t="s">
        <v>551</v>
      </c>
      <c r="D18" s="83" t="s">
        <v>582</v>
      </c>
      <c r="E18" s="31" t="s">
        <v>574</v>
      </c>
      <c r="F18" s="27" t="s">
        <v>593</v>
      </c>
      <c r="G18" s="28"/>
    </row>
    <row r="19" spans="1:7" s="22" customFormat="1" ht="16.5">
      <c r="A19" s="82" t="s">
        <v>594</v>
      </c>
      <c r="B19" s="43" t="s">
        <v>539</v>
      </c>
      <c r="C19" s="43" t="s">
        <v>533</v>
      </c>
      <c r="D19" s="83" t="s">
        <v>582</v>
      </c>
      <c r="E19" s="31" t="s">
        <v>574</v>
      </c>
      <c r="F19" s="27" t="s">
        <v>595</v>
      </c>
      <c r="G19" s="28" t="s">
        <v>596</v>
      </c>
    </row>
    <row r="20" spans="1:7" s="22" customFormat="1" ht="16.5">
      <c r="A20" s="84" t="s">
        <v>597</v>
      </c>
      <c r="B20" s="24" t="s">
        <v>533</v>
      </c>
      <c r="C20" s="24" t="s">
        <v>534</v>
      </c>
      <c r="D20" s="85" t="s">
        <v>598</v>
      </c>
      <c r="E20" s="31" t="s">
        <v>574</v>
      </c>
      <c r="F20" s="27" t="s">
        <v>599</v>
      </c>
      <c r="G20" s="32"/>
    </row>
    <row r="21" spans="1:7" s="81" customFormat="1" ht="14.25">
      <c r="A21" s="86" t="s">
        <v>600</v>
      </c>
      <c r="B21" s="61" t="s">
        <v>562</v>
      </c>
      <c r="C21" s="61" t="s">
        <v>544</v>
      </c>
      <c r="D21" s="87" t="s">
        <v>601</v>
      </c>
      <c r="E21" s="63" t="s">
        <v>574</v>
      </c>
      <c r="F21" s="64" t="s">
        <v>602</v>
      </c>
      <c r="G21" s="88"/>
    </row>
    <row r="22" spans="1:7" s="22" customFormat="1" ht="16.5">
      <c r="A22" s="89" t="s">
        <v>603</v>
      </c>
      <c r="B22" s="43" t="s">
        <v>558</v>
      </c>
      <c r="C22" s="43" t="s">
        <v>562</v>
      </c>
      <c r="D22" s="90" t="s">
        <v>601</v>
      </c>
      <c r="E22" s="31" t="s">
        <v>574</v>
      </c>
      <c r="F22" s="27" t="s">
        <v>604</v>
      </c>
      <c r="G22" s="32" t="s">
        <v>605</v>
      </c>
    </row>
    <row r="23" spans="1:7" s="22" customFormat="1" ht="16.5">
      <c r="A23" s="91" t="s">
        <v>606</v>
      </c>
      <c r="B23" s="43" t="s">
        <v>562</v>
      </c>
      <c r="C23" s="43" t="s">
        <v>544</v>
      </c>
      <c r="D23" s="92" t="s">
        <v>607</v>
      </c>
      <c r="E23" s="31" t="s">
        <v>574</v>
      </c>
      <c r="F23" s="27" t="s">
        <v>608</v>
      </c>
      <c r="G23" s="28" t="s">
        <v>609</v>
      </c>
    </row>
    <row r="24" spans="1:7" s="22" customFormat="1" ht="16.5">
      <c r="A24" s="93" t="s">
        <v>610</v>
      </c>
      <c r="B24" s="43" t="s">
        <v>558</v>
      </c>
      <c r="C24" s="43" t="s">
        <v>562</v>
      </c>
      <c r="D24" s="94" t="s">
        <v>611</v>
      </c>
      <c r="E24" s="31" t="s">
        <v>574</v>
      </c>
      <c r="F24" s="27" t="s">
        <v>612</v>
      </c>
      <c r="G24" s="28"/>
    </row>
    <row r="25" spans="1:7" s="22" customFormat="1" ht="16.5">
      <c r="A25" s="95" t="s">
        <v>613</v>
      </c>
      <c r="B25" s="43" t="s">
        <v>558</v>
      </c>
      <c r="C25" s="43" t="s">
        <v>562</v>
      </c>
      <c r="D25" s="96" t="s">
        <v>614</v>
      </c>
      <c r="E25" s="31" t="s">
        <v>574</v>
      </c>
      <c r="F25" s="27" t="s">
        <v>615</v>
      </c>
      <c r="G25" s="28" t="s">
        <v>616</v>
      </c>
    </row>
    <row r="26" spans="1:7" s="22" customFormat="1" ht="16.5">
      <c r="A26" s="95" t="s">
        <v>617</v>
      </c>
      <c r="B26" s="43" t="s">
        <v>562</v>
      </c>
      <c r="C26" s="43" t="s">
        <v>551</v>
      </c>
      <c r="D26" s="96" t="s">
        <v>618</v>
      </c>
      <c r="E26" s="31" t="s">
        <v>574</v>
      </c>
      <c r="F26" s="27" t="s">
        <v>619</v>
      </c>
      <c r="G26" s="32" t="s">
        <v>620</v>
      </c>
    </row>
    <row r="27" spans="1:7" s="22" customFormat="1" ht="16.5">
      <c r="A27" s="86" t="s">
        <v>14</v>
      </c>
      <c r="B27" s="61" t="s">
        <v>534</v>
      </c>
      <c r="C27" s="61" t="s">
        <v>558</v>
      </c>
      <c r="D27" s="87" t="s">
        <v>621</v>
      </c>
      <c r="E27" s="63" t="s">
        <v>574</v>
      </c>
      <c r="F27" s="64" t="s">
        <v>622</v>
      </c>
      <c r="G27" s="32" t="s">
        <v>623</v>
      </c>
    </row>
    <row r="28" spans="1:7" s="22" customFormat="1" ht="16.5">
      <c r="A28" s="97" t="s">
        <v>624</v>
      </c>
      <c r="B28" s="43" t="s">
        <v>544</v>
      </c>
      <c r="C28" s="43" t="s">
        <v>539</v>
      </c>
      <c r="D28" s="98" t="s">
        <v>625</v>
      </c>
      <c r="E28" s="31" t="s">
        <v>574</v>
      </c>
      <c r="F28" s="27" t="s">
        <v>622</v>
      </c>
      <c r="G28" s="32"/>
    </row>
    <row r="29" spans="1:7" s="22" customFormat="1" ht="16.5">
      <c r="A29" s="99" t="s">
        <v>626</v>
      </c>
      <c r="B29" s="100" t="s">
        <v>533</v>
      </c>
      <c r="C29" s="100" t="s">
        <v>533</v>
      </c>
      <c r="D29" s="101" t="s">
        <v>627</v>
      </c>
      <c r="E29" s="102" t="s">
        <v>574</v>
      </c>
      <c r="F29" s="103" t="s">
        <v>628</v>
      </c>
      <c r="G29" s="104" t="s">
        <v>629</v>
      </c>
    </row>
    <row r="30" spans="1:7" s="22" customFormat="1" ht="16.5">
      <c r="A30" s="99" t="s">
        <v>626</v>
      </c>
      <c r="B30" s="100" t="s">
        <v>562</v>
      </c>
      <c r="C30" s="100" t="s">
        <v>551</v>
      </c>
      <c r="D30" s="101" t="s">
        <v>627</v>
      </c>
      <c r="E30" s="102" t="s">
        <v>567</v>
      </c>
      <c r="F30" s="103" t="s">
        <v>630</v>
      </c>
      <c r="G30" s="105" t="s">
        <v>631</v>
      </c>
    </row>
    <row r="31" spans="1:7" s="22" customFormat="1" ht="16.5">
      <c r="A31" s="99" t="s">
        <v>632</v>
      </c>
      <c r="B31" s="100" t="s">
        <v>562</v>
      </c>
      <c r="C31" s="100" t="s">
        <v>551</v>
      </c>
      <c r="D31" s="101" t="s">
        <v>633</v>
      </c>
      <c r="E31" s="102" t="s">
        <v>574</v>
      </c>
      <c r="F31" s="103" t="s">
        <v>634</v>
      </c>
      <c r="G31" s="105" t="s">
        <v>631</v>
      </c>
    </row>
    <row r="32" spans="1:7" s="22" customFormat="1" ht="16.5">
      <c r="A32" s="99" t="s">
        <v>632</v>
      </c>
      <c r="B32" s="100" t="s">
        <v>551</v>
      </c>
      <c r="C32" s="100" t="s">
        <v>551</v>
      </c>
      <c r="D32" s="101" t="s">
        <v>633</v>
      </c>
      <c r="E32" s="102" t="s">
        <v>635</v>
      </c>
      <c r="F32" s="103" t="s">
        <v>636</v>
      </c>
      <c r="G32" s="105" t="s">
        <v>631</v>
      </c>
    </row>
    <row r="33" spans="1:7" ht="13.5" thickBot="1">
      <c r="A33" s="106" t="s">
        <v>637</v>
      </c>
      <c r="B33" s="49" t="s">
        <v>533</v>
      </c>
      <c r="C33" s="49" t="s">
        <v>534</v>
      </c>
      <c r="D33" s="107" t="s">
        <v>638</v>
      </c>
      <c r="E33" s="51" t="s">
        <v>567</v>
      </c>
      <c r="F33" s="52" t="s">
        <v>639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20" t="s">
        <v>0</v>
      </c>
      <c r="C2" s="1520"/>
      <c r="D2" s="1520"/>
      <c r="E2" s="1520"/>
      <c r="F2" s="1520"/>
      <c r="G2" s="1520"/>
      <c r="I2" s="947" t="s">
        <v>247</v>
      </c>
    </row>
    <row r="3" spans="1:9" ht="17.25" customHeight="1" thickBot="1">
      <c r="B3" s="165"/>
    </row>
    <row r="4" spans="1:9" ht="30" customHeight="1" thickBot="1">
      <c r="B4" s="1521" t="s">
        <v>4620</v>
      </c>
      <c r="C4" s="1522"/>
      <c r="D4" s="1522"/>
      <c r="E4" s="1522"/>
      <c r="F4" s="1522"/>
      <c r="G4" s="1523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610" t="s">
        <v>252</v>
      </c>
      <c r="E6" s="932" t="s">
        <v>4621</v>
      </c>
      <c r="F6" s="932" t="s">
        <v>4622</v>
      </c>
      <c r="G6" s="932" t="s">
        <v>198</v>
      </c>
      <c r="H6" s="837"/>
      <c r="I6" s="874" t="s">
        <v>4623</v>
      </c>
    </row>
    <row r="7" spans="1:9" ht="17.25" customHeight="1">
      <c r="A7" s="342"/>
      <c r="B7" s="935" t="s">
        <v>254</v>
      </c>
      <c r="C7" s="935" t="s">
        <v>255</v>
      </c>
      <c r="D7" s="1610"/>
      <c r="E7" s="931" t="s">
        <v>217</v>
      </c>
      <c r="F7" s="931" t="s">
        <v>165</v>
      </c>
      <c r="G7" s="931" t="s">
        <v>391</v>
      </c>
      <c r="H7" s="993"/>
      <c r="I7" s="1035" t="s">
        <v>256</v>
      </c>
    </row>
    <row r="8" spans="1:9" ht="17.25" hidden="1" customHeight="1">
      <c r="B8" s="994" t="s">
        <v>4624</v>
      </c>
      <c r="C8" s="994" t="s">
        <v>4625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4" t="s">
        <v>4626</v>
      </c>
      <c r="C9" s="994" t="s">
        <v>4627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4628</v>
      </c>
      <c r="C10" s="616" t="s">
        <v>4629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5" t="s">
        <v>312</v>
      </c>
      <c r="C11" s="994" t="s">
        <v>4630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>
      <c r="B12" s="995" t="s">
        <v>312</v>
      </c>
      <c r="C12" s="994" t="s">
        <v>4631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>
      <c r="B13" s="994" t="s">
        <v>4632</v>
      </c>
      <c r="C13" s="994" t="s">
        <v>4633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4" t="s">
        <v>4634</v>
      </c>
      <c r="C14" s="994" t="s">
        <v>4635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4" t="s">
        <v>4636</v>
      </c>
      <c r="C15" s="994" t="s">
        <v>4637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4" t="s">
        <v>4638</v>
      </c>
      <c r="C16" s="994" t="s">
        <v>4639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4" t="s">
        <v>4640</v>
      </c>
      <c r="C17" s="994" t="s">
        <v>4641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4" t="s">
        <v>4642</v>
      </c>
      <c r="C18" s="994" t="s">
        <v>4643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4" t="s">
        <v>4644</v>
      </c>
      <c r="C19" s="994" t="s">
        <v>4645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4" t="s">
        <v>4624</v>
      </c>
      <c r="C20" s="994" t="s">
        <v>4646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5" t="s">
        <v>312</v>
      </c>
      <c r="C21" s="994" t="s">
        <v>4647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>
      <c r="B22" s="994" t="s">
        <v>4626</v>
      </c>
      <c r="C22" s="994" t="s">
        <v>4648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4628</v>
      </c>
      <c r="C23" s="616" t="s">
        <v>4649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4" t="s">
        <v>4632</v>
      </c>
      <c r="C24" s="994" t="s">
        <v>4650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4" t="s">
        <v>4651</v>
      </c>
      <c r="C25" s="994" t="s">
        <v>4652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4" t="s">
        <v>4634</v>
      </c>
      <c r="C26" s="994" t="s">
        <v>4653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4" t="s">
        <v>4636</v>
      </c>
      <c r="C27" s="994" t="s">
        <v>4654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4" t="s">
        <v>4638</v>
      </c>
      <c r="C28" s="994" t="s">
        <v>4655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4" t="s">
        <v>4640</v>
      </c>
      <c r="C29" s="994" t="s">
        <v>4656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4" t="s">
        <v>4642</v>
      </c>
      <c r="C30" s="994" t="s">
        <v>4657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4" t="s">
        <v>4644</v>
      </c>
      <c r="C31" s="994" t="s">
        <v>4658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4" t="s">
        <v>4624</v>
      </c>
      <c r="C32" s="994" t="s">
        <v>4659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4" t="s">
        <v>4626</v>
      </c>
      <c r="C33" s="994" t="s">
        <v>4660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4" t="s">
        <v>4632</v>
      </c>
      <c r="C34" s="994" t="s">
        <v>4661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4" t="s">
        <v>4651</v>
      </c>
      <c r="C35" s="994" t="s">
        <v>4662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5" t="s">
        <v>312</v>
      </c>
      <c r="C36" s="995" t="s">
        <v>4663</v>
      </c>
      <c r="D36" s="760"/>
      <c r="E36" s="760"/>
      <c r="F36" s="760"/>
      <c r="G36" s="760"/>
    </row>
    <row r="37" spans="2:7" ht="15.6" hidden="1" customHeight="1">
      <c r="B37" s="994" t="s">
        <v>4634</v>
      </c>
      <c r="C37" s="994" t="s">
        <v>4664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4" t="s">
        <v>4636</v>
      </c>
      <c r="C38" s="994" t="s">
        <v>4665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4" t="s">
        <v>4666</v>
      </c>
      <c r="C39" s="994" t="s">
        <v>4667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4" t="s">
        <v>4640</v>
      </c>
      <c r="C40" s="994" t="s">
        <v>4668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5" t="s">
        <v>312</v>
      </c>
      <c r="C41" s="995" t="s">
        <v>4669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4" t="s">
        <v>4644</v>
      </c>
      <c r="C42" s="994" t="s">
        <v>4670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4" t="s">
        <v>4636</v>
      </c>
      <c r="C43" s="994" t="s">
        <v>4671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4" t="s">
        <v>4640</v>
      </c>
      <c r="C44" s="994" t="s">
        <v>4672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4673</v>
      </c>
      <c r="C45" s="994" t="s">
        <v>4674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>
      <c r="B46" s="994" t="s">
        <v>4675</v>
      </c>
      <c r="C46" s="994" t="s">
        <v>4676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4677</v>
      </c>
      <c r="C47" s="994" t="s">
        <v>4678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4" t="s">
        <v>4679</v>
      </c>
      <c r="C48" s="994" t="s">
        <v>4680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4" t="s">
        <v>4644</v>
      </c>
      <c r="C49" s="994" t="s">
        <v>4681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4682</v>
      </c>
      <c r="C50" s="994" t="s">
        <v>4683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4" t="s">
        <v>4624</v>
      </c>
      <c r="C51" s="994" t="s">
        <v>4684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4" t="s">
        <v>4685</v>
      </c>
      <c r="C52" s="994" t="s">
        <v>4686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4" t="s">
        <v>4687</v>
      </c>
      <c r="C53" s="994" t="s">
        <v>4688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4" t="s">
        <v>4666</v>
      </c>
      <c r="C54" s="994" t="s">
        <v>4689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4" t="s">
        <v>4636</v>
      </c>
      <c r="C55" s="994" t="s">
        <v>4690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4" t="s">
        <v>4691</v>
      </c>
      <c r="C56" s="994" t="s">
        <v>4692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4" t="s">
        <v>4675</v>
      </c>
      <c r="C57" s="994" t="s">
        <v>4693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4" t="s">
        <v>4694</v>
      </c>
      <c r="C58" s="994" t="s">
        <v>4695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4" t="s">
        <v>4696</v>
      </c>
      <c r="C59" s="994" t="s">
        <v>4697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4" t="s">
        <v>4698</v>
      </c>
      <c r="C60" s="994" t="s">
        <v>4699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4" t="s">
        <v>4700</v>
      </c>
      <c r="C61" s="994" t="s">
        <v>4701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4" t="s">
        <v>4702</v>
      </c>
      <c r="C62" s="994" t="s">
        <v>4703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4" t="s">
        <v>4624</v>
      </c>
      <c r="C63" s="994" t="s">
        <v>4704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4" t="s">
        <v>4705</v>
      </c>
      <c r="C64" s="994" t="s">
        <v>4706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4" t="s">
        <v>4707</v>
      </c>
      <c r="C65" s="994" t="s">
        <v>4708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4" t="s">
        <v>4709</v>
      </c>
      <c r="C66" s="994" t="s">
        <v>4710</v>
      </c>
      <c r="D66" s="816"/>
      <c r="E66" s="816"/>
      <c r="F66" s="816"/>
      <c r="G66" s="816"/>
    </row>
    <row r="67" spans="1:7" ht="17.25" hidden="1" customHeight="1">
      <c r="B67" s="994" t="s">
        <v>4666</v>
      </c>
      <c r="C67" s="994" t="s">
        <v>4711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4" t="s">
        <v>4712</v>
      </c>
      <c r="C68" s="994" t="s">
        <v>4713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4" t="s">
        <v>4714</v>
      </c>
      <c r="C69" s="994" t="s">
        <v>4715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4" t="s">
        <v>4716</v>
      </c>
      <c r="C70" s="994" t="s">
        <v>4717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4" t="s">
        <v>4718</v>
      </c>
      <c r="C71" s="994" t="s">
        <v>4719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4720</v>
      </c>
      <c r="B72" s="994" t="s">
        <v>4721</v>
      </c>
      <c r="C72" s="994" t="s">
        <v>4722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4" t="s">
        <v>4723</v>
      </c>
      <c r="C73" s="994" t="s">
        <v>4724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4" t="s">
        <v>4702</v>
      </c>
      <c r="C74" s="994" t="s">
        <v>4725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5" t="s">
        <v>4726</v>
      </c>
      <c r="C75" s="994" t="s">
        <v>4727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5" t="s">
        <v>4728</v>
      </c>
      <c r="C76" s="994" t="s">
        <v>4729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5" t="s">
        <v>4730</v>
      </c>
      <c r="C77" s="994" t="s">
        <v>4731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5" t="s">
        <v>4732</v>
      </c>
      <c r="C78" s="994" t="s">
        <v>4733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5" t="s">
        <v>4734</v>
      </c>
      <c r="C79" s="994" t="s">
        <v>4735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4" t="s">
        <v>4691</v>
      </c>
      <c r="C80" s="1000" t="s">
        <v>4736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4" t="s">
        <v>4696</v>
      </c>
      <c r="C81" s="994" t="s">
        <v>4737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4" t="s">
        <v>4738</v>
      </c>
      <c r="C82" s="994" t="s">
        <v>4739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4" t="s">
        <v>4740</v>
      </c>
      <c r="C83" s="994" t="s">
        <v>4741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4" t="s">
        <v>4742</v>
      </c>
      <c r="C84" s="994" t="s">
        <v>4743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4" t="s">
        <v>4723</v>
      </c>
      <c r="C85" s="994" t="s">
        <v>4744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4" t="s">
        <v>4745</v>
      </c>
      <c r="C86" s="994" t="s">
        <v>4746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4" t="s">
        <v>4747</v>
      </c>
      <c r="C87" s="994" t="s">
        <v>4748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4" t="s">
        <v>4626</v>
      </c>
      <c r="C88" s="994" t="s">
        <v>4749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4" t="s">
        <v>4750</v>
      </c>
      <c r="C89" s="994" t="s">
        <v>4751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4" t="s">
        <v>4752</v>
      </c>
      <c r="C90" s="994" t="s">
        <v>4753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4" t="s">
        <v>4691</v>
      </c>
      <c r="C91" s="994" t="s">
        <v>4754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4" t="s">
        <v>4755</v>
      </c>
      <c r="C92" s="994" t="s">
        <v>4756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1" t="s">
        <v>4738</v>
      </c>
      <c r="C93" s="1001" t="s">
        <v>4757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1" t="s">
        <v>4758</v>
      </c>
      <c r="C94" s="1001" t="s">
        <v>4759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1" t="s">
        <v>4740</v>
      </c>
      <c r="C95" s="1001" t="s">
        <v>4760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1" t="s">
        <v>4742</v>
      </c>
      <c r="C96" s="1001" t="s">
        <v>4761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4" t="s">
        <v>4723</v>
      </c>
      <c r="C97" s="994" t="s">
        <v>4762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4" t="s">
        <v>4745</v>
      </c>
      <c r="C98" s="994" t="s">
        <v>4763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312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>
      <c r="B100" s="994" t="s">
        <v>4764</v>
      </c>
      <c r="C100" s="994" t="s">
        <v>4765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4" t="s">
        <v>4750</v>
      </c>
      <c r="C101" s="994" t="s">
        <v>4766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312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4" t="s">
        <v>4691</v>
      </c>
      <c r="C103" s="994" t="s">
        <v>4767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4" t="s">
        <v>4752</v>
      </c>
      <c r="C104" s="994" t="s">
        <v>4768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4" t="s">
        <v>4738</v>
      </c>
      <c r="C105" s="994" t="s">
        <v>4769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4" t="s">
        <v>4770</v>
      </c>
      <c r="C106" s="994" t="s">
        <v>4771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4" t="s">
        <v>4740</v>
      </c>
      <c r="C107" s="994" t="s">
        <v>4772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4" t="s">
        <v>4742</v>
      </c>
      <c r="C108" s="994" t="s">
        <v>4773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4774</v>
      </c>
      <c r="B109" s="994" t="s">
        <v>4775</v>
      </c>
      <c r="C109" s="994" t="s">
        <v>4776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4" t="s">
        <v>4777</v>
      </c>
      <c r="C110" s="994" t="s">
        <v>4778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4779</v>
      </c>
      <c r="C111" s="994" t="s">
        <v>4780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4" t="s">
        <v>4764</v>
      </c>
      <c r="C112" s="994" t="s">
        <v>4781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4779</v>
      </c>
      <c r="C113" s="994" t="s">
        <v>4782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4" t="s">
        <v>4783</v>
      </c>
      <c r="C114" s="994" t="s">
        <v>4784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4779</v>
      </c>
      <c r="C115" s="994" t="s">
        <v>4785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>
      <c r="B116" s="994" t="s">
        <v>4786</v>
      </c>
      <c r="C116" s="994" t="s">
        <v>4787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4779</v>
      </c>
      <c r="C117" s="994" t="s">
        <v>4788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>
      <c r="B118" s="994" t="s">
        <v>4789</v>
      </c>
      <c r="C118" s="994" t="s">
        <v>4790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4" t="s">
        <v>4758</v>
      </c>
      <c r="C119" s="994" t="s">
        <v>4791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4779</v>
      </c>
      <c r="C120" s="994" t="s">
        <v>4792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>
      <c r="B121" s="994" t="s">
        <v>4793</v>
      </c>
      <c r="C121" s="994" t="s">
        <v>4794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4" t="s">
        <v>4738</v>
      </c>
      <c r="C122" s="994" t="s">
        <v>4795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4" t="s">
        <v>4796</v>
      </c>
      <c r="C123" s="994" t="s">
        <v>4797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4" t="s">
        <v>4798</v>
      </c>
      <c r="C124" s="994" t="s">
        <v>4799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4" t="s">
        <v>4691</v>
      </c>
      <c r="C125" s="994" t="s">
        <v>4800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6" t="s">
        <v>4764</v>
      </c>
      <c r="C126" s="966" t="s">
        <v>4801</v>
      </c>
      <c r="D126" s="946">
        <v>45403</v>
      </c>
      <c r="E126" s="873" t="s">
        <v>288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6" t="s">
        <v>4802</v>
      </c>
      <c r="C127" s="966" t="s">
        <v>4803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6" t="s">
        <v>4804</v>
      </c>
      <c r="C128" s="966" t="s">
        <v>4805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6" t="s">
        <v>4806</v>
      </c>
      <c r="C129" s="966" t="s">
        <v>4807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607" t="s">
        <v>312</v>
      </c>
      <c r="C130" s="966" t="s">
        <v>4808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608"/>
      <c r="C131" s="966" t="s">
        <v>4809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608"/>
      <c r="C132" s="966" t="s">
        <v>4810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608"/>
      <c r="C133" s="966" t="s">
        <v>4811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609"/>
      <c r="C134" s="966" t="s">
        <v>4812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6" t="s">
        <v>4675</v>
      </c>
      <c r="C135" s="966" t="s">
        <v>4813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6" t="s">
        <v>4745</v>
      </c>
      <c r="C136" s="966" t="s">
        <v>4814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6" t="s">
        <v>4738</v>
      </c>
      <c r="C137" s="966" t="s">
        <v>4815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6" t="s">
        <v>4626</v>
      </c>
      <c r="C138" s="966" t="s">
        <v>4816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468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469</v>
      </c>
      <c r="C144" s="145"/>
      <c r="D144" s="147" t="s">
        <v>470</v>
      </c>
      <c r="E144" s="147"/>
      <c r="F144" s="147"/>
      <c r="G144" s="147" t="s">
        <v>471</v>
      </c>
      <c r="H144" s="779"/>
      <c r="I144" s="11"/>
    </row>
    <row r="145" spans="2:8" s="159" customFormat="1" ht="17.25" customHeight="1">
      <c r="B145" s="780" t="s">
        <v>472</v>
      </c>
      <c r="C145" s="781" t="s">
        <v>473</v>
      </c>
      <c r="D145" s="133" t="s">
        <v>474</v>
      </c>
      <c r="E145" s="147"/>
      <c r="F145" s="781" t="s">
        <v>475</v>
      </c>
      <c r="G145" s="145" t="s">
        <v>476</v>
      </c>
      <c r="H145" s="782" t="s">
        <v>477</v>
      </c>
    </row>
    <row r="146" spans="2:8" s="159" customFormat="1" ht="17.25" customHeight="1">
      <c r="B146" s="783" t="s">
        <v>478</v>
      </c>
      <c r="C146" s="784" t="s">
        <v>479</v>
      </c>
      <c r="D146" s="133" t="s">
        <v>480</v>
      </c>
      <c r="E146" s="148" t="s">
        <v>481</v>
      </c>
      <c r="F146" s="785" t="s">
        <v>482</v>
      </c>
      <c r="G146" s="588" t="s">
        <v>483</v>
      </c>
      <c r="H146" s="786" t="s">
        <v>484</v>
      </c>
    </row>
    <row r="147" spans="2:8" s="159" customFormat="1" ht="17.25" customHeight="1">
      <c r="B147" s="783" t="s">
        <v>492</v>
      </c>
      <c r="C147" s="784" t="s">
        <v>493</v>
      </c>
      <c r="D147" s="133" t="s">
        <v>487</v>
      </c>
      <c r="E147" s="148" t="s">
        <v>488</v>
      </c>
      <c r="F147" s="785" t="s">
        <v>489</v>
      </c>
      <c r="G147" s="588" t="s">
        <v>490</v>
      </c>
      <c r="H147" s="786" t="s">
        <v>491</v>
      </c>
    </row>
    <row r="148" spans="2:8" s="159" customFormat="1" ht="17.25" customHeight="1">
      <c r="B148" s="783" t="s">
        <v>1953</v>
      </c>
      <c r="C148" s="784" t="s">
        <v>1954</v>
      </c>
      <c r="D148" s="133" t="s">
        <v>494</v>
      </c>
      <c r="E148" s="148" t="s">
        <v>495</v>
      </c>
      <c r="F148" s="785" t="s">
        <v>496</v>
      </c>
      <c r="G148" s="588" t="s">
        <v>497</v>
      </c>
      <c r="H148" s="786" t="s">
        <v>498</v>
      </c>
    </row>
    <row r="149" spans="2:8" s="159" customFormat="1" ht="17.25" customHeight="1">
      <c r="B149" s="783" t="s">
        <v>485</v>
      </c>
      <c r="C149" s="784" t="s">
        <v>486</v>
      </c>
      <c r="D149" s="133" t="s">
        <v>501</v>
      </c>
      <c r="E149" s="148" t="s">
        <v>502</v>
      </c>
      <c r="F149" s="785" t="s">
        <v>503</v>
      </c>
      <c r="G149" s="588" t="s">
        <v>504</v>
      </c>
      <c r="H149" s="786" t="s">
        <v>505</v>
      </c>
    </row>
    <row r="150" spans="2:8" s="159" customFormat="1" ht="17.25" customHeight="1">
      <c r="B150" s="783" t="s">
        <v>899</v>
      </c>
      <c r="C150" s="784" t="s">
        <v>500</v>
      </c>
      <c r="D150" s="133" t="s">
        <v>508</v>
      </c>
      <c r="E150" s="148" t="s">
        <v>509</v>
      </c>
      <c r="F150" s="785" t="s">
        <v>510</v>
      </c>
      <c r="G150" s="588" t="s">
        <v>511</v>
      </c>
      <c r="H150" s="786" t="s">
        <v>512</v>
      </c>
    </row>
    <row r="151" spans="2:8" s="159" customFormat="1" ht="17.25" customHeight="1">
      <c r="B151" s="783" t="s">
        <v>1799</v>
      </c>
      <c r="C151" s="784" t="s">
        <v>1800</v>
      </c>
      <c r="D151" s="133" t="s">
        <v>515</v>
      </c>
      <c r="E151" s="148" t="s">
        <v>516</v>
      </c>
      <c r="F151" s="739" t="s">
        <v>517</v>
      </c>
      <c r="G151" s="588" t="s">
        <v>1801</v>
      </c>
      <c r="H151" s="786" t="s">
        <v>1803</v>
      </c>
    </row>
    <row r="152" spans="2:8" ht="17.25" customHeight="1">
      <c r="B152" s="783" t="s">
        <v>1955</v>
      </c>
      <c r="C152" s="784" t="s">
        <v>1956</v>
      </c>
      <c r="D152" s="133"/>
      <c r="F152" s="588"/>
      <c r="G152" s="588" t="s">
        <v>518</v>
      </c>
      <c r="H152" s="787" t="s">
        <v>519</v>
      </c>
    </row>
    <row r="153" spans="2:8" ht="17.25" customHeight="1">
      <c r="B153" s="783" t="s">
        <v>506</v>
      </c>
      <c r="C153" s="784" t="s">
        <v>507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1653</v>
      </c>
      <c r="H2" s="947" t="s">
        <v>247</v>
      </c>
    </row>
    <row r="3" spans="1:8" ht="15.75" customHeight="1" thickBot="1"/>
    <row r="4" spans="1:8" ht="30" customHeight="1" thickBot="1">
      <c r="B4" s="1521" t="s">
        <v>4817</v>
      </c>
      <c r="C4" s="1522"/>
      <c r="D4" s="1522"/>
      <c r="E4" s="1522"/>
      <c r="F4" s="1523"/>
    </row>
    <row r="5" spans="1:8" ht="30" customHeight="1">
      <c r="B5" s="1045"/>
      <c r="C5" s="1045"/>
      <c r="D5" s="1045"/>
      <c r="E5" s="1045"/>
      <c r="F5" s="1045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7"/>
      <c r="C7" s="752"/>
      <c r="D7" s="1575" t="s">
        <v>252</v>
      </c>
      <c r="E7" s="932" t="s">
        <v>1657</v>
      </c>
      <c r="F7" s="932" t="s">
        <v>1658</v>
      </c>
      <c r="G7" s="978"/>
      <c r="H7" s="874" t="s">
        <v>2261</v>
      </c>
    </row>
    <row r="8" spans="1:8" s="146" customFormat="1" ht="20.100000000000001" customHeight="1">
      <c r="A8" s="977"/>
      <c r="B8" s="935" t="s">
        <v>254</v>
      </c>
      <c r="C8" s="936" t="s">
        <v>255</v>
      </c>
      <c r="D8" s="1576"/>
      <c r="E8" s="979" t="s">
        <v>32</v>
      </c>
      <c r="F8" s="979" t="s">
        <v>117</v>
      </c>
      <c r="G8" s="978"/>
      <c r="H8" s="1036" t="s">
        <v>256</v>
      </c>
    </row>
    <row r="9" spans="1:8" ht="18.75" hidden="1" customHeight="1">
      <c r="B9" s="426" t="s">
        <v>4818</v>
      </c>
      <c r="C9" s="320" t="s">
        <v>4819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4820</v>
      </c>
      <c r="C10" s="320" t="s">
        <v>4821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6" t="s">
        <v>4822</v>
      </c>
      <c r="B11" s="426" t="s">
        <v>312</v>
      </c>
      <c r="C11" s="320" t="s">
        <v>4823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6" t="s">
        <v>3695</v>
      </c>
      <c r="B12" s="426" t="s">
        <v>3652</v>
      </c>
      <c r="C12" s="320" t="s">
        <v>4824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2344</v>
      </c>
      <c r="C13" s="727" t="s">
        <v>4825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6" t="s">
        <v>4826</v>
      </c>
      <c r="B14" s="729" t="s">
        <v>3208</v>
      </c>
      <c r="C14" s="727" t="s">
        <v>4827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6" t="s">
        <v>3406</v>
      </c>
      <c r="B15" s="729" t="s">
        <v>4828</v>
      </c>
      <c r="C15" s="727" t="s">
        <v>4829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4830</v>
      </c>
      <c r="C16" s="727" t="s">
        <v>4831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6" t="s">
        <v>4832</v>
      </c>
      <c r="B17" s="729" t="s">
        <v>4700</v>
      </c>
      <c r="C17" s="727" t="s">
        <v>4833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4834</v>
      </c>
      <c r="C18" s="727" t="s">
        <v>4835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4818</v>
      </c>
      <c r="C19" s="727" t="s">
        <v>4836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6" t="s">
        <v>4837</v>
      </c>
      <c r="B20" s="426" t="s">
        <v>3393</v>
      </c>
      <c r="C20" s="727" t="s">
        <v>4838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3652</v>
      </c>
      <c r="C21" s="727" t="s">
        <v>4839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6" t="s">
        <v>4840</v>
      </c>
      <c r="B22" s="426" t="s">
        <v>2015</v>
      </c>
      <c r="C22" s="727" t="s">
        <v>4841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6" t="s">
        <v>4842</v>
      </c>
      <c r="B23" s="426" t="s">
        <v>3570</v>
      </c>
      <c r="C23" s="727" t="s">
        <v>4843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6" t="s">
        <v>4844</v>
      </c>
      <c r="B24" s="749" t="s">
        <v>2749</v>
      </c>
      <c r="C24" s="727" t="s">
        <v>4845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6" t="s">
        <v>4846</v>
      </c>
      <c r="B25" s="426" t="s">
        <v>4834</v>
      </c>
      <c r="C25" s="727" t="s">
        <v>4847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6" t="s">
        <v>4848</v>
      </c>
      <c r="B26" s="426" t="s">
        <v>1669</v>
      </c>
      <c r="C26" s="727" t="s">
        <v>4849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6" t="s">
        <v>4832</v>
      </c>
      <c r="B27" s="426" t="s">
        <v>4850</v>
      </c>
      <c r="C27" s="727" t="s">
        <v>4851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6" t="s">
        <v>4852</v>
      </c>
      <c r="B28" s="749" t="s">
        <v>1258</v>
      </c>
      <c r="C28" s="727" t="s">
        <v>4853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6" t="s">
        <v>4854</v>
      </c>
      <c r="B29" s="577" t="s">
        <v>312</v>
      </c>
      <c r="C29" s="727" t="s">
        <v>4855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6" t="s">
        <v>4856</v>
      </c>
      <c r="B30" s="577" t="s">
        <v>312</v>
      </c>
      <c r="C30" s="727" t="s">
        <v>4857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6" t="s">
        <v>4858</v>
      </c>
      <c r="B31" s="744" t="s">
        <v>2015</v>
      </c>
      <c r="C31" s="727" t="s">
        <v>4859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6" t="s">
        <v>4860</v>
      </c>
      <c r="B32" s="426" t="s">
        <v>3711</v>
      </c>
      <c r="C32" s="727" t="s">
        <v>4861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6" t="s">
        <v>4862</v>
      </c>
      <c r="B33" s="946" t="s">
        <v>288</v>
      </c>
      <c r="C33" s="946" t="s">
        <v>4863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6" t="s">
        <v>4864</v>
      </c>
      <c r="B34" s="946"/>
      <c r="C34" s="946" t="s">
        <v>4865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6" t="s">
        <v>4866</v>
      </c>
      <c r="B35" s="946"/>
      <c r="C35" s="946" t="s">
        <v>4867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6"/>
      <c r="C36" s="946" t="s">
        <v>4868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6" t="s">
        <v>1258</v>
      </c>
      <c r="C37" s="946" t="s">
        <v>4869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288</v>
      </c>
      <c r="C38" s="946" t="s">
        <v>4870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6" t="s">
        <v>4818</v>
      </c>
      <c r="C39" s="946" t="s">
        <v>4871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6" t="s">
        <v>2015</v>
      </c>
      <c r="C40" s="946" t="s">
        <v>4872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6" t="s">
        <v>4873</v>
      </c>
      <c r="C41" s="946" t="s">
        <v>4874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6" t="s">
        <v>3362</v>
      </c>
      <c r="B42" s="946" t="s">
        <v>3570</v>
      </c>
      <c r="C42" s="946" t="s">
        <v>4875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6" t="s">
        <v>3362</v>
      </c>
      <c r="B43" s="946" t="s">
        <v>4876</v>
      </c>
      <c r="C43" s="946" t="s">
        <v>4877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6" t="s">
        <v>4834</v>
      </c>
      <c r="B44" s="946" t="s">
        <v>3362</v>
      </c>
      <c r="C44" s="946" t="s">
        <v>4878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6" t="s">
        <v>4879</v>
      </c>
      <c r="C45" s="946" t="s">
        <v>4880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6" t="s">
        <v>3362</v>
      </c>
      <c r="B46" s="946" t="s">
        <v>3317</v>
      </c>
      <c r="C46" s="946" t="s">
        <v>4881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6" t="s">
        <v>3362</v>
      </c>
      <c r="B47" s="858" t="s">
        <v>312</v>
      </c>
      <c r="C47" s="946" t="s">
        <v>4882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6" t="s">
        <v>4834</v>
      </c>
      <c r="B48" s="858" t="s">
        <v>312</v>
      </c>
      <c r="C48" s="946" t="s">
        <v>4883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6" t="s">
        <v>4818</v>
      </c>
      <c r="C49" s="946" t="s">
        <v>4884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6" t="s">
        <v>2015</v>
      </c>
      <c r="C50" s="946" t="s">
        <v>4885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6" t="s">
        <v>4873</v>
      </c>
      <c r="C51" s="946" t="s">
        <v>4886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6" t="s">
        <v>3570</v>
      </c>
      <c r="B52" s="946" t="s">
        <v>3208</v>
      </c>
      <c r="C52" s="946" t="s">
        <v>4887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5" t="s">
        <v>463</v>
      </c>
      <c r="C53" s="946" t="s">
        <v>4888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5" t="s">
        <v>312</v>
      </c>
      <c r="C54" s="946" t="s">
        <v>4889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6" t="s">
        <v>4879</v>
      </c>
      <c r="C55" s="946" t="s">
        <v>4890</v>
      </c>
      <c r="D55" s="873" t="s">
        <v>288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5" t="s">
        <v>312</v>
      </c>
      <c r="C56" s="946" t="s">
        <v>4891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5" t="s">
        <v>4892</v>
      </c>
      <c r="C57" s="946" t="s">
        <v>4893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5" t="s">
        <v>312</v>
      </c>
      <c r="C58" s="946" t="s">
        <v>4894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6" t="s">
        <v>2015</v>
      </c>
      <c r="C59" s="946" t="s">
        <v>4895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6" t="s">
        <v>3393</v>
      </c>
      <c r="C60" s="946" t="s">
        <v>4896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6" t="s">
        <v>3128</v>
      </c>
      <c r="C61" s="946" t="s">
        <v>4897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468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469</v>
      </c>
      <c r="C68" s="145"/>
      <c r="D68" s="147" t="s">
        <v>470</v>
      </c>
      <c r="G68" s="147" t="s">
        <v>471</v>
      </c>
      <c r="H68" s="779"/>
    </row>
    <row r="69" spans="2:8" s="147" customFormat="1" ht="18.75" customHeight="1">
      <c r="B69" s="780" t="s">
        <v>472</v>
      </c>
      <c r="C69" s="781" t="s">
        <v>473</v>
      </c>
      <c r="D69" s="133" t="s">
        <v>474</v>
      </c>
      <c r="F69" s="781" t="s">
        <v>475</v>
      </c>
      <c r="G69" s="145" t="s">
        <v>476</v>
      </c>
      <c r="H69" s="782" t="s">
        <v>477</v>
      </c>
    </row>
    <row r="70" spans="2:8" s="147" customFormat="1" ht="18.75" customHeight="1">
      <c r="B70" s="780" t="s">
        <v>478</v>
      </c>
      <c r="C70" s="781" t="s">
        <v>479</v>
      </c>
      <c r="D70" s="133" t="s">
        <v>480</v>
      </c>
      <c r="E70" s="148" t="s">
        <v>481</v>
      </c>
      <c r="F70" s="785" t="s">
        <v>482</v>
      </c>
      <c r="G70" s="145" t="s">
        <v>483</v>
      </c>
      <c r="H70" s="782" t="s">
        <v>484</v>
      </c>
    </row>
    <row r="71" spans="2:8" s="147" customFormat="1" ht="18.75" customHeight="1">
      <c r="B71" s="783" t="s">
        <v>492</v>
      </c>
      <c r="C71" s="784" t="s">
        <v>493</v>
      </c>
      <c r="D71" s="133" t="s">
        <v>487</v>
      </c>
      <c r="E71" s="148" t="s">
        <v>488</v>
      </c>
      <c r="F71" s="785" t="s">
        <v>489</v>
      </c>
      <c r="G71" s="588" t="s">
        <v>490</v>
      </c>
      <c r="H71" s="786" t="s">
        <v>491</v>
      </c>
    </row>
    <row r="72" spans="2:8" s="147" customFormat="1" ht="18.75" customHeight="1">
      <c r="B72" s="783" t="s">
        <v>1953</v>
      </c>
      <c r="C72" s="784" t="s">
        <v>1954</v>
      </c>
      <c r="D72" s="133" t="s">
        <v>494</v>
      </c>
      <c r="E72" s="148" t="s">
        <v>495</v>
      </c>
      <c r="F72" s="785" t="s">
        <v>496</v>
      </c>
      <c r="G72" s="588" t="s">
        <v>497</v>
      </c>
      <c r="H72" s="786" t="s">
        <v>498</v>
      </c>
    </row>
    <row r="73" spans="2:8" s="147" customFormat="1" ht="18.75" customHeight="1">
      <c r="B73" s="783" t="s">
        <v>485</v>
      </c>
      <c r="C73" s="784" t="s">
        <v>486</v>
      </c>
      <c r="D73" s="133" t="s">
        <v>501</v>
      </c>
      <c r="E73" s="148" t="s">
        <v>502</v>
      </c>
      <c r="F73" s="785" t="s">
        <v>503</v>
      </c>
      <c r="G73" s="588" t="s">
        <v>504</v>
      </c>
      <c r="H73" s="786" t="s">
        <v>505</v>
      </c>
    </row>
    <row r="74" spans="2:8" s="147" customFormat="1" ht="18.75" customHeight="1">
      <c r="B74" s="783" t="s">
        <v>899</v>
      </c>
      <c r="C74" s="784" t="s">
        <v>500</v>
      </c>
      <c r="D74" s="133" t="s">
        <v>508</v>
      </c>
      <c r="E74" s="148" t="s">
        <v>509</v>
      </c>
      <c r="F74" s="785" t="s">
        <v>510</v>
      </c>
      <c r="G74" s="588" t="s">
        <v>511</v>
      </c>
      <c r="H74" s="786" t="s">
        <v>512</v>
      </c>
    </row>
    <row r="75" spans="2:8" s="147" customFormat="1" ht="18.75" customHeight="1">
      <c r="B75" s="783" t="s">
        <v>1955</v>
      </c>
      <c r="C75" s="784" t="s">
        <v>1956</v>
      </c>
      <c r="D75" s="133" t="s">
        <v>515</v>
      </c>
      <c r="E75" s="148" t="s">
        <v>516</v>
      </c>
      <c r="F75" s="739" t="s">
        <v>517</v>
      </c>
      <c r="G75" s="588" t="s">
        <v>518</v>
      </c>
      <c r="H75" s="787" t="s">
        <v>519</v>
      </c>
    </row>
    <row r="76" spans="2:8" s="147" customFormat="1" ht="18.75" customHeight="1">
      <c r="B76" s="783" t="s">
        <v>506</v>
      </c>
      <c r="C76" s="784" t="s">
        <v>507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2:Q151"/>
  <sheetViews>
    <sheetView showGridLines="0" topLeftCell="A118" zoomScale="85" zoomScaleNormal="85" zoomScaleSheetLayoutView="85" workbookViewId="0">
      <selection activeCell="B130" sqref="B130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20" t="s">
        <v>0</v>
      </c>
      <c r="C2" s="1520"/>
      <c r="D2" s="1520"/>
      <c r="E2" s="1520"/>
      <c r="F2" s="1520"/>
      <c r="H2" s="947" t="s">
        <v>247</v>
      </c>
    </row>
    <row r="3" spans="1:17" ht="17.25" customHeight="1" thickBot="1">
      <c r="B3" s="165"/>
    </row>
    <row r="4" spans="1:17" ht="30" customHeight="1" thickBot="1">
      <c r="B4" s="1521" t="s">
        <v>4898</v>
      </c>
      <c r="C4" s="1522"/>
      <c r="D4" s="1522"/>
      <c r="E4" s="1522"/>
      <c r="F4" s="1523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4"/>
      <c r="B7" s="1533" t="s">
        <v>4899</v>
      </c>
      <c r="C7" s="1534"/>
      <c r="D7" s="1575" t="s">
        <v>252</v>
      </c>
      <c r="E7" s="932" t="s">
        <v>4900</v>
      </c>
      <c r="F7" s="932" t="s">
        <v>4901</v>
      </c>
      <c r="G7" s="932" t="s">
        <v>4902</v>
      </c>
      <c r="H7" s="932" t="s">
        <v>58</v>
      </c>
      <c r="I7" s="932" t="s">
        <v>4903</v>
      </c>
      <c r="J7" s="932" t="s">
        <v>4904</v>
      </c>
      <c r="K7" s="932" t="s">
        <v>208</v>
      </c>
      <c r="L7" s="932" t="s">
        <v>134</v>
      </c>
      <c r="M7" s="331"/>
      <c r="N7" s="874"/>
      <c r="O7" s="146"/>
    </row>
    <row r="8" spans="1:17" ht="20.100000000000001" hidden="1" customHeight="1">
      <c r="A8" s="1024"/>
      <c r="B8" s="935" t="s">
        <v>254</v>
      </c>
      <c r="C8" s="936" t="s">
        <v>255</v>
      </c>
      <c r="D8" s="1576"/>
      <c r="E8" s="931" t="s">
        <v>117</v>
      </c>
      <c r="F8" s="931" t="s">
        <v>217</v>
      </c>
      <c r="G8" s="931" t="s">
        <v>83</v>
      </c>
      <c r="H8" s="931" t="s">
        <v>165</v>
      </c>
      <c r="I8" s="931" t="s">
        <v>107</v>
      </c>
      <c r="J8" s="931" t="s">
        <v>4905</v>
      </c>
      <c r="K8" s="931" t="s">
        <v>174</v>
      </c>
      <c r="L8" s="931" t="s">
        <v>4906</v>
      </c>
      <c r="M8" s="331"/>
      <c r="N8" s="1041" t="s">
        <v>256</v>
      </c>
      <c r="O8" s="1036" t="s">
        <v>340</v>
      </c>
    </row>
    <row r="9" spans="1:17" ht="16.5" hidden="1" customHeight="1">
      <c r="A9" s="1024"/>
      <c r="B9" s="971" t="s">
        <v>4907</v>
      </c>
      <c r="C9" s="972" t="s">
        <v>4908</v>
      </c>
      <c r="D9" s="946">
        <v>45391</v>
      </c>
      <c r="E9" s="1531" t="s">
        <v>288</v>
      </c>
      <c r="F9" s="1532"/>
      <c r="G9" s="1537"/>
      <c r="H9" s="873" t="s">
        <v>288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89" t="s">
        <v>4909</v>
      </c>
      <c r="B10" s="971" t="s">
        <v>4910</v>
      </c>
      <c r="C10" s="972" t="s">
        <v>4911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4" t="s">
        <v>4912</v>
      </c>
      <c r="B11" s="971" t="s">
        <v>3356</v>
      </c>
      <c r="C11" s="972" t="s">
        <v>4913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288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4" t="s">
        <v>4914</v>
      </c>
      <c r="B12" s="971" t="s">
        <v>4915</v>
      </c>
      <c r="C12" s="972" t="s">
        <v>4916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4" t="s">
        <v>4912</v>
      </c>
      <c r="B13" s="971" t="s">
        <v>3197</v>
      </c>
      <c r="C13" s="972" t="s">
        <v>4917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4"/>
      <c r="B14" s="1019" t="s">
        <v>2682</v>
      </c>
      <c r="C14" s="972" t="s">
        <v>4918</v>
      </c>
      <c r="D14" s="946">
        <v>45425</v>
      </c>
      <c r="E14" s="873" t="s">
        <v>288</v>
      </c>
      <c r="F14" s="873" t="s">
        <v>288</v>
      </c>
      <c r="G14" s="873" t="s">
        <v>288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4" t="s">
        <v>4919</v>
      </c>
      <c r="B15" s="971" t="s">
        <v>4907</v>
      </c>
      <c r="C15" s="972" t="s">
        <v>4920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89" t="s">
        <v>4910</v>
      </c>
      <c r="B16" s="971" t="s">
        <v>3356</v>
      </c>
      <c r="C16" s="972" t="s">
        <v>4921</v>
      </c>
      <c r="D16" s="946">
        <v>45451</v>
      </c>
      <c r="E16" s="873" t="s">
        <v>288</v>
      </c>
      <c r="F16" s="873" t="s">
        <v>288</v>
      </c>
      <c r="G16" s="873" t="s">
        <v>288</v>
      </c>
      <c r="H16" s="873" t="s">
        <v>288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4" t="s">
        <v>4922</v>
      </c>
      <c r="B17" s="971" t="s">
        <v>4910</v>
      </c>
      <c r="C17" s="972" t="s">
        <v>4923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4"/>
      <c r="B18" s="971" t="s">
        <v>4915</v>
      </c>
      <c r="C18" s="972" t="s">
        <v>4924</v>
      </c>
      <c r="D18" s="946">
        <v>45456</v>
      </c>
      <c r="E18" s="873" t="s">
        <v>288</v>
      </c>
      <c r="F18" s="873" t="s">
        <v>288</v>
      </c>
      <c r="G18" s="873" t="s">
        <v>288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4" t="s">
        <v>4925</v>
      </c>
      <c r="B19" s="971" t="s">
        <v>3197</v>
      </c>
      <c r="C19" s="972" t="s">
        <v>4926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288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4"/>
      <c r="B20" s="971" t="s">
        <v>2682</v>
      </c>
      <c r="C20" s="972" t="s">
        <v>4927</v>
      </c>
      <c r="D20" s="946">
        <v>45465</v>
      </c>
      <c r="E20" s="873" t="s">
        <v>288</v>
      </c>
      <c r="F20" s="873" t="s">
        <v>288</v>
      </c>
      <c r="G20" s="873" t="s">
        <v>288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4" t="s">
        <v>4928</v>
      </c>
      <c r="B21" s="971" t="s">
        <v>1909</v>
      </c>
      <c r="C21" s="972" t="s">
        <v>4929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288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>
      <c r="A22" s="989"/>
      <c r="B22" s="971" t="s">
        <v>3356</v>
      </c>
      <c r="C22" s="972" t="s">
        <v>4930</v>
      </c>
      <c r="D22" s="946">
        <v>45491</v>
      </c>
      <c r="E22" s="873" t="s">
        <v>288</v>
      </c>
      <c r="F22" s="873" t="s">
        <v>288</v>
      </c>
      <c r="G22" s="873" t="s">
        <v>288</v>
      </c>
      <c r="H22" s="873" t="s">
        <v>288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>
      <c r="A23" s="1024" t="s">
        <v>4931</v>
      </c>
      <c r="B23" s="971" t="s">
        <v>4907</v>
      </c>
      <c r="C23" s="972" t="s">
        <v>4932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>
      <c r="A24" s="1024"/>
      <c r="B24" s="971" t="s">
        <v>4915</v>
      </c>
      <c r="C24" s="972" t="s">
        <v>4933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288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>
      <c r="A25" s="1024"/>
      <c r="B25" s="971" t="s">
        <v>3197</v>
      </c>
      <c r="C25" s="972" t="s">
        <v>4934</v>
      </c>
      <c r="D25" s="946">
        <v>45505</v>
      </c>
      <c r="E25" s="873" t="s">
        <v>288</v>
      </c>
      <c r="F25" s="873" t="s">
        <v>288</v>
      </c>
      <c r="G25" s="873" t="s">
        <v>288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>
      <c r="A26" s="1024"/>
      <c r="B26" s="971" t="s">
        <v>4935</v>
      </c>
      <c r="C26" s="972" t="s">
        <v>4936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288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>
      <c r="A27" s="1024" t="s">
        <v>4907</v>
      </c>
      <c r="B27" s="971" t="s">
        <v>1909</v>
      </c>
      <c r="C27" s="972" t="s">
        <v>4937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>
      <c r="A28" s="989"/>
      <c r="B28" s="971" t="s">
        <v>3356</v>
      </c>
      <c r="C28" s="972" t="s">
        <v>4938</v>
      </c>
      <c r="D28" s="946">
        <v>45525</v>
      </c>
      <c r="E28" s="873" t="s">
        <v>288</v>
      </c>
      <c r="F28" s="873" t="s">
        <v>288</v>
      </c>
      <c r="G28" s="873" t="s">
        <v>288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>
      <c r="A29" s="1024" t="s">
        <v>4910</v>
      </c>
      <c r="B29" s="971" t="s">
        <v>4907</v>
      </c>
      <c r="C29" s="972" t="s">
        <v>4939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288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>
      <c r="A30" s="1024"/>
      <c r="B30" s="971" t="s">
        <v>4915</v>
      </c>
      <c r="C30" s="972" t="s">
        <v>4940</v>
      </c>
      <c r="D30" s="946">
        <v>45535</v>
      </c>
      <c r="E30" s="873" t="s">
        <v>288</v>
      </c>
      <c r="F30" s="873" t="s">
        <v>288</v>
      </c>
      <c r="G30" s="873" t="s">
        <v>288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>
      <c r="A31" s="1024"/>
      <c r="B31" s="971" t="s">
        <v>3197</v>
      </c>
      <c r="C31" s="972" t="s">
        <v>4941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288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>
      <c r="A32" s="1024"/>
      <c r="B32" s="971" t="s">
        <v>4935</v>
      </c>
      <c r="C32" s="972" t="s">
        <v>4942</v>
      </c>
      <c r="D32" s="946">
        <v>45557</v>
      </c>
      <c r="E32" s="873" t="s">
        <v>288</v>
      </c>
      <c r="F32" s="873" t="s">
        <v>288</v>
      </c>
      <c r="G32" s="873" t="s">
        <v>288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>
      <c r="A33" s="1024" t="s">
        <v>4943</v>
      </c>
      <c r="B33" s="971" t="s">
        <v>4944</v>
      </c>
      <c r="C33" s="972" t="s">
        <v>4945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288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>
      <c r="A34" s="989"/>
      <c r="B34" s="971" t="s">
        <v>3356</v>
      </c>
      <c r="C34" s="972" t="s">
        <v>4946</v>
      </c>
      <c r="D34" s="946">
        <v>45564</v>
      </c>
      <c r="E34" s="873" t="s">
        <v>288</v>
      </c>
      <c r="F34" s="758">
        <f t="shared" si="20"/>
        <v>45573</v>
      </c>
      <c r="G34" s="758">
        <f t="shared" si="21"/>
        <v>45574</v>
      </c>
      <c r="H34" s="873" t="s">
        <v>288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>
      <c r="A35" s="1024"/>
      <c r="B35" s="971" t="s">
        <v>4907</v>
      </c>
      <c r="C35" s="972" t="s">
        <v>4947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>
      <c r="A36" s="1024"/>
      <c r="B36" s="971" t="s">
        <v>4915</v>
      </c>
      <c r="C36" s="972" t="s">
        <v>4948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>
      <c r="A37" s="1024"/>
      <c r="B37" s="971" t="s">
        <v>3197</v>
      </c>
      <c r="C37" s="972" t="s">
        <v>4949</v>
      </c>
      <c r="D37" s="946">
        <v>45598</v>
      </c>
      <c r="E37" s="1531" t="s">
        <v>288</v>
      </c>
      <c r="F37" s="1532"/>
      <c r="G37" s="1537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>
      <c r="A38" s="1024" t="s">
        <v>4950</v>
      </c>
      <c r="B38" s="971" t="s">
        <v>4951</v>
      </c>
      <c r="C38" s="972" t="s">
        <v>4952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>
      <c r="A39" s="1024"/>
      <c r="B39" s="971" t="s">
        <v>4944</v>
      </c>
      <c r="C39" s="972" t="s">
        <v>4953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288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>
      <c r="A40" s="989"/>
      <c r="B40" s="971" t="s">
        <v>3356</v>
      </c>
      <c r="C40" s="972" t="s">
        <v>4954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288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>
      <c r="A41" s="1024"/>
      <c r="B41" s="971" t="s">
        <v>4907</v>
      </c>
      <c r="C41" s="972" t="s">
        <v>4955</v>
      </c>
      <c r="D41" s="946">
        <v>45623</v>
      </c>
      <c r="E41" s="873" t="s">
        <v>288</v>
      </c>
      <c r="F41" s="873" t="s">
        <v>288</v>
      </c>
      <c r="G41" s="1066" t="s">
        <v>288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>
      <c r="A42" s="1024" t="s">
        <v>4956</v>
      </c>
      <c r="B42" s="971" t="s">
        <v>4915</v>
      </c>
      <c r="C42" s="972" t="s">
        <v>4957</v>
      </c>
      <c r="D42" s="946">
        <v>45619</v>
      </c>
      <c r="E42" s="758">
        <v>45632</v>
      </c>
      <c r="F42" s="758">
        <v>45622</v>
      </c>
      <c r="G42" s="1066" t="s">
        <v>288</v>
      </c>
      <c r="H42" s="873" t="s">
        <v>288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>
      <c r="A43" s="1024"/>
      <c r="B43" s="971" t="s">
        <v>3197</v>
      </c>
      <c r="C43" s="972" t="s">
        <v>4958</v>
      </c>
      <c r="D43" s="946">
        <v>45635</v>
      </c>
      <c r="E43" s="758">
        <f t="shared" si="40"/>
        <v>45641</v>
      </c>
      <c r="F43" s="873" t="s">
        <v>288</v>
      </c>
      <c r="G43" s="1066" t="s">
        <v>288</v>
      </c>
      <c r="H43" s="873" t="s">
        <v>288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288</v>
      </c>
      <c r="M43" s="873" t="s">
        <v>288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>
      <c r="A44" s="1024" t="s">
        <v>4951</v>
      </c>
      <c r="B44" s="971" t="s">
        <v>4959</v>
      </c>
      <c r="C44" s="972" t="s">
        <v>4960</v>
      </c>
      <c r="D44" s="946">
        <v>45631</v>
      </c>
      <c r="E44" s="873" t="s">
        <v>288</v>
      </c>
      <c r="F44" s="758">
        <f>D44+9</f>
        <v>45640</v>
      </c>
      <c r="G44" s="1066" t="s">
        <v>288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>
      <c r="A45" s="1024"/>
      <c r="B45" s="971" t="s">
        <v>4944</v>
      </c>
      <c r="C45" s="972" t="s">
        <v>4961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>
      <c r="A46" s="1024"/>
      <c r="B46" s="1019" t="s">
        <v>312</v>
      </c>
      <c r="C46" s="972" t="s">
        <v>4962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>
      <c r="A47" s="1024"/>
      <c r="B47" s="971" t="s">
        <v>4963</v>
      </c>
      <c r="C47" s="972" t="s">
        <v>4964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>
      <c r="A48" s="1024"/>
      <c r="B48" s="1019" t="s">
        <v>312</v>
      </c>
      <c r="C48" s="972" t="s">
        <v>4965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>
      <c r="A49" s="1024" t="s">
        <v>3197</v>
      </c>
      <c r="B49" s="971" t="s">
        <v>4915</v>
      </c>
      <c r="C49" s="972" t="s">
        <v>4966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>
      <c r="A50" s="1024"/>
      <c r="B50" s="971" t="s">
        <v>3197</v>
      </c>
      <c r="C50" s="972" t="s">
        <v>4967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>
      <c r="A51" s="1024" t="s">
        <v>3199</v>
      </c>
      <c r="B51" s="971" t="s">
        <v>4944</v>
      </c>
      <c r="C51" s="972" t="s">
        <v>4968</v>
      </c>
      <c r="D51" s="946">
        <v>45683</v>
      </c>
      <c r="E51" s="758">
        <f>D51+6</f>
        <v>45689</v>
      </c>
      <c r="F51" s="758">
        <f>D51+9</f>
        <v>45692</v>
      </c>
      <c r="G51" s="873" t="s">
        <v>288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>
      <c r="A52" s="1024" t="s">
        <v>4969</v>
      </c>
      <c r="B52" s="1019" t="s">
        <v>312</v>
      </c>
      <c r="C52" s="972" t="s">
        <v>4970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>
      <c r="A53" s="1024" t="s">
        <v>4971</v>
      </c>
      <c r="B53" s="971" t="s">
        <v>4963</v>
      </c>
      <c r="C53" s="972" t="s">
        <v>4972</v>
      </c>
      <c r="D53" s="946">
        <v>45711</v>
      </c>
      <c r="E53" s="758">
        <v>45718</v>
      </c>
      <c r="F53" s="873" t="s">
        <v>288</v>
      </c>
      <c r="G53" s="873" t="s">
        <v>288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>
      <c r="A54" s="1024" t="s">
        <v>2835</v>
      </c>
      <c r="B54" s="971" t="s">
        <v>2344</v>
      </c>
      <c r="C54" s="972" t="s">
        <v>4973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>
      <c r="A55" s="1024" t="s">
        <v>3197</v>
      </c>
      <c r="B55" s="971" t="s">
        <v>4915</v>
      </c>
      <c r="C55" s="972" t="s">
        <v>4974</v>
      </c>
      <c r="D55" s="946">
        <v>45713</v>
      </c>
      <c r="E55" s="873" t="s">
        <v>288</v>
      </c>
      <c r="F55" s="873" t="s">
        <v>288</v>
      </c>
      <c r="G55" s="873" t="s">
        <v>288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>
      <c r="A56" s="1024"/>
      <c r="B56" s="971" t="s">
        <v>3199</v>
      </c>
      <c r="C56" s="972" t="s">
        <v>4975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288</v>
      </c>
      <c r="J56" s="873" t="s">
        <v>288</v>
      </c>
      <c r="K56" s="873" t="s">
        <v>288</v>
      </c>
      <c r="L56" s="873" t="s">
        <v>288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>
      <c r="A57" s="1024" t="s">
        <v>3197</v>
      </c>
      <c r="B57" s="1019" t="s">
        <v>312</v>
      </c>
      <c r="C57" s="972" t="s">
        <v>4976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>
      <c r="A58" s="1024"/>
      <c r="B58" s="147" t="s">
        <v>468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hidden="1" customHeight="1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hidden="1" customHeight="1">
      <c r="A60" s="1024"/>
      <c r="B60" s="1516" t="s">
        <v>4899</v>
      </c>
      <c r="C60" s="1517"/>
      <c r="D60" s="1579" t="s">
        <v>252</v>
      </c>
      <c r="E60" s="1157" t="s">
        <v>4902</v>
      </c>
      <c r="F60" s="1157" t="s">
        <v>4977</v>
      </c>
      <c r="G60" s="1157" t="s">
        <v>4903</v>
      </c>
      <c r="H60" s="1157" t="s">
        <v>4904</v>
      </c>
      <c r="I60" s="1157" t="s">
        <v>208</v>
      </c>
      <c r="J60" s="1157" t="s">
        <v>134</v>
      </c>
      <c r="K60" s="1184"/>
      <c r="L60" s="1190"/>
      <c r="M60" s="1217"/>
      <c r="N60" s="1174"/>
    </row>
    <row r="61" spans="1:17" ht="20.100000000000001" hidden="1" customHeight="1">
      <c r="A61" s="1024"/>
      <c r="B61" s="1158" t="s">
        <v>254</v>
      </c>
      <c r="C61" s="1270" t="s">
        <v>255</v>
      </c>
      <c r="D61" s="1580"/>
      <c r="E61" s="1159" t="s">
        <v>117</v>
      </c>
      <c r="F61" s="1159" t="s">
        <v>49</v>
      </c>
      <c r="G61" s="1159" t="s">
        <v>64</v>
      </c>
      <c r="H61" s="1159" t="s">
        <v>165</v>
      </c>
      <c r="I61" s="1159" t="s">
        <v>147</v>
      </c>
      <c r="J61" s="1159" t="s">
        <v>136</v>
      </c>
      <c r="K61" s="1184"/>
      <c r="L61" s="1271" t="s">
        <v>392</v>
      </c>
      <c r="M61" s="1271" t="s">
        <v>256</v>
      </c>
      <c r="N61" s="1271" t="s">
        <v>340</v>
      </c>
    </row>
    <row r="62" spans="1:17" ht="20.100000000000001" hidden="1" customHeight="1">
      <c r="A62" s="1024"/>
      <c r="B62" s="1272" t="s">
        <v>2835</v>
      </c>
      <c r="C62" s="1273" t="s">
        <v>4978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>
      <c r="A63" s="1024" t="s">
        <v>4944</v>
      </c>
      <c r="B63" s="1272" t="s">
        <v>729</v>
      </c>
      <c r="C63" s="1273" t="s">
        <v>4979</v>
      </c>
      <c r="D63" s="1164">
        <v>45750</v>
      </c>
      <c r="E63" s="1165" t="s">
        <v>288</v>
      </c>
      <c r="F63" s="1165" t="s">
        <v>288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>
      <c r="A64" s="1024"/>
      <c r="B64" s="1272" t="s">
        <v>4963</v>
      </c>
      <c r="C64" s="1273" t="s">
        <v>4980</v>
      </c>
      <c r="D64" s="1164">
        <v>45744</v>
      </c>
      <c r="E64" s="1161">
        <f t="shared" ref="E64:E69" si="56">D64+6</f>
        <v>45750</v>
      </c>
      <c r="F64" s="1165" t="s">
        <v>288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>
      <c r="A65" s="1024" t="s">
        <v>2344</v>
      </c>
      <c r="B65" s="1272" t="s">
        <v>2759</v>
      </c>
      <c r="C65" s="1273" t="s">
        <v>4981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>
      <c r="A66" s="1024"/>
      <c r="B66" s="1272" t="s">
        <v>4915</v>
      </c>
      <c r="C66" s="1273" t="s">
        <v>4982</v>
      </c>
      <c r="D66" s="1164">
        <v>45757</v>
      </c>
      <c r="E66" s="1165" t="s">
        <v>288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>
      <c r="A67" s="1024"/>
      <c r="B67" s="1272" t="s">
        <v>2835</v>
      </c>
      <c r="C67" s="1273" t="s">
        <v>4983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>
      <c r="A68" s="1024"/>
      <c r="B68" s="1272" t="s">
        <v>4963</v>
      </c>
      <c r="C68" s="1273" t="s">
        <v>4984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>
      <c r="A69" s="1024"/>
      <c r="B69" s="1272" t="s">
        <v>729</v>
      </c>
      <c r="C69" s="1273" t="s">
        <v>4985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>
      <c r="A70" s="1024" t="s">
        <v>2344</v>
      </c>
      <c r="B70" s="1272" t="s">
        <v>2759</v>
      </c>
      <c r="C70" s="1273" t="s">
        <v>4986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>
      <c r="A71" s="1024"/>
      <c r="B71" s="1272" t="s">
        <v>4915</v>
      </c>
      <c r="C71" s="1273" t="s">
        <v>4987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>
      <c r="A72" s="1024"/>
      <c r="B72" s="1272" t="s">
        <v>2835</v>
      </c>
      <c r="C72" s="1273" t="s">
        <v>4988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>
      <c r="A73" s="1024"/>
      <c r="B73" s="1272" t="s">
        <v>4963</v>
      </c>
      <c r="C73" s="1273" t="s">
        <v>4989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>
      <c r="A74" s="1024"/>
      <c r="B74" s="1272" t="s">
        <v>729</v>
      </c>
      <c r="C74" s="1273" t="s">
        <v>4990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>
      <c r="A75" s="1024"/>
      <c r="B75" s="1272" t="s">
        <v>2759</v>
      </c>
      <c r="C75" s="1273" t="s">
        <v>4991</v>
      </c>
      <c r="D75" s="1164">
        <v>45824</v>
      </c>
      <c r="E75" s="1187" t="s">
        <v>288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>
      <c r="A76" s="1024"/>
      <c r="B76" s="1272" t="s">
        <v>4915</v>
      </c>
      <c r="C76" s="1273" t="s">
        <v>4992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>
      <c r="A77" s="1024"/>
      <c r="B77" s="1272" t="s">
        <v>2835</v>
      </c>
      <c r="C77" s="1273" t="s">
        <v>4993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>
      <c r="A78" s="1024"/>
      <c r="B78" s="1272" t="s">
        <v>4963</v>
      </c>
      <c r="C78" s="1273" t="s">
        <v>4994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>
      <c r="A79" s="1024"/>
      <c r="B79" s="1272" t="s">
        <v>729</v>
      </c>
      <c r="C79" s="1273" t="s">
        <v>4995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>
      <c r="A80" s="1024"/>
      <c r="B80" s="1272" t="s">
        <v>2759</v>
      </c>
      <c r="C80" s="1273" t="s">
        <v>4996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>
      <c r="A81" s="1024"/>
      <c r="B81" s="1272" t="s">
        <v>4915</v>
      </c>
      <c r="C81" s="1273" t="s">
        <v>4997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>
      <c r="A82" s="1024"/>
      <c r="B82" s="1272" t="s">
        <v>2835</v>
      </c>
      <c r="C82" s="1273" t="s">
        <v>4998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>
      <c r="A83" s="1024"/>
      <c r="B83" s="1272" t="s">
        <v>4963</v>
      </c>
      <c r="C83" s="1273" t="s">
        <v>4999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>
      <c r="A84" s="1024"/>
      <c r="B84" s="1272" t="s">
        <v>729</v>
      </c>
      <c r="C84" s="1273" t="s">
        <v>5000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>
      <c r="A85" s="1024"/>
      <c r="B85" s="1272" t="s">
        <v>2759</v>
      </c>
      <c r="C85" s="1273" t="s">
        <v>5001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>
      <c r="A86" s="1024"/>
      <c r="B86" s="1272" t="s">
        <v>4915</v>
      </c>
      <c r="C86" s="1273" t="s">
        <v>5002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>
      <c r="A87" s="1024"/>
      <c r="B87" s="1272" t="s">
        <v>2835</v>
      </c>
      <c r="C87" s="1273" t="s">
        <v>5003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>
      <c r="A88" s="1024"/>
      <c r="B88" s="1272" t="s">
        <v>4963</v>
      </c>
      <c r="C88" s="1273" t="s">
        <v>5004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>
      <c r="A89" s="1024"/>
      <c r="B89" s="1272" t="s">
        <v>729</v>
      </c>
      <c r="C89" s="1273" t="s">
        <v>5005</v>
      </c>
      <c r="D89" s="1164">
        <v>45920</v>
      </c>
      <c r="E89" s="1187" t="s">
        <v>288</v>
      </c>
      <c r="F89" s="1187" t="s">
        <v>288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>
      <c r="A90" s="1024"/>
      <c r="B90" s="1272" t="s">
        <v>2759</v>
      </c>
      <c r="C90" s="1273" t="s">
        <v>5006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>
      <c r="A91" s="1024"/>
      <c r="B91" s="1272" t="s">
        <v>4915</v>
      </c>
      <c r="C91" s="1273" t="s">
        <v>5007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>
      <c r="A92" s="1024"/>
      <c r="B92" s="1272" t="s">
        <v>2835</v>
      </c>
      <c r="C92" s="1273" t="s">
        <v>5008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>
      <c r="A93" s="1024"/>
      <c r="B93" s="1272" t="s">
        <v>4963</v>
      </c>
      <c r="C93" s="1273" t="s">
        <v>5009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>
      <c r="A94" s="1024"/>
      <c r="B94" s="1272" t="s">
        <v>729</v>
      </c>
      <c r="C94" s="1273" t="s">
        <v>5010</v>
      </c>
      <c r="D94" s="1164">
        <v>45958</v>
      </c>
      <c r="E94" s="1275" t="s">
        <v>288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>
      <c r="A95" s="1024"/>
      <c r="B95" s="1272" t="s">
        <v>2759</v>
      </c>
      <c r="C95" s="1273" t="s">
        <v>5011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>
      <c r="A96" s="1024"/>
      <c r="B96" s="1272" t="s">
        <v>4915</v>
      </c>
      <c r="C96" s="1273" t="s">
        <v>5012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>
      <c r="A97" s="1024"/>
      <c r="B97" s="1272" t="s">
        <v>2835</v>
      </c>
      <c r="C97" s="1273" t="s">
        <v>5013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>
      <c r="A98" s="1024" t="s">
        <v>5014</v>
      </c>
      <c r="B98" s="1276" t="s">
        <v>3324</v>
      </c>
      <c r="C98" s="1273" t="s">
        <v>5015</v>
      </c>
      <c r="D98" s="1164">
        <v>45988</v>
      </c>
      <c r="E98" s="1275" t="s">
        <v>288</v>
      </c>
      <c r="F98" s="1161">
        <f>D98+11</f>
        <v>45999</v>
      </c>
      <c r="G98" s="1275" t="s">
        <v>288</v>
      </c>
      <c r="H98" s="1275" t="s">
        <v>288</v>
      </c>
      <c r="I98" s="1275" t="s">
        <v>288</v>
      </c>
      <c r="J98" s="1275" t="s">
        <v>288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>
      <c r="A99" s="1024" t="s">
        <v>5016</v>
      </c>
      <c r="B99" s="1277" t="s">
        <v>312</v>
      </c>
      <c r="C99" s="1273" t="s">
        <v>5017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>
      <c r="A100" s="989" t="s">
        <v>5018</v>
      </c>
      <c r="B100" s="1277" t="s">
        <v>312</v>
      </c>
      <c r="C100" s="1273" t="s">
        <v>5019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>
      <c r="A101" s="1024" t="s">
        <v>5020</v>
      </c>
      <c r="B101" s="1278" t="s">
        <v>5021</v>
      </c>
      <c r="C101" s="1273" t="s">
        <v>5022</v>
      </c>
      <c r="D101" s="1164">
        <v>46008</v>
      </c>
      <c r="E101" s="1187" t="s">
        <v>288</v>
      </c>
      <c r="F101" s="1187" t="s">
        <v>288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>
      <c r="A102" s="1024" t="s">
        <v>5023</v>
      </c>
      <c r="B102" s="1277" t="s">
        <v>312</v>
      </c>
      <c r="C102" s="1273" t="s">
        <v>5024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>
      <c r="A103" s="1024" t="s">
        <v>5025</v>
      </c>
      <c r="B103" s="1276" t="s">
        <v>5026</v>
      </c>
      <c r="C103" s="1273" t="s">
        <v>5027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37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>
      <c r="A104" s="1024" t="s">
        <v>5028</v>
      </c>
      <c r="B104" s="1276" t="s">
        <v>5029</v>
      </c>
      <c r="C104" s="1273" t="s">
        <v>5030</v>
      </c>
      <c r="D104" s="1164">
        <v>46085</v>
      </c>
      <c r="E104" s="1188" t="s">
        <v>288</v>
      </c>
      <c r="F104" s="1188" t="s">
        <v>288</v>
      </c>
      <c r="G104" s="1188" t="s">
        <v>288</v>
      </c>
      <c r="H104" s="1188" t="s">
        <v>288</v>
      </c>
      <c r="I104" s="1188" t="s">
        <v>288</v>
      </c>
      <c r="J104" s="1188" t="s">
        <v>288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>
      <c r="A105" s="1024" t="s">
        <v>5031</v>
      </c>
      <c r="B105" s="1276" t="s">
        <v>5032</v>
      </c>
      <c r="C105" s="1273" t="s">
        <v>5033</v>
      </c>
      <c r="D105" s="1164">
        <v>46059</v>
      </c>
      <c r="E105" s="1188" t="s">
        <v>288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37" si="141">M104+7</f>
        <v>46051</v>
      </c>
      <c r="N105" s="1274">
        <f t="shared" ref="N105" si="142">WEEKNUM(M105)</f>
        <v>5</v>
      </c>
    </row>
    <row r="106" spans="1:14" ht="20.100000000000001" hidden="1" customHeight="1">
      <c r="A106" s="1024" t="s">
        <v>5034</v>
      </c>
      <c r="B106" s="1276" t="s">
        <v>5035</v>
      </c>
      <c r="C106" s="1273" t="s">
        <v>5036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>
      <c r="A107" s="1024" t="s">
        <v>5037</v>
      </c>
      <c r="B107" s="1276" t="s">
        <v>2759</v>
      </c>
      <c r="C107" s="1273" t="s">
        <v>5038</v>
      </c>
      <c r="D107" s="1164">
        <v>46067</v>
      </c>
      <c r="E107" s="1188" t="s">
        <v>288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>
      <c r="A108" s="1024" t="s">
        <v>5039</v>
      </c>
      <c r="B108" s="1277" t="s">
        <v>312</v>
      </c>
      <c r="C108" s="1273" t="s">
        <v>5040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>
      <c r="A109" s="1024" t="s">
        <v>5041</v>
      </c>
      <c r="B109" s="1386" t="s">
        <v>463</v>
      </c>
      <c r="C109" s="1273" t="s">
        <v>5042</v>
      </c>
      <c r="D109" s="1164">
        <v>46090</v>
      </c>
      <c r="E109" s="1188" t="s">
        <v>288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>
      <c r="A110" s="1024" t="s">
        <v>5043</v>
      </c>
      <c r="B110" s="1276" t="s">
        <v>2614</v>
      </c>
      <c r="C110" s="1273" t="s">
        <v>5044</v>
      </c>
      <c r="D110" s="1164">
        <v>46095</v>
      </c>
      <c r="E110" s="1188" t="s">
        <v>288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hidden="1" customHeight="1">
      <c r="A111" s="1024" t="s">
        <v>5045</v>
      </c>
      <c r="B111" s="1276" t="s">
        <v>5046</v>
      </c>
      <c r="C111" s="1273" t="s">
        <v>5047</v>
      </c>
      <c r="D111" s="1164">
        <v>46092</v>
      </c>
      <c r="E111" s="1188" t="s">
        <v>288</v>
      </c>
      <c r="F111" s="1188" t="s">
        <v>288</v>
      </c>
      <c r="G111" s="1188" t="s">
        <v>288</v>
      </c>
      <c r="H111" s="1188" t="s">
        <v>288</v>
      </c>
      <c r="I111" s="1188" t="s">
        <v>288</v>
      </c>
      <c r="J111" s="1188" t="s">
        <v>288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hidden="1" customHeight="1">
      <c r="A112" s="1024" t="s">
        <v>5048</v>
      </c>
      <c r="B112" s="1276" t="s">
        <v>5049</v>
      </c>
      <c r="C112" s="1273" t="s">
        <v>5050</v>
      </c>
      <c r="D112" s="1164">
        <v>46120</v>
      </c>
      <c r="E112" s="1188" t="s">
        <v>288</v>
      </c>
      <c r="F112" s="1188" t="s">
        <v>288</v>
      </c>
      <c r="G112" s="1161">
        <f>D112+18</f>
        <v>46138</v>
      </c>
      <c r="H112" s="1161">
        <f t="shared" ref="H112:H113" si="164">G112+1</f>
        <v>46139</v>
      </c>
      <c r="I112" s="1188" t="s">
        <v>288</v>
      </c>
      <c r="J112" s="1161">
        <f>D112+22</f>
        <v>46142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4" ht="20.100000000000001" hidden="1" customHeight="1">
      <c r="A113" s="1024" t="s">
        <v>5051</v>
      </c>
      <c r="B113" s="1276" t="s">
        <v>5052</v>
      </c>
      <c r="C113" s="1273" t="s">
        <v>5053</v>
      </c>
      <c r="D113" s="1164">
        <v>46121</v>
      </c>
      <c r="E113" s="1188" t="s">
        <v>288</v>
      </c>
      <c r="F113" s="1161">
        <f t="shared" ref="F112:F116" si="165">D113+11</f>
        <v>46132</v>
      </c>
      <c r="G113" s="1161">
        <f>F113+7</f>
        <v>46139</v>
      </c>
      <c r="H113" s="1161">
        <f t="shared" si="164"/>
        <v>46140</v>
      </c>
      <c r="I113" s="1161">
        <f t="shared" ref="I112:I113" si="166">H113+2</f>
        <v>46142</v>
      </c>
      <c r="J113" s="1161">
        <f>I113+1</f>
        <v>46143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4" ht="20.100000000000001" hidden="1" customHeight="1">
      <c r="A114" s="1024" t="s">
        <v>5054</v>
      </c>
      <c r="B114" s="1276" t="s">
        <v>5055</v>
      </c>
      <c r="C114" s="1273" t="s">
        <v>5056</v>
      </c>
      <c r="D114" s="1164">
        <v>46129</v>
      </c>
      <c r="E114" s="1188" t="s">
        <v>288</v>
      </c>
      <c r="F114" s="1161">
        <v>46128</v>
      </c>
      <c r="G114" s="1339">
        <f>F114+7</f>
        <v>46135</v>
      </c>
      <c r="H114" s="1339">
        <f t="shared" ref="H114:H116" si="167">G114+1</f>
        <v>46136</v>
      </c>
      <c r="I114" s="1339">
        <f>H114+2</f>
        <v>46138</v>
      </c>
      <c r="J114" s="1339">
        <f>I114+1</f>
        <v>46139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68">WEEKNUM(M114)</f>
        <v>14</v>
      </c>
    </row>
    <row r="115" spans="1:14" ht="20.100000000000001" hidden="1" customHeight="1">
      <c r="A115" s="1024" t="s">
        <v>5057</v>
      </c>
      <c r="B115" s="1277" t="s">
        <v>463</v>
      </c>
      <c r="C115" s="1442" t="s">
        <v>5058</v>
      </c>
      <c r="D115" s="1388">
        <v>46139</v>
      </c>
      <c r="E115" s="1188" t="s">
        <v>288</v>
      </c>
      <c r="F115" s="1161">
        <f t="shared" si="165"/>
        <v>46150</v>
      </c>
      <c r="G115" s="1339">
        <f>F115+7</f>
        <v>46157</v>
      </c>
      <c r="H115" s="1339">
        <f t="shared" si="167"/>
        <v>46158</v>
      </c>
      <c r="I115" s="1339">
        <f>H115+2</f>
        <v>46160</v>
      </c>
      <c r="J115" s="1339">
        <f>I115+1</f>
        <v>46161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68"/>
        <v>15</v>
      </c>
    </row>
    <row r="116" spans="1:14" ht="20.100000000000001" hidden="1" customHeight="1">
      <c r="A116" s="1024" t="s">
        <v>5059</v>
      </c>
      <c r="B116" s="1443" t="s">
        <v>5046</v>
      </c>
      <c r="C116" s="1444" t="s">
        <v>5060</v>
      </c>
      <c r="D116" s="1425">
        <v>46136</v>
      </c>
      <c r="E116" s="1188" t="s">
        <v>288</v>
      </c>
      <c r="F116" s="1161">
        <f t="shared" si="165"/>
        <v>46147</v>
      </c>
      <c r="G116" s="1346">
        <f t="shared" ref="G115:G116" si="169">F116+7</f>
        <v>46154</v>
      </c>
      <c r="H116" s="1346">
        <f t="shared" si="167"/>
        <v>46155</v>
      </c>
      <c r="I116" s="1346">
        <f t="shared" ref="I115:I116" si="170">H116+2</f>
        <v>46157</v>
      </c>
      <c r="J116" s="1348">
        <f>I116+1</f>
        <v>46158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68"/>
        <v>16</v>
      </c>
    </row>
    <row r="117" spans="1:14" ht="20.100000000000001" customHeight="1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4" ht="42.75" customHeight="1">
      <c r="A118" s="1024"/>
      <c r="B118" s="1516" t="s">
        <v>4899</v>
      </c>
      <c r="C118" s="1599"/>
      <c r="D118" s="1612" t="s">
        <v>252</v>
      </c>
      <c r="E118" s="1437" t="s">
        <v>4977</v>
      </c>
      <c r="F118" s="1426" t="s">
        <v>4903</v>
      </c>
      <c r="G118" s="1426" t="s">
        <v>4904</v>
      </c>
      <c r="H118" s="1426" t="s">
        <v>208</v>
      </c>
      <c r="I118" s="1427" t="s">
        <v>134</v>
      </c>
      <c r="K118" s="1184"/>
      <c r="L118" s="1212"/>
      <c r="M118" s="1212"/>
      <c r="N118" s="1414"/>
    </row>
    <row r="119" spans="1:14" ht="20.100000000000001" customHeight="1">
      <c r="A119" s="1024"/>
      <c r="B119" s="1158" t="s">
        <v>254</v>
      </c>
      <c r="C119" s="1270" t="s">
        <v>255</v>
      </c>
      <c r="D119" s="1613"/>
      <c r="E119" s="1447" t="s">
        <v>49</v>
      </c>
      <c r="F119" s="1445" t="s">
        <v>64</v>
      </c>
      <c r="G119" s="1445" t="s">
        <v>165</v>
      </c>
      <c r="H119" s="1445" t="s">
        <v>147</v>
      </c>
      <c r="I119" s="1446" t="s">
        <v>136</v>
      </c>
      <c r="K119" s="1184"/>
      <c r="L119" s="1448" t="s">
        <v>392</v>
      </c>
      <c r="M119" s="1449" t="s">
        <v>256</v>
      </c>
      <c r="N119" s="1450" t="s">
        <v>340</v>
      </c>
    </row>
    <row r="120" spans="1:14" ht="20.100000000000001" customHeight="1">
      <c r="A120" s="1024" t="s">
        <v>5061</v>
      </c>
      <c r="B120" s="1277" t="s">
        <v>463</v>
      </c>
      <c r="C120" s="1273" t="s">
        <v>5062</v>
      </c>
      <c r="D120" s="1391">
        <v>46139</v>
      </c>
      <c r="E120" s="1266">
        <f t="shared" ref="E120:E125" si="171">D120+11</f>
        <v>46150</v>
      </c>
      <c r="F120" s="1266">
        <f t="shared" ref="F120:F125" si="172">E120+7</f>
        <v>46157</v>
      </c>
      <c r="G120" s="1266">
        <f t="shared" ref="G120:G125" si="173">F120+1</f>
        <v>46158</v>
      </c>
      <c r="H120" s="1266">
        <f>G120+2</f>
        <v>46160</v>
      </c>
      <c r="I120" s="1266">
        <f>H120+1</f>
        <v>46161</v>
      </c>
      <c r="K120" s="1184"/>
      <c r="L120" s="1266">
        <f>L116+7</f>
        <v>46134</v>
      </c>
      <c r="M120" s="1266">
        <f>M116+7</f>
        <v>46135</v>
      </c>
      <c r="N120" s="1451">
        <f t="shared" si="168"/>
        <v>17</v>
      </c>
    </row>
    <row r="121" spans="1:14" ht="20.100000000000001" customHeight="1">
      <c r="A121" s="1024" t="s">
        <v>5063</v>
      </c>
      <c r="B121" s="1276" t="s">
        <v>5064</v>
      </c>
      <c r="C121" s="1273" t="s">
        <v>5065</v>
      </c>
      <c r="D121" s="1164">
        <v>46147</v>
      </c>
      <c r="E121" s="1266">
        <f t="shared" si="171"/>
        <v>46158</v>
      </c>
      <c r="F121" s="1266">
        <f t="shared" si="172"/>
        <v>46165</v>
      </c>
      <c r="G121" s="1266">
        <f t="shared" si="173"/>
        <v>46166</v>
      </c>
      <c r="H121" s="1266">
        <f t="shared" ref="H120:H125" si="174">G121+2</f>
        <v>46168</v>
      </c>
      <c r="I121" s="1266">
        <f t="shared" ref="I120:I125" si="175">H121+1</f>
        <v>46169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76">WEEKNUM(M121)</f>
        <v>18</v>
      </c>
    </row>
    <row r="122" spans="1:14" ht="20.100000000000001" customHeight="1">
      <c r="A122" s="1024" t="s">
        <v>5066</v>
      </c>
      <c r="B122" s="1276" t="s">
        <v>1909</v>
      </c>
      <c r="C122" s="1273" t="s">
        <v>5067</v>
      </c>
      <c r="D122" s="1164">
        <v>46150</v>
      </c>
      <c r="E122" s="1266">
        <f t="shared" si="171"/>
        <v>46161</v>
      </c>
      <c r="F122" s="1266">
        <f t="shared" si="172"/>
        <v>46168</v>
      </c>
      <c r="G122" s="1266">
        <f t="shared" si="173"/>
        <v>46169</v>
      </c>
      <c r="H122" s="1266">
        <f t="shared" si="174"/>
        <v>46171</v>
      </c>
      <c r="I122" s="1266">
        <f t="shared" si="175"/>
        <v>46172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77">WEEKNUM(M122)</f>
        <v>19</v>
      </c>
    </row>
    <row r="123" spans="1:14" ht="20.100000000000001" customHeight="1">
      <c r="A123" s="1024" t="s">
        <v>5068</v>
      </c>
      <c r="B123" s="1276" t="s">
        <v>5026</v>
      </c>
      <c r="C123" s="1273" t="s">
        <v>5069</v>
      </c>
      <c r="D123" s="1164">
        <v>46159</v>
      </c>
      <c r="E123" s="1266">
        <f t="shared" si="171"/>
        <v>46170</v>
      </c>
      <c r="F123" s="1266">
        <f t="shared" si="172"/>
        <v>46177</v>
      </c>
      <c r="G123" s="1266">
        <f t="shared" si="173"/>
        <v>46178</v>
      </c>
      <c r="H123" s="1266">
        <f t="shared" si="174"/>
        <v>46180</v>
      </c>
      <c r="I123" s="1266">
        <f t="shared" si="175"/>
        <v>46181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77"/>
        <v>20</v>
      </c>
    </row>
    <row r="124" spans="1:14" ht="20.100000000000001" customHeight="1">
      <c r="A124" s="1024" t="s">
        <v>5070</v>
      </c>
      <c r="B124" s="1276" t="s">
        <v>5071</v>
      </c>
      <c r="C124" s="1273" t="s">
        <v>5072</v>
      </c>
      <c r="D124" s="1164">
        <v>46162</v>
      </c>
      <c r="E124" s="1266">
        <f t="shared" si="171"/>
        <v>46173</v>
      </c>
      <c r="F124" s="1266">
        <f t="shared" si="172"/>
        <v>46180</v>
      </c>
      <c r="G124" s="1266">
        <f t="shared" si="173"/>
        <v>46181</v>
      </c>
      <c r="H124" s="1266">
        <f t="shared" si="174"/>
        <v>46183</v>
      </c>
      <c r="I124" s="1266">
        <f t="shared" si="175"/>
        <v>46184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77"/>
        <v>21</v>
      </c>
    </row>
    <row r="125" spans="1:14" ht="20.100000000000001" customHeight="1">
      <c r="A125" s="1024" t="s">
        <v>5073</v>
      </c>
      <c r="B125" s="1441" t="s">
        <v>5074</v>
      </c>
      <c r="C125" s="1442" t="s">
        <v>5075</v>
      </c>
      <c r="D125" s="1388">
        <v>46169</v>
      </c>
      <c r="E125" s="1498">
        <f t="shared" si="171"/>
        <v>46180</v>
      </c>
      <c r="F125" s="1498">
        <f t="shared" si="172"/>
        <v>46187</v>
      </c>
      <c r="G125" s="1498">
        <f t="shared" si="173"/>
        <v>46188</v>
      </c>
      <c r="H125" s="1498">
        <f t="shared" si="174"/>
        <v>46190</v>
      </c>
      <c r="I125" s="1498">
        <f t="shared" si="175"/>
        <v>46191</v>
      </c>
      <c r="K125" s="1184"/>
      <c r="L125" s="1339">
        <f t="shared" si="136"/>
        <v>46169</v>
      </c>
      <c r="M125" s="1339">
        <f t="shared" si="141"/>
        <v>46170</v>
      </c>
      <c r="N125" s="1415">
        <f t="shared" si="177"/>
        <v>22</v>
      </c>
    </row>
    <row r="126" spans="1:14" ht="20.100000000000001" customHeight="1">
      <c r="A126" s="1024" t="s">
        <v>5076</v>
      </c>
      <c r="B126" s="1499" t="s">
        <v>5077</v>
      </c>
      <c r="C126" s="1500" t="s">
        <v>5078</v>
      </c>
      <c r="D126" s="1245">
        <v>46176</v>
      </c>
      <c r="E126" s="1501">
        <f t="shared" ref="E126:E132" si="178">D126+11</f>
        <v>46187</v>
      </c>
      <c r="F126" s="1501">
        <f t="shared" ref="F126:F132" si="179">E126+7</f>
        <v>46194</v>
      </c>
      <c r="G126" s="1501">
        <f t="shared" ref="G126:G132" si="180">F126+1</f>
        <v>46195</v>
      </c>
      <c r="H126" s="1501">
        <f t="shared" ref="H126:H132" si="181">G126+2</f>
        <v>46197</v>
      </c>
      <c r="I126" s="1501">
        <f t="shared" ref="I126" si="182">H126+1</f>
        <v>46198</v>
      </c>
      <c r="K126" s="1184"/>
      <c r="L126" s="1501">
        <f t="shared" si="136"/>
        <v>46176</v>
      </c>
      <c r="M126" s="1501">
        <f t="shared" si="141"/>
        <v>46177</v>
      </c>
      <c r="N126" s="1503">
        <f t="shared" ref="N126:N132" si="183">WEEKNUM(M126)</f>
        <v>23</v>
      </c>
    </row>
    <row r="127" spans="1:14" ht="20.100000000000001" customHeight="1">
      <c r="A127" s="1024"/>
      <c r="B127" s="1439"/>
      <c r="C127" s="1440"/>
      <c r="D127" s="1212"/>
      <c r="E127" s="1212"/>
      <c r="F127" s="1212"/>
      <c r="G127" s="1212"/>
      <c r="H127" s="1212"/>
      <c r="I127" s="1212"/>
      <c r="K127" s="1184"/>
      <c r="L127" s="1212"/>
      <c r="M127" s="1212"/>
      <c r="N127" s="1414"/>
    </row>
    <row r="128" spans="1:14" ht="36" customHeight="1">
      <c r="A128" s="1024"/>
      <c r="B128" s="1516" t="s">
        <v>4899</v>
      </c>
      <c r="C128" s="1599"/>
      <c r="D128" s="1611" t="s">
        <v>252</v>
      </c>
      <c r="E128" s="1216" t="s">
        <v>5079</v>
      </c>
      <c r="F128" s="1216" t="s">
        <v>4977</v>
      </c>
      <c r="G128" s="1216" t="s">
        <v>4903</v>
      </c>
      <c r="H128" s="1216" t="s">
        <v>4904</v>
      </c>
      <c r="I128" s="1216" t="s">
        <v>208</v>
      </c>
      <c r="J128" s="1216" t="s">
        <v>134</v>
      </c>
      <c r="K128" s="1184"/>
      <c r="L128" s="1212"/>
      <c r="M128" s="1212"/>
      <c r="N128" s="1414"/>
    </row>
    <row r="129" spans="1:17" ht="20.100000000000001" customHeight="1">
      <c r="A129" s="1024"/>
      <c r="B129" s="1158" t="s">
        <v>254</v>
      </c>
      <c r="C129" s="1270" t="s">
        <v>255</v>
      </c>
      <c r="D129" s="1611"/>
      <c r="E129" s="1502" t="s">
        <v>32</v>
      </c>
      <c r="F129" s="1502" t="s">
        <v>49</v>
      </c>
      <c r="G129" s="1502" t="s">
        <v>63</v>
      </c>
      <c r="H129" s="1502" t="s">
        <v>195</v>
      </c>
      <c r="I129" s="1502" t="s">
        <v>165</v>
      </c>
      <c r="J129" s="1502" t="s">
        <v>188</v>
      </c>
      <c r="K129" s="1184"/>
      <c r="L129" s="1448" t="s">
        <v>392</v>
      </c>
      <c r="M129" s="1449" t="s">
        <v>256</v>
      </c>
      <c r="N129" s="1450" t="s">
        <v>340</v>
      </c>
    </row>
    <row r="130" spans="1:17" ht="20.100000000000001" customHeight="1">
      <c r="A130" s="1024" t="s">
        <v>5080</v>
      </c>
      <c r="B130" s="1276" t="s">
        <v>5081</v>
      </c>
      <c r="C130" s="1273" t="s">
        <v>5082</v>
      </c>
      <c r="D130" s="1391">
        <v>46185</v>
      </c>
      <c r="E130" s="1266">
        <f>D130+5</f>
        <v>46190</v>
      </c>
      <c r="F130" s="1266">
        <f>D130+11</f>
        <v>46196</v>
      </c>
      <c r="G130" s="1266">
        <f>D130+16</f>
        <v>46201</v>
      </c>
      <c r="H130" s="1266">
        <f>D130+17</f>
        <v>46202</v>
      </c>
      <c r="I130" s="1266">
        <f>D130+19</f>
        <v>46204</v>
      </c>
      <c r="J130" s="1266">
        <f>D130+20</f>
        <v>46205</v>
      </c>
      <c r="K130" s="1184"/>
      <c r="L130" s="1266">
        <v>46185</v>
      </c>
      <c r="M130" s="1266">
        <v>46186</v>
      </c>
      <c r="N130" s="1451">
        <f t="shared" si="183"/>
        <v>24</v>
      </c>
    </row>
    <row r="131" spans="1:17" ht="20.100000000000001" customHeight="1">
      <c r="A131" s="1024"/>
      <c r="B131" s="1276" t="s">
        <v>5055</v>
      </c>
      <c r="C131" s="1273" t="s">
        <v>5083</v>
      </c>
      <c r="D131" s="1164">
        <v>46192</v>
      </c>
      <c r="E131" s="1266">
        <f t="shared" ref="E131:E132" si="184">D131+5</f>
        <v>46197</v>
      </c>
      <c r="F131" s="1266">
        <f t="shared" ref="F131:F132" si="185">D131+11</f>
        <v>46203</v>
      </c>
      <c r="G131" s="1266">
        <f>D131+16</f>
        <v>46208</v>
      </c>
      <c r="H131" s="1266">
        <f>D131+17</f>
        <v>46209</v>
      </c>
      <c r="I131" s="1266">
        <f>D131+19</f>
        <v>46211</v>
      </c>
      <c r="J131" s="1266">
        <f>D131+20</f>
        <v>46212</v>
      </c>
      <c r="K131" s="1184"/>
      <c r="L131" s="1161">
        <f t="shared" si="136"/>
        <v>46192</v>
      </c>
      <c r="M131" s="1161">
        <f t="shared" si="141"/>
        <v>46193</v>
      </c>
      <c r="N131" s="1274">
        <f t="shared" si="183"/>
        <v>25</v>
      </c>
    </row>
    <row r="132" spans="1:17" ht="20.100000000000001" customHeight="1">
      <c r="A132" s="1024" t="s">
        <v>5084</v>
      </c>
      <c r="B132" s="1276" t="s">
        <v>5085</v>
      </c>
      <c r="C132" s="1273" t="s">
        <v>5086</v>
      </c>
      <c r="D132" s="1164">
        <v>46199</v>
      </c>
      <c r="E132" s="1266">
        <f t="shared" si="184"/>
        <v>46204</v>
      </c>
      <c r="F132" s="1266">
        <f t="shared" si="185"/>
        <v>46210</v>
      </c>
      <c r="G132" s="1266">
        <f>D132+16</f>
        <v>46215</v>
      </c>
      <c r="H132" s="1266">
        <f>D132+17</f>
        <v>46216</v>
      </c>
      <c r="I132" s="1266">
        <f>D132+19</f>
        <v>46218</v>
      </c>
      <c r="J132" s="1266">
        <f>D132+20</f>
        <v>46219</v>
      </c>
      <c r="K132" s="1184"/>
      <c r="L132" s="1161">
        <f t="shared" si="136"/>
        <v>46199</v>
      </c>
      <c r="M132" s="1161">
        <f t="shared" si="141"/>
        <v>46200</v>
      </c>
      <c r="N132" s="1274">
        <f t="shared" si="183"/>
        <v>26</v>
      </c>
    </row>
    <row r="133" spans="1:17" ht="20.100000000000001" customHeight="1">
      <c r="A133" s="1024" t="s">
        <v>5087</v>
      </c>
      <c r="B133" s="1276" t="s">
        <v>5046</v>
      </c>
      <c r="C133" s="1273" t="s">
        <v>5088</v>
      </c>
      <c r="D133" s="1164">
        <v>46206</v>
      </c>
      <c r="E133" s="1266">
        <f t="shared" ref="E133:E134" si="186">D133+5</f>
        <v>46211</v>
      </c>
      <c r="F133" s="1266">
        <f t="shared" ref="F133:F134" si="187">D133+11</f>
        <v>46217</v>
      </c>
      <c r="G133" s="1266">
        <f>D133+16</f>
        <v>46222</v>
      </c>
      <c r="H133" s="1266">
        <f>D133+17</f>
        <v>46223</v>
      </c>
      <c r="I133" s="1266">
        <f>D133+19</f>
        <v>46225</v>
      </c>
      <c r="J133" s="1266">
        <f>D133+20</f>
        <v>46226</v>
      </c>
      <c r="K133" s="1184"/>
      <c r="L133" s="1161">
        <f t="shared" si="136"/>
        <v>46206</v>
      </c>
      <c r="M133" s="1161">
        <f t="shared" si="141"/>
        <v>46207</v>
      </c>
      <c r="N133" s="1274">
        <f t="shared" ref="N133:N134" si="188">WEEKNUM(M133)</f>
        <v>27</v>
      </c>
    </row>
    <row r="134" spans="1:17" ht="20.100000000000001" customHeight="1">
      <c r="A134" s="1024" t="s">
        <v>5089</v>
      </c>
      <c r="B134" s="1276" t="s">
        <v>5090</v>
      </c>
      <c r="C134" s="1273" t="s">
        <v>5091</v>
      </c>
      <c r="D134" s="1164">
        <v>46213</v>
      </c>
      <c r="E134" s="1266">
        <f t="shared" si="186"/>
        <v>46218</v>
      </c>
      <c r="F134" s="1266">
        <f t="shared" si="187"/>
        <v>46224</v>
      </c>
      <c r="G134" s="1266">
        <f>D134+16</f>
        <v>46229</v>
      </c>
      <c r="H134" s="1266">
        <f>D134+17</f>
        <v>46230</v>
      </c>
      <c r="I134" s="1266">
        <f>D134+19</f>
        <v>46232</v>
      </c>
      <c r="J134" s="1266">
        <f>D134+20</f>
        <v>46233</v>
      </c>
      <c r="K134" s="1184"/>
      <c r="L134" s="1161">
        <f t="shared" si="136"/>
        <v>46213</v>
      </c>
      <c r="M134" s="1161">
        <f t="shared" si="141"/>
        <v>46214</v>
      </c>
      <c r="N134" s="1274">
        <f t="shared" si="188"/>
        <v>28</v>
      </c>
    </row>
    <row r="135" spans="1:17" ht="20.100000000000001" customHeight="1">
      <c r="A135" s="1024"/>
      <c r="B135" s="1276" t="s">
        <v>5092</v>
      </c>
      <c r="C135" s="1273" t="s">
        <v>5093</v>
      </c>
      <c r="D135" s="1164">
        <v>46220</v>
      </c>
      <c r="E135" s="1266">
        <f t="shared" ref="E135:E137" si="189">D135+5</f>
        <v>46225</v>
      </c>
      <c r="F135" s="1266">
        <f t="shared" ref="F135:F137" si="190">D135+11</f>
        <v>46231</v>
      </c>
      <c r="G135" s="1266">
        <f>D135+16</f>
        <v>46236</v>
      </c>
      <c r="H135" s="1266">
        <f>D135+17</f>
        <v>46237</v>
      </c>
      <c r="I135" s="1266">
        <f>D135+19</f>
        <v>46239</v>
      </c>
      <c r="J135" s="1266">
        <f>D135+20</f>
        <v>46240</v>
      </c>
      <c r="K135" s="1184"/>
      <c r="L135" s="1161">
        <f t="shared" si="136"/>
        <v>46220</v>
      </c>
      <c r="M135" s="1161">
        <f t="shared" si="141"/>
        <v>46221</v>
      </c>
      <c r="N135" s="1274">
        <f t="shared" ref="N135:N137" si="191">WEEKNUM(M135)</f>
        <v>29</v>
      </c>
    </row>
    <row r="136" spans="1:17" ht="20.100000000000001" customHeight="1">
      <c r="A136" s="1024"/>
      <c r="B136" s="1276" t="s">
        <v>5094</v>
      </c>
      <c r="C136" s="1273" t="s">
        <v>5095</v>
      </c>
      <c r="D136" s="1164">
        <v>46227</v>
      </c>
      <c r="E136" s="1266">
        <f t="shared" si="189"/>
        <v>46232</v>
      </c>
      <c r="F136" s="1266">
        <f t="shared" si="190"/>
        <v>46238</v>
      </c>
      <c r="G136" s="1266">
        <f>D136+16</f>
        <v>46243</v>
      </c>
      <c r="H136" s="1266">
        <f>D136+17</f>
        <v>46244</v>
      </c>
      <c r="I136" s="1266">
        <f>D136+19</f>
        <v>46246</v>
      </c>
      <c r="J136" s="1266">
        <f>D136+20</f>
        <v>46247</v>
      </c>
      <c r="K136" s="1184"/>
      <c r="L136" s="1161">
        <f t="shared" si="136"/>
        <v>46227</v>
      </c>
      <c r="M136" s="1161">
        <f t="shared" si="141"/>
        <v>46228</v>
      </c>
      <c r="N136" s="1274">
        <f t="shared" si="191"/>
        <v>30</v>
      </c>
    </row>
    <row r="137" spans="1:17" ht="20.100000000000001" customHeight="1">
      <c r="A137" s="1024"/>
      <c r="B137" s="1276" t="s">
        <v>5096</v>
      </c>
      <c r="C137" s="1273" t="s">
        <v>5097</v>
      </c>
      <c r="D137" s="1164">
        <v>46234</v>
      </c>
      <c r="E137" s="1266">
        <f t="shared" si="189"/>
        <v>46239</v>
      </c>
      <c r="F137" s="1266">
        <f t="shared" si="190"/>
        <v>46245</v>
      </c>
      <c r="G137" s="1266">
        <f>D137+16</f>
        <v>46250</v>
      </c>
      <c r="H137" s="1266">
        <f>D137+17</f>
        <v>46251</v>
      </c>
      <c r="I137" s="1266">
        <f>D137+19</f>
        <v>46253</v>
      </c>
      <c r="J137" s="1266">
        <f>D137+20</f>
        <v>46254</v>
      </c>
      <c r="K137" s="1184"/>
      <c r="L137" s="1161">
        <f t="shared" si="136"/>
        <v>46234</v>
      </c>
      <c r="M137" s="1161">
        <f t="shared" si="141"/>
        <v>46235</v>
      </c>
      <c r="N137" s="1274">
        <f t="shared" si="191"/>
        <v>31</v>
      </c>
    </row>
    <row r="138" spans="1:17" ht="24.95" customHeight="1">
      <c r="A138" s="1024"/>
      <c r="B138" s="147" t="s">
        <v>468</v>
      </c>
      <c r="C138" s="75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600"/>
      <c r="P138" s="146"/>
      <c r="Q138" s="146"/>
    </row>
    <row r="139" spans="1:17" s="159" customFormat="1" ht="17.25" customHeight="1">
      <c r="A139" s="1024"/>
      <c r="C139" s="145"/>
      <c r="D139" s="145"/>
      <c r="E139" s="145"/>
      <c r="F139" s="145"/>
      <c r="G139" s="145"/>
      <c r="H139" s="145"/>
      <c r="I139" s="145"/>
      <c r="N139" s="147"/>
      <c r="O139" s="145"/>
    </row>
    <row r="140" spans="1:17" s="159" customFormat="1" ht="17.25" customHeight="1" thickBot="1">
      <c r="A140" s="1024"/>
      <c r="B140" s="422"/>
      <c r="C140" s="145"/>
      <c r="D140" s="145"/>
      <c r="E140" s="145"/>
      <c r="F140" s="145"/>
      <c r="G140" s="145"/>
      <c r="H140" s="145"/>
      <c r="I140" s="145"/>
      <c r="N140" s="147"/>
      <c r="O140" s="145"/>
    </row>
    <row r="141" spans="1:17" s="147" customFormat="1" ht="18.75" customHeight="1">
      <c r="B141" s="889"/>
      <c r="C141" s="890"/>
      <c r="D141" s="891"/>
      <c r="E141" s="892"/>
      <c r="F141" s="893"/>
      <c r="G141" s="894"/>
      <c r="H141" s="895"/>
    </row>
    <row r="142" spans="1:17" s="147" customFormat="1" ht="18.75" customHeight="1">
      <c r="B142" s="778" t="s">
        <v>469</v>
      </c>
      <c r="C142" s="145"/>
      <c r="D142" s="147" t="s">
        <v>470</v>
      </c>
      <c r="G142" s="147" t="s">
        <v>471</v>
      </c>
      <c r="H142" s="779"/>
    </row>
    <row r="143" spans="1:17" s="147" customFormat="1" ht="18.75" customHeight="1">
      <c r="B143" s="780" t="s">
        <v>472</v>
      </c>
      <c r="C143" s="1085" t="s">
        <v>473</v>
      </c>
      <c r="D143" s="133" t="s">
        <v>474</v>
      </c>
      <c r="F143" s="1085" t="s">
        <v>475</v>
      </c>
      <c r="G143" s="145" t="s">
        <v>476</v>
      </c>
      <c r="H143" s="1086" t="s">
        <v>477</v>
      </c>
    </row>
    <row r="144" spans="1:17" s="147" customFormat="1" ht="18.75" customHeight="1">
      <c r="B144" s="780" t="s">
        <v>478</v>
      </c>
      <c r="C144" s="1085" t="s">
        <v>479</v>
      </c>
      <c r="D144" s="133" t="s">
        <v>480</v>
      </c>
      <c r="E144" s="148" t="s">
        <v>481</v>
      </c>
      <c r="F144" s="1087" t="s">
        <v>482</v>
      </c>
      <c r="G144" s="145" t="s">
        <v>483</v>
      </c>
      <c r="H144" s="1086" t="s">
        <v>484</v>
      </c>
    </row>
    <row r="145" spans="1:15" s="147" customFormat="1" ht="18" customHeight="1">
      <c r="B145" s="783" t="s">
        <v>485</v>
      </c>
      <c r="C145" s="1088" t="s">
        <v>486</v>
      </c>
      <c r="D145" s="133" t="s">
        <v>487</v>
      </c>
      <c r="E145" s="148" t="s">
        <v>488</v>
      </c>
      <c r="F145" s="1087" t="s">
        <v>489</v>
      </c>
      <c r="G145" s="588" t="s">
        <v>490</v>
      </c>
      <c r="H145" s="1089" t="s">
        <v>491</v>
      </c>
    </row>
    <row r="146" spans="1:15" s="147" customFormat="1" ht="18.75" customHeight="1">
      <c r="B146" s="783" t="s">
        <v>492</v>
      </c>
      <c r="C146" s="1088" t="s">
        <v>493</v>
      </c>
      <c r="D146" s="133" t="s">
        <v>494</v>
      </c>
      <c r="E146" s="148" t="s">
        <v>495</v>
      </c>
      <c r="F146" s="1087" t="s">
        <v>496</v>
      </c>
      <c r="G146" s="588" t="s">
        <v>497</v>
      </c>
      <c r="H146" s="1089" t="s">
        <v>498</v>
      </c>
      <c r="N146" s="149"/>
      <c r="O146" s="149"/>
    </row>
    <row r="147" spans="1:15" s="147" customFormat="1" ht="18.75" customHeight="1">
      <c r="B147" s="783" t="s">
        <v>899</v>
      </c>
      <c r="C147" s="1088" t="s">
        <v>500</v>
      </c>
      <c r="D147" s="133" t="s">
        <v>501</v>
      </c>
      <c r="E147" s="148" t="s">
        <v>502</v>
      </c>
      <c r="F147" s="1087" t="s">
        <v>503</v>
      </c>
      <c r="G147" s="588" t="s">
        <v>504</v>
      </c>
      <c r="H147" s="1089" t="s">
        <v>505</v>
      </c>
      <c r="N147" s="149"/>
      <c r="O147" s="149"/>
    </row>
    <row r="148" spans="1:15" s="147" customFormat="1" ht="18.75" customHeight="1">
      <c r="B148" s="783" t="s">
        <v>506</v>
      </c>
      <c r="C148" s="1088" t="s">
        <v>507</v>
      </c>
      <c r="D148" s="133" t="s">
        <v>508</v>
      </c>
      <c r="E148" s="148" t="s">
        <v>509</v>
      </c>
      <c r="F148" s="1087" t="s">
        <v>510</v>
      </c>
      <c r="G148" s="588" t="s">
        <v>511</v>
      </c>
      <c r="H148" s="1089" t="s">
        <v>512</v>
      </c>
      <c r="N148" s="149"/>
      <c r="O148" s="149"/>
    </row>
    <row r="149" spans="1:15" s="147" customFormat="1" ht="18.75" customHeight="1">
      <c r="B149" s="783" t="s">
        <v>513</v>
      </c>
      <c r="C149" s="1088" t="s">
        <v>514</v>
      </c>
      <c r="D149" s="133" t="s">
        <v>515</v>
      </c>
      <c r="E149" s="148" t="s">
        <v>516</v>
      </c>
      <c r="F149" s="1085" t="s">
        <v>517</v>
      </c>
      <c r="G149" s="588" t="s">
        <v>518</v>
      </c>
      <c r="H149" s="787" t="s">
        <v>519</v>
      </c>
      <c r="N149" s="149"/>
      <c r="O149" s="149"/>
    </row>
    <row r="150" spans="1:15" ht="18.75" customHeight="1">
      <c r="A150" s="1022"/>
      <c r="B150" s="783" t="s">
        <v>520</v>
      </c>
      <c r="C150" s="1088" t="s">
        <v>521</v>
      </c>
      <c r="D150" s="133" t="s">
        <v>522</v>
      </c>
      <c r="E150" s="148" t="s">
        <v>523</v>
      </c>
      <c r="F150" s="739" t="s">
        <v>524</v>
      </c>
      <c r="G150" s="147"/>
      <c r="H150" s="788"/>
      <c r="I150" s="145"/>
      <c r="J150" s="145"/>
      <c r="K150" s="145"/>
    </row>
    <row r="151" spans="1:15" ht="17.25" customHeight="1" thickBot="1">
      <c r="A151" s="1022"/>
      <c r="B151" s="1090"/>
      <c r="C151" s="791"/>
      <c r="D151" s="791"/>
      <c r="E151" s="791"/>
      <c r="F151" s="791"/>
      <c r="G151" s="791"/>
      <c r="H151" s="1091"/>
      <c r="I151" s="145"/>
      <c r="J151" s="145"/>
      <c r="K151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43" r:id="rId10" xr:uid="{7EB8ACDC-127B-4623-BC63-962269ACDF7E}"/>
    <hyperlink ref="C143" r:id="rId11" xr:uid="{D0902594-8023-4CDF-A988-07AA592A8A42}"/>
    <hyperlink ref="H148" r:id="rId12" xr:uid="{BAF9C094-775F-4D5B-AB5F-020C18A1A332}"/>
    <hyperlink ref="H147" r:id="rId13" xr:uid="{F5B825EB-C0A3-49C0-A0C7-C5C7847D1C42}"/>
    <hyperlink ref="C146" r:id="rId14" xr:uid="{13959669-DF32-4057-9863-25DE0C5053D2}"/>
    <hyperlink ref="C144" r:id="rId15" xr:uid="{8989D5CA-737B-4ABF-BEA4-557F5B10E4CB}"/>
    <hyperlink ref="C150" r:id="rId16" xr:uid="{CA4B5B68-7F84-4CE7-B9C4-67ED9394DE33}"/>
    <hyperlink ref="H146" r:id="rId17" xr:uid="{C3A611E8-05C0-4318-8B8B-79B220D6A3FD}"/>
    <hyperlink ref="H149" r:id="rId18" xr:uid="{AF4EC95A-4D95-4BD2-9CF8-84059FCA2BFD}"/>
    <hyperlink ref="F143" r:id="rId19" xr:uid="{B7064F0F-55C9-4537-ADA1-2C0A3AE9611C}"/>
    <hyperlink ref="F148" r:id="rId20" xr:uid="{C700D005-22D0-493B-842D-23E3B7095D00}"/>
    <hyperlink ref="F144" r:id="rId21" xr:uid="{74359B29-54D6-4C8D-9246-85C3C79B30D5}"/>
    <hyperlink ref="F145" r:id="rId22" xr:uid="{8E7648A6-3F3D-48DB-B3F8-64432BE4BB38}"/>
    <hyperlink ref="F146" r:id="rId23" xr:uid="{53A69E84-3FF9-470E-AD11-2585A6736969}"/>
    <hyperlink ref="F147" r:id="rId24" xr:uid="{1D739F2F-A4A5-4545-82E5-3E7ACCF2C367}"/>
    <hyperlink ref="H144" r:id="rId25" xr:uid="{0C981046-321D-4DB4-8377-FD40823A20FC}"/>
    <hyperlink ref="H145" r:id="rId26" xr:uid="{A5475766-E3FD-40E3-857E-BD71D937D048}"/>
    <hyperlink ref="F149" r:id="rId27" xr:uid="{508805CB-5F01-4EA1-9B50-762FA46CA839}"/>
    <hyperlink ref="C145" r:id="rId28" xr:uid="{814751FF-3017-4AE3-823F-E71E7FE66130}"/>
    <hyperlink ref="C147" r:id="rId29" xr:uid="{C3212037-655C-40ED-B4FD-875C4C7AC192}"/>
    <hyperlink ref="C148" r:id="rId30" xr:uid="{FB9F1EA4-C417-4C7B-94B5-C43C0BC78318}"/>
    <hyperlink ref="C149" r:id="rId31" xr:uid="{247FFABE-37D4-475F-9C06-28383051506A}"/>
    <hyperlink ref="F150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37"/>
  <sheetViews>
    <sheetView showGridLines="0" zoomScaleNormal="100" zoomScaleSheetLayoutView="75" workbookViewId="0">
      <selection activeCell="E24" sqref="E24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20" t="s">
        <v>0</v>
      </c>
      <c r="C2" s="1520"/>
      <c r="D2" s="1520"/>
      <c r="E2" s="1520"/>
      <c r="F2" s="1520"/>
      <c r="H2" s="947" t="s">
        <v>247</v>
      </c>
    </row>
    <row r="3" spans="1:9" ht="17.25" customHeight="1">
      <c r="B3" s="1520"/>
      <c r="C3" s="1520"/>
      <c r="D3" s="1520"/>
      <c r="E3" s="1520"/>
      <c r="F3" s="1520"/>
    </row>
    <row r="4" spans="1:9" s="146" customFormat="1" ht="30" customHeight="1">
      <c r="A4" s="1108"/>
      <c r="B4" s="1521" t="s">
        <v>18</v>
      </c>
      <c r="C4" s="1522"/>
      <c r="D4" s="1522"/>
      <c r="E4" s="1522"/>
      <c r="F4" s="1523"/>
      <c r="G4" s="313"/>
      <c r="H4" s="147"/>
    </row>
    <row r="5" spans="1:9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9" s="196" customFormat="1" ht="38.450000000000003" customHeight="1">
      <c r="A6" s="1109"/>
      <c r="B6" s="1614" t="s">
        <v>18</v>
      </c>
      <c r="C6" s="1615"/>
      <c r="D6" s="1518" t="s">
        <v>252</v>
      </c>
      <c r="E6" s="1158" t="s">
        <v>244</v>
      </c>
      <c r="F6" s="1392"/>
      <c r="G6" s="1190"/>
      <c r="H6" s="1393"/>
      <c r="I6" s="1393"/>
    </row>
    <row r="7" spans="1:9" s="196" customFormat="1" ht="23.25" customHeight="1">
      <c r="A7" s="1109"/>
      <c r="B7" s="1158" t="s">
        <v>254</v>
      </c>
      <c r="C7" s="1158" t="s">
        <v>255</v>
      </c>
      <c r="D7" s="1519"/>
      <c r="E7" s="1159" t="s">
        <v>54</v>
      </c>
      <c r="F7" s="1394"/>
      <c r="G7" s="1158" t="s">
        <v>392</v>
      </c>
      <c r="H7" s="1158" t="s">
        <v>256</v>
      </c>
      <c r="I7" s="1367" t="s">
        <v>257</v>
      </c>
    </row>
    <row r="8" spans="1:9" s="196" customFormat="1" ht="20.100000000000001" hidden="1" customHeight="1">
      <c r="A8" s="1109"/>
      <c r="B8" s="1322" t="s">
        <v>5098</v>
      </c>
      <c r="C8" s="1164" t="s">
        <v>5099</v>
      </c>
      <c r="D8" s="1164">
        <v>46103</v>
      </c>
      <c r="E8" s="1161">
        <f>D8+4</f>
        <v>46107</v>
      </c>
      <c r="F8" s="1212"/>
      <c r="G8" s="1161">
        <v>46103</v>
      </c>
      <c r="H8" s="1161">
        <v>46106</v>
      </c>
      <c r="I8" s="1370">
        <f>WEEKNUM(H8)</f>
        <v>13</v>
      </c>
    </row>
    <row r="9" spans="1:9" s="196" customFormat="1" ht="20.100000000000001" hidden="1" customHeight="1">
      <c r="A9" s="1109"/>
      <c r="B9" s="1322" t="s">
        <v>5100</v>
      </c>
      <c r="C9" s="1164" t="s">
        <v>5101</v>
      </c>
      <c r="D9" s="1164">
        <v>46113</v>
      </c>
      <c r="E9" s="1161">
        <f t="shared" ref="E9:E15" si="0">D9+4</f>
        <v>46117</v>
      </c>
      <c r="F9" s="1212"/>
      <c r="G9" s="1161">
        <f t="shared" ref="G9:H22" si="1">G8+7</f>
        <v>46110</v>
      </c>
      <c r="H9" s="1161">
        <f t="shared" si="1"/>
        <v>46113</v>
      </c>
      <c r="I9" s="1370">
        <f t="shared" ref="I9:I12" si="2">WEEKNUM(H9)</f>
        <v>14</v>
      </c>
    </row>
    <row r="10" spans="1:9" s="196" customFormat="1" ht="20.100000000000001" hidden="1" customHeight="1">
      <c r="A10" s="1109"/>
      <c r="B10" s="1322" t="s">
        <v>5102</v>
      </c>
      <c r="C10" s="1164" t="s">
        <v>5103</v>
      </c>
      <c r="D10" s="1164">
        <v>46117</v>
      </c>
      <c r="E10" s="1161">
        <f t="shared" si="0"/>
        <v>46121</v>
      </c>
      <c r="F10" s="1212"/>
      <c r="G10" s="1161">
        <f t="shared" si="1"/>
        <v>46117</v>
      </c>
      <c r="H10" s="1161">
        <f t="shared" si="1"/>
        <v>46120</v>
      </c>
      <c r="I10" s="1370">
        <f t="shared" si="2"/>
        <v>15</v>
      </c>
    </row>
    <row r="11" spans="1:9" s="196" customFormat="1" ht="20.100000000000001" hidden="1" customHeight="1">
      <c r="A11" s="1109" t="s">
        <v>5104</v>
      </c>
      <c r="B11" s="1322" t="s">
        <v>5105</v>
      </c>
      <c r="C11" s="1164" t="s">
        <v>5106</v>
      </c>
      <c r="D11" s="1164">
        <v>46124</v>
      </c>
      <c r="E11" s="1161">
        <f t="shared" si="0"/>
        <v>46128</v>
      </c>
      <c r="F11" s="1212"/>
      <c r="G11" s="1161">
        <f t="shared" si="1"/>
        <v>46124</v>
      </c>
      <c r="H11" s="1161">
        <f t="shared" si="1"/>
        <v>46127</v>
      </c>
      <c r="I11" s="1370">
        <f t="shared" si="2"/>
        <v>16</v>
      </c>
    </row>
    <row r="12" spans="1:9" s="196" customFormat="1" ht="20.100000000000001" customHeight="1">
      <c r="A12" s="1109" t="s">
        <v>5107</v>
      </c>
      <c r="B12" s="1398" t="s">
        <v>5108</v>
      </c>
      <c r="C12" s="1164" t="s">
        <v>5109</v>
      </c>
      <c r="D12" s="1164">
        <v>46132</v>
      </c>
      <c r="E12" s="1161">
        <f t="shared" si="0"/>
        <v>46136</v>
      </c>
      <c r="F12" s="1212"/>
      <c r="G12" s="1161">
        <f t="shared" si="1"/>
        <v>46131</v>
      </c>
      <c r="H12" s="1161">
        <f t="shared" si="1"/>
        <v>46134</v>
      </c>
      <c r="I12" s="1370">
        <f t="shared" si="2"/>
        <v>17</v>
      </c>
    </row>
    <row r="13" spans="1:9" s="196" customFormat="1" ht="20.100000000000001" customHeight="1">
      <c r="A13" s="1109" t="s">
        <v>5110</v>
      </c>
      <c r="B13" s="1322" t="s">
        <v>5111</v>
      </c>
      <c r="C13" s="1164" t="s">
        <v>5112</v>
      </c>
      <c r="D13" s="1164">
        <v>46139</v>
      </c>
      <c r="E13" s="1161">
        <f t="shared" si="0"/>
        <v>46143</v>
      </c>
      <c r="F13" s="1212"/>
      <c r="G13" s="1161">
        <f t="shared" si="1"/>
        <v>46138</v>
      </c>
      <c r="H13" s="1161">
        <f t="shared" si="1"/>
        <v>46141</v>
      </c>
      <c r="I13" s="1370">
        <f t="shared" ref="I13:I15" si="3">WEEKNUM(H13)</f>
        <v>18</v>
      </c>
    </row>
    <row r="14" spans="1:9" s="196" customFormat="1" ht="20.100000000000001" customHeight="1">
      <c r="A14" s="1109"/>
      <c r="B14" s="1322" t="s">
        <v>5113</v>
      </c>
      <c r="C14" s="1164" t="s">
        <v>5114</v>
      </c>
      <c r="D14" s="1164">
        <v>46149</v>
      </c>
      <c r="E14" s="963" t="s">
        <v>288</v>
      </c>
      <c r="F14" s="1212"/>
      <c r="G14" s="1161">
        <f t="shared" si="1"/>
        <v>46145</v>
      </c>
      <c r="H14" s="1161">
        <f t="shared" si="1"/>
        <v>46148</v>
      </c>
      <c r="I14" s="1370">
        <f t="shared" si="3"/>
        <v>19</v>
      </c>
    </row>
    <row r="15" spans="1:9" s="196" customFormat="1" ht="20.100000000000001" customHeight="1">
      <c r="A15" s="1109" t="s">
        <v>5115</v>
      </c>
      <c r="B15" s="1398" t="s">
        <v>5116</v>
      </c>
      <c r="C15" s="1164" t="s">
        <v>5117</v>
      </c>
      <c r="D15" s="1164">
        <v>46152</v>
      </c>
      <c r="E15" s="1161">
        <f t="shared" si="0"/>
        <v>46156</v>
      </c>
      <c r="F15" s="1212"/>
      <c r="G15" s="1161">
        <f t="shared" si="1"/>
        <v>46152</v>
      </c>
      <c r="H15" s="1161">
        <f t="shared" si="1"/>
        <v>46155</v>
      </c>
      <c r="I15" s="1370">
        <f t="shared" si="3"/>
        <v>20</v>
      </c>
    </row>
    <row r="16" spans="1:9" s="196" customFormat="1" ht="20.100000000000001" customHeight="1">
      <c r="A16" s="1109"/>
      <c r="B16" s="1322" t="s">
        <v>5118</v>
      </c>
      <c r="C16" s="1164" t="s">
        <v>5119</v>
      </c>
      <c r="D16" s="1164">
        <v>46159</v>
      </c>
      <c r="E16" s="1161">
        <f t="shared" ref="E16" si="4">D16+4</f>
        <v>46163</v>
      </c>
      <c r="F16" s="1212"/>
      <c r="G16" s="1161">
        <f t="shared" si="1"/>
        <v>46159</v>
      </c>
      <c r="H16" s="1161">
        <f t="shared" si="1"/>
        <v>46162</v>
      </c>
      <c r="I16" s="1370">
        <f t="shared" ref="I16" si="5">WEEKNUM(H16)</f>
        <v>21</v>
      </c>
    </row>
    <row r="17" spans="1:15" s="196" customFormat="1" ht="20.100000000000001" customHeight="1">
      <c r="A17" s="1109"/>
      <c r="B17" s="1322" t="s">
        <v>5120</v>
      </c>
      <c r="C17" s="1164" t="s">
        <v>5121</v>
      </c>
      <c r="D17" s="1164">
        <v>46166</v>
      </c>
      <c r="E17" s="1161">
        <f t="shared" ref="E17" si="6">D17+4</f>
        <v>46170</v>
      </c>
      <c r="F17" s="1212"/>
      <c r="G17" s="1161">
        <f t="shared" si="1"/>
        <v>46166</v>
      </c>
      <c r="H17" s="1161">
        <f t="shared" si="1"/>
        <v>46169</v>
      </c>
      <c r="I17" s="1370">
        <f t="shared" ref="I17" si="7">WEEKNUM(H17)</f>
        <v>22</v>
      </c>
    </row>
    <row r="18" spans="1:15" s="196" customFormat="1" ht="20.100000000000001" customHeight="1">
      <c r="A18" s="1109"/>
      <c r="B18" s="1322" t="s">
        <v>5098</v>
      </c>
      <c r="C18" s="1164" t="s">
        <v>5122</v>
      </c>
      <c r="D18" s="1164">
        <v>46173</v>
      </c>
      <c r="E18" s="1161">
        <f t="shared" ref="E18:E19" si="8">D18+4</f>
        <v>46177</v>
      </c>
      <c r="F18" s="1212"/>
      <c r="G18" s="1161">
        <f t="shared" si="1"/>
        <v>46173</v>
      </c>
      <c r="H18" s="1161">
        <f t="shared" si="1"/>
        <v>46176</v>
      </c>
      <c r="I18" s="1370">
        <f t="shared" ref="I18:I19" si="9">WEEKNUM(H18)</f>
        <v>23</v>
      </c>
    </row>
    <row r="19" spans="1:15" s="196" customFormat="1" ht="20.100000000000001" customHeight="1">
      <c r="A19" s="1109"/>
      <c r="B19" s="1322" t="s">
        <v>5100</v>
      </c>
      <c r="C19" s="1164" t="s">
        <v>5123</v>
      </c>
      <c r="D19" s="1164">
        <v>46180</v>
      </c>
      <c r="E19" s="1161">
        <f t="shared" si="8"/>
        <v>46184</v>
      </c>
      <c r="F19" s="1212"/>
      <c r="G19" s="1161">
        <f t="shared" si="1"/>
        <v>46180</v>
      </c>
      <c r="H19" s="1161">
        <f t="shared" si="1"/>
        <v>46183</v>
      </c>
      <c r="I19" s="1370">
        <f t="shared" si="9"/>
        <v>24</v>
      </c>
    </row>
    <row r="20" spans="1:15" s="196" customFormat="1" ht="20.100000000000001" customHeight="1">
      <c r="A20" s="1109"/>
      <c r="B20" s="1322" t="s">
        <v>5102</v>
      </c>
      <c r="C20" s="1164" t="s">
        <v>5124</v>
      </c>
      <c r="D20" s="1164">
        <v>46187</v>
      </c>
      <c r="E20" s="1161">
        <f t="shared" ref="E20:E22" si="10">D20+4</f>
        <v>46191</v>
      </c>
      <c r="F20" s="1212"/>
      <c r="G20" s="1161">
        <f t="shared" si="1"/>
        <v>46187</v>
      </c>
      <c r="H20" s="1161">
        <f t="shared" si="1"/>
        <v>46190</v>
      </c>
      <c r="I20" s="1370">
        <f t="shared" ref="I20:I22" si="11">WEEKNUM(H20)</f>
        <v>25</v>
      </c>
    </row>
    <row r="21" spans="1:15" s="196" customFormat="1" ht="20.100000000000001" customHeight="1">
      <c r="A21" s="1109"/>
      <c r="B21" s="1322" t="s">
        <v>5125</v>
      </c>
      <c r="C21" s="1164" t="s">
        <v>5126</v>
      </c>
      <c r="D21" s="1164">
        <v>46194</v>
      </c>
      <c r="E21" s="1161">
        <f t="shared" si="10"/>
        <v>46198</v>
      </c>
      <c r="F21" s="1212"/>
      <c r="G21" s="1161">
        <f t="shared" si="1"/>
        <v>46194</v>
      </c>
      <c r="H21" s="1161">
        <f t="shared" si="1"/>
        <v>46197</v>
      </c>
      <c r="I21" s="1370">
        <f t="shared" si="11"/>
        <v>26</v>
      </c>
    </row>
    <row r="22" spans="1:15" s="196" customFormat="1" ht="20.100000000000001" customHeight="1">
      <c r="A22" s="1109"/>
      <c r="B22" s="1322" t="s">
        <v>5104</v>
      </c>
      <c r="C22" s="1164" t="s">
        <v>5127</v>
      </c>
      <c r="D22" s="1164">
        <v>46201</v>
      </c>
      <c r="E22" s="1161">
        <f t="shared" si="10"/>
        <v>46205</v>
      </c>
      <c r="F22" s="1212"/>
      <c r="G22" s="1161">
        <f t="shared" si="1"/>
        <v>46201</v>
      </c>
      <c r="H22" s="1161">
        <f t="shared" si="1"/>
        <v>46204</v>
      </c>
      <c r="I22" s="1370">
        <f t="shared" si="11"/>
        <v>27</v>
      </c>
    </row>
    <row r="23" spans="1:15" s="159" customFormat="1" ht="17.25" customHeight="1">
      <c r="A23" s="1108"/>
      <c r="B23" s="1093" t="s">
        <v>468</v>
      </c>
      <c r="C23" s="678"/>
      <c r="D23" s="678"/>
      <c r="E23" s="678"/>
      <c r="F23" s="678"/>
      <c r="G23" s="678"/>
      <c r="H23" s="145"/>
    </row>
    <row r="24" spans="1:15" s="159" customFormat="1" ht="17.25" customHeight="1">
      <c r="A24" s="840"/>
      <c r="B24" s="1105"/>
      <c r="C24" s="678"/>
      <c r="D24" s="678"/>
      <c r="E24" s="678"/>
      <c r="F24" s="677"/>
      <c r="G24" s="677"/>
      <c r="H24" s="195"/>
    </row>
    <row r="25" spans="1:15" s="159" customFormat="1" ht="17.25" customHeight="1">
      <c r="A25" s="840"/>
      <c r="B25" s="1105"/>
      <c r="C25" s="678"/>
      <c r="D25" s="678"/>
      <c r="E25" s="678"/>
      <c r="F25" s="677"/>
      <c r="G25" s="677"/>
      <c r="H25" s="195"/>
    </row>
    <row r="26" spans="1:15" s="159" customFormat="1" ht="17.25" customHeight="1">
      <c r="A26" s="840"/>
      <c r="B26" s="679"/>
      <c r="C26" s="677"/>
      <c r="D26" s="677"/>
      <c r="E26" s="677"/>
      <c r="F26" s="677"/>
      <c r="G26" s="677"/>
      <c r="H26" s="197"/>
    </row>
    <row r="27" spans="1:15" s="147" customFormat="1" ht="18.75" customHeight="1">
      <c r="A27" s="169"/>
      <c r="B27" s="889"/>
      <c r="C27" s="890"/>
      <c r="D27" s="891"/>
      <c r="E27" s="892"/>
      <c r="F27" s="893"/>
      <c r="G27" s="894"/>
      <c r="H27" s="895"/>
    </row>
    <row r="28" spans="1:15" s="147" customFormat="1" ht="18.75" customHeight="1">
      <c r="A28" s="169"/>
      <c r="B28" s="778" t="s">
        <v>469</v>
      </c>
      <c r="C28" s="145"/>
      <c r="D28" s="147" t="s">
        <v>470</v>
      </c>
      <c r="G28" s="147" t="s">
        <v>471</v>
      </c>
      <c r="H28" s="779"/>
    </row>
    <row r="29" spans="1:15" s="147" customFormat="1" ht="18.75" customHeight="1">
      <c r="A29" s="169"/>
      <c r="B29" s="780" t="s">
        <v>472</v>
      </c>
      <c r="C29" s="1085" t="s">
        <v>473</v>
      </c>
      <c r="D29" s="133" t="s">
        <v>474</v>
      </c>
      <c r="F29" s="1085" t="s">
        <v>475</v>
      </c>
      <c r="G29" s="145" t="s">
        <v>476</v>
      </c>
      <c r="H29" s="1086" t="s">
        <v>477</v>
      </c>
    </row>
    <row r="30" spans="1:15" s="147" customFormat="1" ht="18.75" customHeight="1">
      <c r="A30" s="169"/>
      <c r="B30" s="780" t="s">
        <v>478</v>
      </c>
      <c r="C30" s="1085" t="s">
        <v>479</v>
      </c>
      <c r="D30" s="133" t="s">
        <v>480</v>
      </c>
      <c r="E30" s="148" t="s">
        <v>481</v>
      </c>
      <c r="F30" s="1087" t="s">
        <v>482</v>
      </c>
      <c r="G30" s="145" t="s">
        <v>483</v>
      </c>
      <c r="H30" s="1086" t="s">
        <v>484</v>
      </c>
    </row>
    <row r="31" spans="1:15" s="147" customFormat="1" ht="18.75" customHeight="1">
      <c r="A31" s="169"/>
      <c r="B31" s="783" t="s">
        <v>485</v>
      </c>
      <c r="C31" s="1088" t="s">
        <v>486</v>
      </c>
      <c r="D31" s="133" t="s">
        <v>487</v>
      </c>
      <c r="E31" s="148" t="s">
        <v>488</v>
      </c>
      <c r="F31" s="1087" t="s">
        <v>489</v>
      </c>
      <c r="G31" s="588" t="s">
        <v>490</v>
      </c>
      <c r="H31" s="1089" t="s">
        <v>491</v>
      </c>
    </row>
    <row r="32" spans="1:15" s="147" customFormat="1" ht="18.75" customHeight="1">
      <c r="A32" s="169"/>
      <c r="B32" s="783" t="s">
        <v>492</v>
      </c>
      <c r="C32" s="1088" t="s">
        <v>493</v>
      </c>
      <c r="D32" s="133" t="s">
        <v>494</v>
      </c>
      <c r="E32" s="148" t="s">
        <v>495</v>
      </c>
      <c r="F32" s="1087" t="s">
        <v>496</v>
      </c>
      <c r="G32" s="588" t="s">
        <v>497</v>
      </c>
      <c r="H32" s="1089" t="s">
        <v>498</v>
      </c>
      <c r="N32" s="149"/>
      <c r="O32" s="149"/>
    </row>
    <row r="33" spans="1:15" s="147" customFormat="1" ht="18.75" customHeight="1">
      <c r="A33" s="169"/>
      <c r="B33" s="783" t="s">
        <v>899</v>
      </c>
      <c r="C33" s="1088" t="s">
        <v>500</v>
      </c>
      <c r="D33" s="133" t="s">
        <v>501</v>
      </c>
      <c r="E33" s="148" t="s">
        <v>502</v>
      </c>
      <c r="F33" s="1087" t="s">
        <v>503</v>
      </c>
      <c r="G33" s="588" t="s">
        <v>504</v>
      </c>
      <c r="H33" s="1089" t="s">
        <v>505</v>
      </c>
      <c r="N33" s="149"/>
      <c r="O33" s="149"/>
    </row>
    <row r="34" spans="1:15" s="147" customFormat="1" ht="18.75" customHeight="1">
      <c r="A34" s="169"/>
      <c r="B34" s="783" t="s">
        <v>506</v>
      </c>
      <c r="C34" s="1088" t="s">
        <v>507</v>
      </c>
      <c r="D34" s="133" t="s">
        <v>508</v>
      </c>
      <c r="E34" s="148" t="s">
        <v>509</v>
      </c>
      <c r="F34" s="1087" t="s">
        <v>510</v>
      </c>
      <c r="G34" s="588" t="s">
        <v>511</v>
      </c>
      <c r="H34" s="1089" t="s">
        <v>512</v>
      </c>
      <c r="N34" s="149"/>
      <c r="O34" s="149"/>
    </row>
    <row r="35" spans="1:15" s="147" customFormat="1" ht="18.75" customHeight="1">
      <c r="A35" s="169"/>
      <c r="B35" s="783" t="s">
        <v>513</v>
      </c>
      <c r="C35" s="1088" t="s">
        <v>514</v>
      </c>
      <c r="D35" s="133" t="s">
        <v>515</v>
      </c>
      <c r="E35" s="148" t="s">
        <v>516</v>
      </c>
      <c r="F35" s="1085" t="s">
        <v>517</v>
      </c>
      <c r="G35" s="588" t="s">
        <v>518</v>
      </c>
      <c r="H35" s="787" t="s">
        <v>519</v>
      </c>
      <c r="N35" s="149"/>
      <c r="O35" s="149"/>
    </row>
    <row r="36" spans="1:15" ht="18.75" customHeight="1">
      <c r="A36" s="1022"/>
      <c r="B36" s="783" t="s">
        <v>520</v>
      </c>
      <c r="C36" s="1088" t="s">
        <v>521</v>
      </c>
      <c r="D36" s="133" t="s">
        <v>522</v>
      </c>
      <c r="E36" s="148" t="s">
        <v>523</v>
      </c>
      <c r="F36" s="739" t="s">
        <v>524</v>
      </c>
      <c r="G36" s="147"/>
      <c r="H36" s="788"/>
      <c r="I36" s="145"/>
      <c r="J36" s="145"/>
      <c r="K36" s="145"/>
    </row>
    <row r="37" spans="1:15" ht="17.25" customHeight="1">
      <c r="A37" s="1022"/>
      <c r="B37" s="1090"/>
      <c r="C37" s="791"/>
      <c r="D37" s="791"/>
      <c r="E37" s="791"/>
      <c r="F37" s="791"/>
      <c r="G37" s="791"/>
      <c r="H37" s="1091"/>
      <c r="I37" s="145"/>
      <c r="J37" s="145"/>
      <c r="K37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29" r:id="rId1" xr:uid="{9C274108-1827-43BF-8587-D10612B79D73}"/>
    <hyperlink ref="C29" r:id="rId2" xr:uid="{5878F571-D976-4E43-8F6D-B91BA707CF68}"/>
    <hyperlink ref="H34" r:id="rId3" xr:uid="{26E49921-53AE-4453-8938-8C72C2FD72DE}"/>
    <hyperlink ref="H33" r:id="rId4" xr:uid="{7221D486-628D-4B50-938B-216577F033BB}"/>
    <hyperlink ref="C32" r:id="rId5" xr:uid="{39B10EB0-FF1A-4B0F-9E01-3063BA16D75A}"/>
    <hyperlink ref="C30" r:id="rId6" xr:uid="{33ABF6A0-1A85-4C3B-BF02-505E0A2142A0}"/>
    <hyperlink ref="C36" r:id="rId7" xr:uid="{CE5B76AB-A2AC-46ED-B9FB-4DBF1B38D4F9}"/>
    <hyperlink ref="H32" r:id="rId8" xr:uid="{AF7717D5-47D2-44C8-A60A-E83854A23043}"/>
    <hyperlink ref="H35" r:id="rId9" xr:uid="{EE75EE75-5499-45F0-9959-41C15E2988C1}"/>
    <hyperlink ref="F29" r:id="rId10" xr:uid="{54D743FF-7887-48D9-A3E4-1F25283D03E1}"/>
    <hyperlink ref="F34" r:id="rId11" xr:uid="{69E8D4FF-88B9-461E-81D5-4963C5E8555E}"/>
    <hyperlink ref="F30" r:id="rId12" xr:uid="{65335E53-561F-4BE1-991F-2FF9086A0D6E}"/>
    <hyperlink ref="F31" r:id="rId13" xr:uid="{80F8E148-DA83-42C9-9961-3874D47E2B2D}"/>
    <hyperlink ref="F32" r:id="rId14" xr:uid="{7333138F-CE03-4752-94B8-CC4660ED8FB6}"/>
    <hyperlink ref="F33" r:id="rId15" xr:uid="{A02E115B-0F31-4548-908C-38283B64224A}"/>
    <hyperlink ref="H30" r:id="rId16" xr:uid="{A0A67224-7ECA-41B7-AA5F-B3D07A3A1E5D}"/>
    <hyperlink ref="H31" r:id="rId17" xr:uid="{BC63E48F-F57F-47D5-91FE-348F54D8F322}"/>
    <hyperlink ref="F35" r:id="rId18" xr:uid="{B4FCE811-BA1A-49DF-92FD-DEEBCA35CF82}"/>
    <hyperlink ref="C31" r:id="rId19" xr:uid="{5BD779C7-8250-4B4C-B285-8A7615CC486F}"/>
    <hyperlink ref="C33" r:id="rId20" xr:uid="{A989F5CA-8035-4C90-AC16-A7AA047ED482}"/>
    <hyperlink ref="C34" r:id="rId21" xr:uid="{39917807-8EFD-467E-A353-7BF089D0D7F6}"/>
    <hyperlink ref="C35" r:id="rId22" xr:uid="{1B50F058-F27C-4F64-A6D4-B0474F6F8CF1}"/>
    <hyperlink ref="F36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55"/>
  <sheetViews>
    <sheetView showGridLines="0" topLeftCell="A90" zoomScaleNormal="100" zoomScaleSheetLayoutView="75" workbookViewId="0">
      <selection activeCell="D227" sqref="D227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20" t="s">
        <v>0</v>
      </c>
      <c r="C2" s="1520"/>
      <c r="D2" s="1520"/>
      <c r="E2" s="1520"/>
      <c r="F2" s="1520"/>
      <c r="H2" s="947" t="s">
        <v>247</v>
      </c>
    </row>
    <row r="3" spans="1:8" ht="17.25" customHeight="1" thickBot="1">
      <c r="B3" s="1520"/>
      <c r="C3" s="1520"/>
      <c r="D3" s="1520"/>
      <c r="E3" s="1520"/>
      <c r="F3" s="1520"/>
    </row>
    <row r="4" spans="1:8" s="146" customFormat="1" ht="30" customHeight="1" thickBot="1">
      <c r="A4" s="1108"/>
      <c r="B4" s="1521" t="s">
        <v>5128</v>
      </c>
      <c r="C4" s="1522"/>
      <c r="D4" s="1522"/>
      <c r="E4" s="1522"/>
      <c r="F4" s="1523"/>
      <c r="G4" s="313"/>
      <c r="H4" s="147"/>
    </row>
    <row r="5" spans="1:8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09"/>
      <c r="B7" s="1067" t="s">
        <v>5129</v>
      </c>
      <c r="C7" s="615"/>
      <c r="D7" s="1535" t="s">
        <v>252</v>
      </c>
      <c r="E7" s="935" t="s">
        <v>5130</v>
      </c>
      <c r="F7" s="935" t="s">
        <v>153</v>
      </c>
      <c r="G7" s="837"/>
      <c r="H7" s="874"/>
    </row>
    <row r="8" spans="1:8" s="196" customFormat="1" ht="17.25" hidden="1" customHeight="1">
      <c r="A8" s="1109"/>
      <c r="B8" s="935" t="s">
        <v>254</v>
      </c>
      <c r="C8" s="935" t="s">
        <v>255</v>
      </c>
      <c r="D8" s="1536"/>
      <c r="E8" s="931" t="s">
        <v>70</v>
      </c>
      <c r="F8" s="931" t="s">
        <v>49</v>
      </c>
      <c r="G8" s="615"/>
      <c r="H8" s="935" t="s">
        <v>256</v>
      </c>
    </row>
    <row r="9" spans="1:8" s="196" customFormat="1" ht="22.5" hidden="1" customHeight="1">
      <c r="A9" s="1109"/>
      <c r="B9" s="994" t="s">
        <v>5131</v>
      </c>
      <c r="C9" s="758" t="s">
        <v>5132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09"/>
      <c r="B10" s="994" t="s">
        <v>4628</v>
      </c>
      <c r="C10" s="758" t="s">
        <v>5133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09"/>
      <c r="B11" s="994" t="s">
        <v>5134</v>
      </c>
      <c r="C11" s="758" t="s">
        <v>5135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09"/>
      <c r="B12" s="994" t="s">
        <v>5136</v>
      </c>
      <c r="C12" s="758" t="s">
        <v>5137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09"/>
      <c r="B13" s="994" t="s">
        <v>5138</v>
      </c>
      <c r="C13" s="758" t="s">
        <v>5139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09"/>
      <c r="B14" s="994" t="s">
        <v>5140</v>
      </c>
      <c r="C14" s="758" t="s">
        <v>5141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09"/>
      <c r="B15" s="994" t="s">
        <v>5142</v>
      </c>
      <c r="C15" s="758" t="s">
        <v>5143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09"/>
      <c r="B16" s="994" t="s">
        <v>5144</v>
      </c>
      <c r="C16" s="758" t="s">
        <v>5145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09"/>
      <c r="B17" s="994" t="s">
        <v>5146</v>
      </c>
      <c r="C17" s="758" t="s">
        <v>5147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09"/>
      <c r="B18" s="994" t="s">
        <v>5148</v>
      </c>
      <c r="C18" s="758" t="s">
        <v>5149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09"/>
      <c r="B19" s="994" t="s">
        <v>5150</v>
      </c>
      <c r="C19" s="758" t="s">
        <v>5151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09"/>
      <c r="B20" s="994" t="s">
        <v>4638</v>
      </c>
      <c r="C20" s="758" t="s">
        <v>5152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09"/>
      <c r="B21" s="994" t="s">
        <v>5153</v>
      </c>
      <c r="C21" s="758" t="s">
        <v>5154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09"/>
      <c r="B22" s="994" t="s">
        <v>4644</v>
      </c>
      <c r="C22" s="758" t="s">
        <v>5155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09"/>
      <c r="B23" s="994" t="s">
        <v>5131</v>
      </c>
      <c r="C23" s="758" t="s">
        <v>5156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09"/>
      <c r="B24" s="994" t="s">
        <v>4628</v>
      </c>
      <c r="C24" s="758" t="s">
        <v>5157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09"/>
      <c r="B25" s="994" t="s">
        <v>5134</v>
      </c>
      <c r="C25" s="758" t="s">
        <v>5158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09"/>
      <c r="B26" s="966" t="s">
        <v>5136</v>
      </c>
      <c r="C26" s="946" t="s">
        <v>5159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09"/>
      <c r="B27" s="966" t="s">
        <v>5160</v>
      </c>
      <c r="C27" s="946" t="s">
        <v>5161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09"/>
      <c r="B28" s="966" t="s">
        <v>5140</v>
      </c>
      <c r="C28" s="946" t="s">
        <v>5162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09"/>
      <c r="B29" s="966" t="s">
        <v>5142</v>
      </c>
      <c r="C29" s="946" t="s">
        <v>5163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09"/>
      <c r="B30" s="966" t="s">
        <v>5144</v>
      </c>
      <c r="C30" s="946" t="s">
        <v>5164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09"/>
      <c r="B31" s="966" t="s">
        <v>5146</v>
      </c>
      <c r="C31" s="946" t="s">
        <v>5165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09"/>
      <c r="B32" s="966" t="s">
        <v>5148</v>
      </c>
      <c r="C32" s="946" t="s">
        <v>5166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09"/>
      <c r="B33" s="966" t="s">
        <v>5150</v>
      </c>
      <c r="C33" s="946" t="s">
        <v>5167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09"/>
      <c r="B34" s="928" t="s">
        <v>312</v>
      </c>
      <c r="C34" s="946" t="s">
        <v>5168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09"/>
      <c r="B35" s="928" t="s">
        <v>312</v>
      </c>
      <c r="C35" s="946" t="s">
        <v>5169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09" t="s">
        <v>5170</v>
      </c>
      <c r="B36" s="966" t="s">
        <v>4786</v>
      </c>
      <c r="C36" s="946" t="s">
        <v>5171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09"/>
      <c r="B37" s="966" t="s">
        <v>4638</v>
      </c>
      <c r="C37" s="946" t="s">
        <v>5172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09"/>
      <c r="B38" s="966" t="s">
        <v>5153</v>
      </c>
      <c r="C38" s="946" t="s">
        <v>5173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09"/>
      <c r="B39" s="928" t="s">
        <v>288</v>
      </c>
      <c r="C39" s="946" t="s">
        <v>5174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09" t="s">
        <v>5170</v>
      </c>
      <c r="B40" s="966" t="s">
        <v>4644</v>
      </c>
      <c r="C40" s="946" t="s">
        <v>5175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09"/>
      <c r="B41" s="966" t="s">
        <v>4628</v>
      </c>
      <c r="C41" s="946" t="s">
        <v>5176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09"/>
      <c r="B42" s="966" t="s">
        <v>4793</v>
      </c>
      <c r="C42" s="946" t="s">
        <v>5177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09"/>
      <c r="B43" s="966" t="s">
        <v>5178</v>
      </c>
      <c r="C43" s="946" t="s">
        <v>5179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09"/>
      <c r="B44" s="966" t="s">
        <v>4796</v>
      </c>
      <c r="C44" s="946" t="s">
        <v>5180</v>
      </c>
      <c r="D44" s="946">
        <v>45500</v>
      </c>
      <c r="E44" s="758">
        <f t="shared" ref="E44:E46" si="26">D44+7</f>
        <v>45507</v>
      </c>
      <c r="F44" s="873" t="s">
        <v>288</v>
      </c>
      <c r="G44" s="764"/>
      <c r="H44" s="758">
        <f t="shared" si="21"/>
        <v>45479</v>
      </c>
    </row>
    <row r="45" spans="1:8" s="196" customFormat="1" ht="20.100000000000001" hidden="1" customHeight="1">
      <c r="A45" s="1109"/>
      <c r="B45" s="966" t="s">
        <v>5160</v>
      </c>
      <c r="C45" s="946" t="s">
        <v>5181</v>
      </c>
      <c r="D45" s="946">
        <v>45503</v>
      </c>
      <c r="E45" s="873" t="s">
        <v>288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09"/>
      <c r="B46" s="966" t="s">
        <v>5136</v>
      </c>
      <c r="C46" s="946" t="s">
        <v>5182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09"/>
      <c r="B47" s="966" t="s">
        <v>5140</v>
      </c>
      <c r="C47" s="946" t="s">
        <v>5183</v>
      </c>
      <c r="D47" s="946">
        <v>45526</v>
      </c>
      <c r="E47" s="758">
        <f t="shared" ref="E47:E51" si="28">D47+7</f>
        <v>45533</v>
      </c>
      <c r="F47" s="873" t="s">
        <v>288</v>
      </c>
      <c r="G47" s="764"/>
      <c r="H47" s="758">
        <f t="shared" si="21"/>
        <v>45500</v>
      </c>
    </row>
    <row r="48" spans="1:8" s="196" customFormat="1" ht="20.100000000000001" hidden="1" customHeight="1">
      <c r="A48" s="1109"/>
      <c r="B48" s="966" t="s">
        <v>5142</v>
      </c>
      <c r="C48" s="946" t="s">
        <v>5184</v>
      </c>
      <c r="D48" s="873" t="s">
        <v>288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09"/>
      <c r="B49" s="966" t="s">
        <v>5144</v>
      </c>
      <c r="C49" s="946" t="s">
        <v>5185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09"/>
      <c r="B50" s="966" t="s">
        <v>5146</v>
      </c>
      <c r="C50" s="946" t="s">
        <v>5186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09"/>
      <c r="B51" s="966" t="s">
        <v>4786</v>
      </c>
      <c r="C51" s="946" t="s">
        <v>5187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09"/>
      <c r="B52" s="966" t="s">
        <v>5150</v>
      </c>
      <c r="C52" s="946" t="s">
        <v>5188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09"/>
      <c r="B53" s="966" t="s">
        <v>5153</v>
      </c>
      <c r="C53" s="946" t="s">
        <v>5189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09"/>
      <c r="B54" s="966" t="s">
        <v>5190</v>
      </c>
      <c r="C54" s="946" t="s">
        <v>5191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09"/>
      <c r="B55" s="1052" t="s">
        <v>312</v>
      </c>
      <c r="C55" s="946" t="s">
        <v>5192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09"/>
      <c r="B56" s="966" t="s">
        <v>4644</v>
      </c>
      <c r="C56" s="946" t="s">
        <v>5193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09"/>
      <c r="B57" s="966" t="s">
        <v>4628</v>
      </c>
      <c r="C57" s="946" t="s">
        <v>5194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09"/>
      <c r="B58" s="966" t="s">
        <v>4793</v>
      </c>
      <c r="C58" s="946" t="s">
        <v>5195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09"/>
      <c r="B59" s="966" t="s">
        <v>5178</v>
      </c>
      <c r="C59" s="946" t="s">
        <v>5196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09"/>
      <c r="B60" s="966" t="s">
        <v>4796</v>
      </c>
      <c r="C60" s="946" t="s">
        <v>5197</v>
      </c>
      <c r="D60" s="946">
        <v>45608</v>
      </c>
      <c r="E60" s="758">
        <f t="shared" ref="E60:E63" si="34">D60+7</f>
        <v>45615</v>
      </c>
      <c r="F60" s="873" t="s">
        <v>288</v>
      </c>
      <c r="G60" s="764"/>
      <c r="H60" s="758">
        <f t="shared" si="21"/>
        <v>45591</v>
      </c>
    </row>
    <row r="61" spans="1:8" s="196" customFormat="1" ht="20.100000000000001" hidden="1" customHeight="1">
      <c r="A61" s="1109"/>
      <c r="B61" s="966" t="s">
        <v>5160</v>
      </c>
      <c r="C61" s="946" t="s">
        <v>5198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09"/>
      <c r="B62" s="1052" t="s">
        <v>312</v>
      </c>
      <c r="C62" s="946" t="s">
        <v>5199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09"/>
      <c r="B63" s="966" t="s">
        <v>5136</v>
      </c>
      <c r="C63" s="946" t="s">
        <v>5200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09"/>
      <c r="B64" s="966" t="s">
        <v>5140</v>
      </c>
      <c r="C64" s="946" t="s">
        <v>5201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09"/>
      <c r="B65" s="966" t="s">
        <v>5146</v>
      </c>
      <c r="C65" s="946" t="s">
        <v>5202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09"/>
      <c r="B66" s="966" t="s">
        <v>5144</v>
      </c>
      <c r="C66" s="946" t="s">
        <v>5203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09"/>
      <c r="B67" s="1052" t="s">
        <v>312</v>
      </c>
      <c r="C67" s="946" t="s">
        <v>5204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09"/>
      <c r="B68" s="966" t="s">
        <v>4786</v>
      </c>
      <c r="C68" s="946" t="s">
        <v>5205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09"/>
      <c r="B69" s="1052" t="s">
        <v>312</v>
      </c>
      <c r="C69" s="946" t="s">
        <v>5206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09"/>
      <c r="B70" s="966" t="s">
        <v>5150</v>
      </c>
      <c r="C70" s="946" t="s">
        <v>5207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09"/>
      <c r="B71" s="966" t="s">
        <v>5153</v>
      </c>
      <c r="C71" s="946" t="s">
        <v>5208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09"/>
      <c r="B72" s="966" t="s">
        <v>5190</v>
      </c>
      <c r="C72" s="946" t="s">
        <v>5209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09"/>
      <c r="B73" s="966" t="s">
        <v>4644</v>
      </c>
      <c r="C73" s="946" t="s">
        <v>5210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09"/>
      <c r="B74" s="966" t="s">
        <v>4628</v>
      </c>
      <c r="C74" s="946" t="s">
        <v>5211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09"/>
      <c r="B75" s="966" t="s">
        <v>4793</v>
      </c>
      <c r="C75" s="946" t="s">
        <v>5212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09"/>
      <c r="B76" s="966" t="s">
        <v>5178</v>
      </c>
      <c r="C76" s="946" t="s">
        <v>5213</v>
      </c>
      <c r="D76" s="946">
        <v>45715</v>
      </c>
      <c r="E76" s="873" t="s">
        <v>288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09"/>
      <c r="B77" s="966" t="s">
        <v>5148</v>
      </c>
      <c r="C77" s="946" t="s">
        <v>5214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09"/>
      <c r="B78" s="966" t="s">
        <v>5160</v>
      </c>
      <c r="C78" s="946" t="s">
        <v>5215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09"/>
      <c r="B79" s="966" t="s">
        <v>5142</v>
      </c>
      <c r="C79" s="946" t="s">
        <v>5216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09"/>
      <c r="B80" s="966" t="s">
        <v>5136</v>
      </c>
      <c r="C80" s="946" t="s">
        <v>5217</v>
      </c>
      <c r="D80" s="946">
        <v>45750</v>
      </c>
      <c r="E80" s="873" t="s">
        <v>288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09"/>
      <c r="B81" s="966" t="s">
        <v>5140</v>
      </c>
      <c r="C81" s="946" t="s">
        <v>5218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09"/>
      <c r="B82" s="966" t="s">
        <v>5144</v>
      </c>
      <c r="C82" s="946" t="s">
        <v>5219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09"/>
      <c r="B83" s="966" t="s">
        <v>5146</v>
      </c>
      <c r="C83" s="946" t="s">
        <v>5220</v>
      </c>
      <c r="D83" s="946">
        <v>45772</v>
      </c>
      <c r="E83" s="873" t="s">
        <v>288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09"/>
      <c r="B84" s="966" t="s">
        <v>4786</v>
      </c>
      <c r="C84" s="946" t="s">
        <v>5221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09"/>
      <c r="B85" s="1052" t="s">
        <v>312</v>
      </c>
      <c r="C85" s="946" t="s">
        <v>5222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09"/>
      <c r="B86" s="966" t="s">
        <v>5150</v>
      </c>
      <c r="C86" s="946" t="s">
        <v>5223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09"/>
      <c r="B87" s="1052" t="s">
        <v>312</v>
      </c>
      <c r="C87" s="946" t="s">
        <v>5224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8"/>
      <c r="B88" s="1093" t="s">
        <v>468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09"/>
      <c r="B90" s="1614" t="s">
        <v>5129</v>
      </c>
      <c r="C90" s="1615"/>
      <c r="D90" s="1518" t="s">
        <v>252</v>
      </c>
      <c r="E90" s="1158" t="s">
        <v>106</v>
      </c>
      <c r="F90" s="1158" t="s">
        <v>153</v>
      </c>
      <c r="G90" s="1392"/>
      <c r="H90" s="1190"/>
      <c r="I90" s="1393"/>
      <c r="J90" s="1393"/>
    </row>
    <row r="91" spans="1:10" s="196" customFormat="1" ht="17.25" customHeight="1">
      <c r="A91" s="1109"/>
      <c r="B91" s="1158" t="s">
        <v>254</v>
      </c>
      <c r="C91" s="1158" t="s">
        <v>255</v>
      </c>
      <c r="D91" s="1519"/>
      <c r="E91" s="1159" t="s">
        <v>101</v>
      </c>
      <c r="F91" s="1159" t="s">
        <v>49</v>
      </c>
      <c r="G91" s="1394"/>
      <c r="H91" s="1158" t="s">
        <v>392</v>
      </c>
      <c r="I91" s="1158" t="s">
        <v>256</v>
      </c>
      <c r="J91" s="1367" t="s">
        <v>257</v>
      </c>
    </row>
    <row r="92" spans="1:10" s="196" customFormat="1" ht="22.5" hidden="1" customHeight="1">
      <c r="A92" s="1109"/>
      <c r="B92" s="1274" t="s">
        <v>5131</v>
      </c>
      <c r="C92" s="1161" t="s">
        <v>5132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>
      <c r="A93" s="1109"/>
      <c r="B93" s="1274" t="s">
        <v>4628</v>
      </c>
      <c r="C93" s="1161" t="s">
        <v>5133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>
      <c r="A94" s="1109"/>
      <c r="B94" s="1274" t="s">
        <v>5134</v>
      </c>
      <c r="C94" s="1161" t="s">
        <v>5135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>
      <c r="A95" s="1109"/>
      <c r="B95" s="1274" t="s">
        <v>5136</v>
      </c>
      <c r="C95" s="1161" t="s">
        <v>5137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>
      <c r="A96" s="1109"/>
      <c r="B96" s="1274" t="s">
        <v>5138</v>
      </c>
      <c r="C96" s="1161" t="s">
        <v>5139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>
      <c r="A97" s="1109"/>
      <c r="B97" s="1274" t="s">
        <v>5140</v>
      </c>
      <c r="C97" s="1161" t="s">
        <v>5141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>
      <c r="A98" s="1109"/>
      <c r="B98" s="1274" t="s">
        <v>5142</v>
      </c>
      <c r="C98" s="1161" t="s">
        <v>5143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>
      <c r="A99" s="1109"/>
      <c r="B99" s="1274" t="s">
        <v>5144</v>
      </c>
      <c r="C99" s="1161" t="s">
        <v>5145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>
      <c r="A100" s="1109"/>
      <c r="B100" s="1274" t="s">
        <v>5146</v>
      </c>
      <c r="C100" s="1161" t="s">
        <v>5147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>
      <c r="A101" s="1109"/>
      <c r="B101" s="1274" t="s">
        <v>5148</v>
      </c>
      <c r="C101" s="1161" t="s">
        <v>5149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>
      <c r="A102" s="1109"/>
      <c r="B102" s="1274" t="s">
        <v>5150</v>
      </c>
      <c r="C102" s="1161" t="s">
        <v>5151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>
      <c r="A103" s="1109"/>
      <c r="B103" s="1274" t="s">
        <v>4638</v>
      </c>
      <c r="C103" s="1161" t="s">
        <v>5152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>
      <c r="A104" s="1109"/>
      <c r="B104" s="1274" t="s">
        <v>5153</v>
      </c>
      <c r="C104" s="1161" t="s">
        <v>5154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>
      <c r="A105" s="1109"/>
      <c r="B105" s="1274" t="s">
        <v>4644</v>
      </c>
      <c r="C105" s="1161" t="s">
        <v>5155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>
      <c r="A106" s="1109"/>
      <c r="B106" s="1274" t="s">
        <v>5131</v>
      </c>
      <c r="C106" s="1161" t="s">
        <v>5156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>
      <c r="A107" s="1109"/>
      <c r="B107" s="1274" t="s">
        <v>4628</v>
      </c>
      <c r="C107" s="1161" t="s">
        <v>5157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>
      <c r="A108" s="1109"/>
      <c r="B108" s="1274" t="s">
        <v>5134</v>
      </c>
      <c r="C108" s="1161" t="s">
        <v>5158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>
      <c r="A109" s="1109"/>
      <c r="B109" s="1322" t="s">
        <v>5136</v>
      </c>
      <c r="C109" s="1164" t="s">
        <v>5159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>
      <c r="A110" s="1109"/>
      <c r="B110" s="1322" t="s">
        <v>5160</v>
      </c>
      <c r="C110" s="1164" t="s">
        <v>5161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>
      <c r="A111" s="1109"/>
      <c r="B111" s="1322" t="s">
        <v>5140</v>
      </c>
      <c r="C111" s="1164" t="s">
        <v>5162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>
      <c r="A112" s="1109"/>
      <c r="B112" s="1322" t="s">
        <v>5142</v>
      </c>
      <c r="C112" s="1164" t="s">
        <v>5163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>
      <c r="A113" s="1109"/>
      <c r="B113" s="1322" t="s">
        <v>5144</v>
      </c>
      <c r="C113" s="1164" t="s">
        <v>5164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>
      <c r="A114" s="1109"/>
      <c r="B114" s="1322" t="s">
        <v>5146</v>
      </c>
      <c r="C114" s="1164" t="s">
        <v>5165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>
      <c r="A115" s="1109"/>
      <c r="B115" s="1322" t="s">
        <v>5148</v>
      </c>
      <c r="C115" s="1164" t="s">
        <v>5166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>
      <c r="A116" s="1109"/>
      <c r="B116" s="1322" t="s">
        <v>5150</v>
      </c>
      <c r="C116" s="1164" t="s">
        <v>5167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>
      <c r="A117" s="1109"/>
      <c r="B117" s="1323" t="s">
        <v>312</v>
      </c>
      <c r="C117" s="1164" t="s">
        <v>5168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>
      <c r="A118" s="1109"/>
      <c r="B118" s="1323" t="s">
        <v>312</v>
      </c>
      <c r="C118" s="1164" t="s">
        <v>5169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>
      <c r="A119" s="1109" t="s">
        <v>5170</v>
      </c>
      <c r="B119" s="1322" t="s">
        <v>4786</v>
      </c>
      <c r="C119" s="1164" t="s">
        <v>5171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>
      <c r="A120" s="1109"/>
      <c r="B120" s="1322" t="s">
        <v>4638</v>
      </c>
      <c r="C120" s="1164" t="s">
        <v>5172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>
      <c r="A121" s="1109"/>
      <c r="B121" s="1322" t="s">
        <v>5153</v>
      </c>
      <c r="C121" s="1164" t="s">
        <v>5173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>
      <c r="A122" s="1109"/>
      <c r="B122" s="1323" t="s">
        <v>288</v>
      </c>
      <c r="C122" s="1164" t="s">
        <v>5174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>
      <c r="A123" s="1109" t="s">
        <v>5170</v>
      </c>
      <c r="B123" s="1322" t="s">
        <v>4644</v>
      </c>
      <c r="C123" s="1164" t="s">
        <v>5175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>
      <c r="A124" s="1109"/>
      <c r="B124" s="1322" t="s">
        <v>4628</v>
      </c>
      <c r="C124" s="1164" t="s">
        <v>5176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>
      <c r="A125" s="1109"/>
      <c r="B125" s="1322" t="s">
        <v>4793</v>
      </c>
      <c r="C125" s="1164" t="s">
        <v>5177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>
      <c r="A126" s="1109"/>
      <c r="B126" s="1322" t="s">
        <v>5178</v>
      </c>
      <c r="C126" s="1164" t="s">
        <v>5179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>
      <c r="A127" s="1109"/>
      <c r="B127" s="1322" t="s">
        <v>4796</v>
      </c>
      <c r="C127" s="1164" t="s">
        <v>5180</v>
      </c>
      <c r="D127" s="1164">
        <v>45500</v>
      </c>
      <c r="E127" s="1161">
        <f t="shared" si="54"/>
        <v>45507</v>
      </c>
      <c r="F127" s="1165" t="s">
        <v>288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>
      <c r="A128" s="1109"/>
      <c r="B128" s="1322" t="s">
        <v>5160</v>
      </c>
      <c r="C128" s="1164" t="s">
        <v>5181</v>
      </c>
      <c r="D128" s="1164">
        <v>45503</v>
      </c>
      <c r="E128" s="1165" t="s">
        <v>288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>
      <c r="A129" s="1109"/>
      <c r="B129" s="1322" t="s">
        <v>5136</v>
      </c>
      <c r="C129" s="1164" t="s">
        <v>5182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>
      <c r="A130" s="1109"/>
      <c r="B130" s="1322" t="s">
        <v>5140</v>
      </c>
      <c r="C130" s="1164" t="s">
        <v>5183</v>
      </c>
      <c r="D130" s="1164">
        <v>45526</v>
      </c>
      <c r="E130" s="1161">
        <f t="shared" si="59"/>
        <v>45533</v>
      </c>
      <c r="F130" s="1165" t="s">
        <v>288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>
      <c r="A131" s="1109"/>
      <c r="B131" s="1322" t="s">
        <v>5142</v>
      </c>
      <c r="C131" s="1164" t="s">
        <v>5184</v>
      </c>
      <c r="D131" s="1165" t="s">
        <v>288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>
      <c r="A132" s="1109"/>
      <c r="B132" s="1322" t="s">
        <v>5144</v>
      </c>
      <c r="C132" s="1164" t="s">
        <v>5185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>
      <c r="A133" s="1109"/>
      <c r="B133" s="1322" t="s">
        <v>5146</v>
      </c>
      <c r="C133" s="1164" t="s">
        <v>5186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>
      <c r="A134" s="1109"/>
      <c r="B134" s="1322" t="s">
        <v>4786</v>
      </c>
      <c r="C134" s="1164" t="s">
        <v>5187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>
      <c r="A135" s="1109"/>
      <c r="B135" s="1322" t="s">
        <v>5150</v>
      </c>
      <c r="C135" s="1164" t="s">
        <v>5188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>
      <c r="A136" s="1109"/>
      <c r="B136" s="1322" t="s">
        <v>5153</v>
      </c>
      <c r="C136" s="1164" t="s">
        <v>5189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>
      <c r="A137" s="1109"/>
      <c r="B137" s="1322" t="s">
        <v>5190</v>
      </c>
      <c r="C137" s="1164" t="s">
        <v>5191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>
      <c r="A138" s="1109"/>
      <c r="B138" s="1396" t="s">
        <v>312</v>
      </c>
      <c r="C138" s="1164" t="s">
        <v>5192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>
      <c r="A139" s="1109"/>
      <c r="B139" s="1322" t="s">
        <v>4644</v>
      </c>
      <c r="C139" s="1164" t="s">
        <v>5193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>
      <c r="A140" s="1109"/>
      <c r="B140" s="1322" t="s">
        <v>4628</v>
      </c>
      <c r="C140" s="1164" t="s">
        <v>5194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>
      <c r="A141" s="1109"/>
      <c r="B141" s="1322" t="s">
        <v>4793</v>
      </c>
      <c r="C141" s="1164" t="s">
        <v>5195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>
      <c r="A142" s="1109"/>
      <c r="B142" s="1322" t="s">
        <v>5178</v>
      </c>
      <c r="C142" s="1164" t="s">
        <v>5196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>
      <c r="A143" s="1109"/>
      <c r="B143" s="1322" t="s">
        <v>4796</v>
      </c>
      <c r="C143" s="1164" t="s">
        <v>5197</v>
      </c>
      <c r="D143" s="1164">
        <v>45608</v>
      </c>
      <c r="E143" s="1161">
        <f t="shared" si="59"/>
        <v>45615</v>
      </c>
      <c r="F143" s="1165" t="s">
        <v>288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>
      <c r="A144" s="1109"/>
      <c r="B144" s="1322" t="s">
        <v>5160</v>
      </c>
      <c r="C144" s="1164" t="s">
        <v>5198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>
      <c r="A145" s="1109"/>
      <c r="B145" s="1396" t="s">
        <v>312</v>
      </c>
      <c r="C145" s="1164" t="s">
        <v>5199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>
      <c r="A146" s="1109"/>
      <c r="B146" s="1322" t="s">
        <v>5136</v>
      </c>
      <c r="C146" s="1164" t="s">
        <v>5200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>
      <c r="A147" s="1109"/>
      <c r="B147" s="1322" t="s">
        <v>5140</v>
      </c>
      <c r="C147" s="1164" t="s">
        <v>5201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>
      <c r="A148" s="1109"/>
      <c r="B148" s="1322" t="s">
        <v>5146</v>
      </c>
      <c r="C148" s="1164" t="s">
        <v>5202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>
      <c r="A149" s="1109"/>
      <c r="B149" s="1322" t="s">
        <v>5144</v>
      </c>
      <c r="C149" s="1164" t="s">
        <v>5203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>
      <c r="A150" s="1109"/>
      <c r="B150" s="1396" t="s">
        <v>312</v>
      </c>
      <c r="C150" s="1164" t="s">
        <v>5204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>
      <c r="A151" s="1109"/>
      <c r="B151" s="1322" t="s">
        <v>4786</v>
      </c>
      <c r="C151" s="1164" t="s">
        <v>5205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>
      <c r="A152" s="1109"/>
      <c r="B152" s="1396" t="s">
        <v>312</v>
      </c>
      <c r="C152" s="1164" t="s">
        <v>5206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>
      <c r="A153" s="1109"/>
      <c r="B153" s="1322" t="s">
        <v>5150</v>
      </c>
      <c r="C153" s="1164" t="s">
        <v>5207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>
      <c r="A154" s="1109"/>
      <c r="B154" s="1322" t="s">
        <v>5153</v>
      </c>
      <c r="C154" s="1164" t="s">
        <v>5208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>
      <c r="A155" s="1109"/>
      <c r="B155" s="1322" t="s">
        <v>5190</v>
      </c>
      <c r="C155" s="1164" t="s">
        <v>5209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>
      <c r="A156" s="1109"/>
      <c r="B156" s="1322" t="s">
        <v>4644</v>
      </c>
      <c r="C156" s="1164" t="s">
        <v>5210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>
      <c r="A157" s="1109"/>
      <c r="B157" s="1322" t="s">
        <v>4628</v>
      </c>
      <c r="C157" s="1164" t="s">
        <v>5211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>
      <c r="A158" s="1109"/>
      <c r="B158" s="1322" t="s">
        <v>4793</v>
      </c>
      <c r="C158" s="1164" t="s">
        <v>5212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>
      <c r="A159" s="1109"/>
      <c r="B159" s="1322" t="s">
        <v>5178</v>
      </c>
      <c r="C159" s="1164" t="s">
        <v>5213</v>
      </c>
      <c r="D159" s="1164">
        <v>45715</v>
      </c>
      <c r="E159" s="1165" t="s">
        <v>288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>
      <c r="A160" s="1109"/>
      <c r="B160" s="1322" t="s">
        <v>5148</v>
      </c>
      <c r="C160" s="1164" t="s">
        <v>5214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>
      <c r="A161" s="1109"/>
      <c r="B161" s="1322" t="s">
        <v>5160</v>
      </c>
      <c r="C161" s="1164" t="s">
        <v>5215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>
      <c r="A162" s="1109"/>
      <c r="B162" s="1322" t="s">
        <v>5142</v>
      </c>
      <c r="C162" s="1164" t="s">
        <v>5216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>
      <c r="A163" s="1109"/>
      <c r="B163" s="1322" t="s">
        <v>5136</v>
      </c>
      <c r="C163" s="1164" t="s">
        <v>5217</v>
      </c>
      <c r="D163" s="1164">
        <v>45750</v>
      </c>
      <c r="E163" s="1165" t="s">
        <v>288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>
      <c r="A164" s="1109"/>
      <c r="B164" s="1322" t="s">
        <v>5140</v>
      </c>
      <c r="C164" s="1164" t="s">
        <v>5218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>
      <c r="A165" s="1109"/>
      <c r="B165" s="1322" t="s">
        <v>5144</v>
      </c>
      <c r="C165" s="1164" t="s">
        <v>5219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>
      <c r="A166" s="1109"/>
      <c r="B166" s="1322" t="s">
        <v>5146</v>
      </c>
      <c r="C166" s="1164" t="s">
        <v>5220</v>
      </c>
      <c r="D166" s="1164">
        <v>45772</v>
      </c>
      <c r="E166" s="1165" t="s">
        <v>288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>
      <c r="A167" s="1109"/>
      <c r="B167" s="1322" t="s">
        <v>5153</v>
      </c>
      <c r="C167" s="1164" t="s">
        <v>5225</v>
      </c>
      <c r="D167" s="1164">
        <v>45795</v>
      </c>
      <c r="E167" s="1187" t="s">
        <v>288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>
      <c r="A168" s="1109"/>
      <c r="B168" s="1322" t="s">
        <v>5226</v>
      </c>
      <c r="C168" s="1164" t="s">
        <v>5227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>
      <c r="A169" s="1109"/>
      <c r="B169" s="1322" t="s">
        <v>4644</v>
      </c>
      <c r="C169" s="1164" t="s">
        <v>5228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>
      <c r="A170" s="1109"/>
      <c r="B170" s="1322" t="s">
        <v>4638</v>
      </c>
      <c r="C170" s="1164" t="s">
        <v>5229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>
      <c r="A171" s="1109"/>
      <c r="B171" s="1322" t="s">
        <v>4793</v>
      </c>
      <c r="C171" s="1164" t="s">
        <v>5230</v>
      </c>
      <c r="D171" s="1164">
        <v>45828</v>
      </c>
      <c r="E171" s="1187" t="s">
        <v>288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>
      <c r="A172" s="1109"/>
      <c r="B172" s="1322" t="s">
        <v>5160</v>
      </c>
      <c r="C172" s="1164" t="s">
        <v>5231</v>
      </c>
      <c r="D172" s="1187" t="s">
        <v>288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>
      <c r="A173" s="1109"/>
      <c r="B173" s="1396" t="s">
        <v>312</v>
      </c>
      <c r="C173" s="1164" t="s">
        <v>5232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>
      <c r="A174" s="1109"/>
      <c r="B174" s="1322" t="s">
        <v>5142</v>
      </c>
      <c r="C174" s="1164" t="s">
        <v>5233</v>
      </c>
      <c r="D174" s="1164">
        <v>45851</v>
      </c>
      <c r="E174" s="1187" t="s">
        <v>288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>
      <c r="A175" s="1109"/>
      <c r="B175" s="1322" t="s">
        <v>5234</v>
      </c>
      <c r="C175" s="1164" t="s">
        <v>5235</v>
      </c>
      <c r="D175" s="1164">
        <v>45865</v>
      </c>
      <c r="E175" s="1187" t="s">
        <v>288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>
      <c r="A176" s="1109"/>
      <c r="B176" s="1322" t="s">
        <v>5136</v>
      </c>
      <c r="C176" s="1164" t="s">
        <v>5236</v>
      </c>
      <c r="D176" s="1164">
        <v>45863</v>
      </c>
      <c r="E176" s="1187" t="s">
        <v>288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>
      <c r="A177" s="1109"/>
      <c r="B177" s="1322" t="s">
        <v>5140</v>
      </c>
      <c r="C177" s="1164" t="s">
        <v>5237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>
      <c r="A178" s="1109" t="s">
        <v>5144</v>
      </c>
      <c r="B178" s="1396" t="s">
        <v>312</v>
      </c>
      <c r="C178" s="1164" t="s">
        <v>5238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>
      <c r="A179" s="1109"/>
      <c r="B179" s="1322" t="s">
        <v>5146</v>
      </c>
      <c r="C179" s="1164" t="s">
        <v>5239</v>
      </c>
      <c r="D179" s="1164">
        <v>45885</v>
      </c>
      <c r="E179" s="1187" t="s">
        <v>288</v>
      </c>
      <c r="F179" s="1187" t="s">
        <v>288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>
      <c r="A180" s="1109"/>
      <c r="B180" s="1322" t="s">
        <v>4786</v>
      </c>
      <c r="C180" s="1164" t="s">
        <v>5240</v>
      </c>
      <c r="D180" s="1164">
        <v>45907</v>
      </c>
      <c r="E180" s="1187" t="s">
        <v>288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>
      <c r="A181" s="1109"/>
      <c r="B181" s="1322" t="s">
        <v>5150</v>
      </c>
      <c r="C181" s="1164" t="s">
        <v>5241</v>
      </c>
      <c r="D181" s="1187" t="s">
        <v>288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>
      <c r="A182" s="1109"/>
      <c r="B182" s="1322" t="s">
        <v>5153</v>
      </c>
      <c r="C182" s="1164" t="s">
        <v>5242</v>
      </c>
      <c r="D182" s="1164">
        <v>45912</v>
      </c>
      <c r="E182" s="1187" t="s">
        <v>288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>
      <c r="A183" s="1109"/>
      <c r="B183" s="1322" t="s">
        <v>5226</v>
      </c>
      <c r="C183" s="1164" t="s">
        <v>5243</v>
      </c>
      <c r="D183" s="1164">
        <v>45915</v>
      </c>
      <c r="E183" s="1187" t="s">
        <v>288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>
      <c r="A184" s="1109"/>
      <c r="B184" s="1322" t="s">
        <v>5244</v>
      </c>
      <c r="C184" s="1164" t="s">
        <v>5245</v>
      </c>
      <c r="D184" s="1164">
        <v>45915</v>
      </c>
      <c r="E184" s="1187" t="s">
        <v>288</v>
      </c>
      <c r="F184" s="1187" t="s">
        <v>288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>
      <c r="A185" s="1109"/>
      <c r="B185" s="1322" t="s">
        <v>4644</v>
      </c>
      <c r="C185" s="1164" t="s">
        <v>5246</v>
      </c>
      <c r="D185" s="1164">
        <v>45926</v>
      </c>
      <c r="E185" s="1187" t="s">
        <v>288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>
      <c r="A186" s="1109"/>
      <c r="B186" s="1322" t="s">
        <v>4638</v>
      </c>
      <c r="C186" s="1164" t="s">
        <v>5247</v>
      </c>
      <c r="D186" s="1164">
        <v>45929</v>
      </c>
      <c r="E186" s="1187" t="s">
        <v>288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>
      <c r="A187" s="1109"/>
      <c r="B187" s="1322" t="s">
        <v>4793</v>
      </c>
      <c r="C187" s="1164" t="s">
        <v>5248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>
      <c r="A188" s="1109"/>
      <c r="B188" s="1397" t="s">
        <v>312</v>
      </c>
      <c r="C188" s="1164" t="s">
        <v>5249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>
      <c r="A189" s="1109"/>
      <c r="B189" s="1322" t="s">
        <v>5178</v>
      </c>
      <c r="C189" s="1164" t="s">
        <v>5250</v>
      </c>
      <c r="D189" s="1187" t="s">
        <v>288</v>
      </c>
      <c r="E189" s="1187" t="s">
        <v>288</v>
      </c>
      <c r="F189" s="1187" t="s">
        <v>288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>
      <c r="A190" s="1109"/>
      <c r="B190" s="1322" t="s">
        <v>5251</v>
      </c>
      <c r="C190" s="1164" t="s">
        <v>5252</v>
      </c>
      <c r="D190" s="1164">
        <v>45951</v>
      </c>
      <c r="E190" s="1187" t="s">
        <v>288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>
      <c r="A191" s="1109"/>
      <c r="B191" s="1322" t="s">
        <v>5142</v>
      </c>
      <c r="C191" s="1164" t="s">
        <v>5253</v>
      </c>
      <c r="D191" s="1164">
        <v>45952</v>
      </c>
      <c r="E191" s="1187" t="s">
        <v>288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>
      <c r="A192" s="1109"/>
      <c r="B192" s="1322" t="s">
        <v>5254</v>
      </c>
      <c r="C192" s="1164" t="s">
        <v>5255</v>
      </c>
      <c r="D192" s="1164">
        <v>45962</v>
      </c>
      <c r="E192" s="1161">
        <f t="shared" ref="E192" si="73">D192+8</f>
        <v>45970</v>
      </c>
      <c r="F192" s="1187" t="s">
        <v>288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>
      <c r="A193" s="1109"/>
      <c r="B193" s="1322" t="s">
        <v>5136</v>
      </c>
      <c r="C193" s="1164" t="s">
        <v>5256</v>
      </c>
      <c r="D193" s="1164">
        <v>45972</v>
      </c>
      <c r="E193" s="1187" t="s">
        <v>288</v>
      </c>
      <c r="F193" s="1187" t="s">
        <v>288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>
      <c r="A194" s="1109"/>
      <c r="B194" s="1322" t="s">
        <v>5234</v>
      </c>
      <c r="C194" s="1164" t="s">
        <v>5257</v>
      </c>
      <c r="D194" s="1164">
        <v>45975</v>
      </c>
      <c r="E194" s="1187" t="s">
        <v>288</v>
      </c>
      <c r="F194" s="1187" t="s">
        <v>288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>
      <c r="A195" s="1109"/>
      <c r="B195" s="1322" t="s">
        <v>4764</v>
      </c>
      <c r="C195" s="1164" t="s">
        <v>5258</v>
      </c>
      <c r="D195" s="1187" t="s">
        <v>288</v>
      </c>
      <c r="E195" s="1187" t="s">
        <v>288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>
      <c r="A196" s="1109"/>
      <c r="B196" s="1322" t="s">
        <v>4777</v>
      </c>
      <c r="C196" s="1164" t="s">
        <v>5259</v>
      </c>
      <c r="D196" s="1164">
        <v>45988</v>
      </c>
      <c r="E196" s="1187" t="s">
        <v>288</v>
      </c>
      <c r="F196" s="1187" t="s">
        <v>288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>
      <c r="A197" s="1109"/>
      <c r="B197" s="1397" t="s">
        <v>1290</v>
      </c>
      <c r="C197" s="1164" t="s">
        <v>5260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>
      <c r="A198" s="1109"/>
      <c r="B198" s="1397" t="s">
        <v>1290</v>
      </c>
      <c r="C198" s="1164" t="s">
        <v>5261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>
      <c r="A199" s="1109"/>
      <c r="B199" s="1322" t="s">
        <v>5150</v>
      </c>
      <c r="C199" s="1164" t="s">
        <v>5262</v>
      </c>
      <c r="D199" s="1164">
        <v>46009</v>
      </c>
      <c r="E199" s="1187" t="s">
        <v>288</v>
      </c>
      <c r="F199" s="1187" t="s">
        <v>288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>
      <c r="A200" s="1109"/>
      <c r="B200" s="1322" t="s">
        <v>5263</v>
      </c>
      <c r="C200" s="1164" t="s">
        <v>5264</v>
      </c>
      <c r="D200" s="1164">
        <v>46022</v>
      </c>
      <c r="E200" s="1187" t="s">
        <v>288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>
      <c r="A201" s="1109"/>
      <c r="B201" s="1322" t="s">
        <v>5153</v>
      </c>
      <c r="C201" s="1164" t="s">
        <v>5265</v>
      </c>
      <c r="D201" s="1164">
        <v>46027</v>
      </c>
      <c r="E201" s="1187" t="s">
        <v>288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>
      <c r="A202" s="1109"/>
      <c r="B202" s="1322" t="s">
        <v>4644</v>
      </c>
      <c r="C202" s="1164" t="s">
        <v>5266</v>
      </c>
      <c r="D202" s="1164">
        <v>46039</v>
      </c>
      <c r="E202" s="1187" t="s">
        <v>288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>
      <c r="A203" s="1109"/>
      <c r="B203" s="1322" t="s">
        <v>4675</v>
      </c>
      <c r="C203" s="1164" t="s">
        <v>5267</v>
      </c>
      <c r="D203" s="1164">
        <v>46040</v>
      </c>
      <c r="E203" s="1187" t="s">
        <v>288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>
      <c r="A204" s="1109"/>
      <c r="B204" s="1322" t="s">
        <v>4793</v>
      </c>
      <c r="C204" s="1164" t="s">
        <v>5268</v>
      </c>
      <c r="D204" s="1164">
        <v>46045</v>
      </c>
      <c r="E204" s="1187" t="s">
        <v>288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>
      <c r="A205" s="1109"/>
      <c r="B205" s="1322" t="s">
        <v>5178</v>
      </c>
      <c r="C205" s="1164" t="s">
        <v>5269</v>
      </c>
      <c r="D205" s="1164">
        <v>46058</v>
      </c>
      <c r="E205" s="1187" t="s">
        <v>288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>
      <c r="A206" s="1109"/>
      <c r="B206" s="1322" t="s">
        <v>5142</v>
      </c>
      <c r="C206" s="1164" t="s">
        <v>5270</v>
      </c>
      <c r="D206" s="1164">
        <v>46072</v>
      </c>
      <c r="E206" s="1187" t="s">
        <v>288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>
      <c r="A207" s="1109"/>
      <c r="B207" s="1322" t="s">
        <v>5271</v>
      </c>
      <c r="C207" s="1164" t="s">
        <v>5272</v>
      </c>
      <c r="D207" s="1164">
        <v>46064</v>
      </c>
      <c r="E207" s="1187" t="s">
        <v>288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>
      <c r="A208" s="1109"/>
      <c r="B208" s="1399" t="s">
        <v>5273</v>
      </c>
      <c r="C208" s="1164" t="s">
        <v>5274</v>
      </c>
      <c r="D208" s="1164">
        <v>46078</v>
      </c>
      <c r="E208" s="1161">
        <f t="shared" ref="E208:E209" si="83">D208+8</f>
        <v>46086</v>
      </c>
      <c r="F208" s="1187" t="s">
        <v>288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>
      <c r="A209" s="1109" t="s">
        <v>4640</v>
      </c>
      <c r="B209" s="1397" t="s">
        <v>463</v>
      </c>
      <c r="C209" s="1164" t="s">
        <v>5275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hidden="1" customHeight="1">
      <c r="A210" s="1109"/>
      <c r="B210" s="1322" t="s">
        <v>4626</v>
      </c>
      <c r="C210" s="1164" t="s">
        <v>5276</v>
      </c>
      <c r="D210" s="1164">
        <v>46092</v>
      </c>
      <c r="E210" s="1187" t="s">
        <v>288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hidden="1" customHeight="1">
      <c r="A211" s="1109"/>
      <c r="B211" s="1322" t="s">
        <v>4777</v>
      </c>
      <c r="C211" s="1164" t="s">
        <v>5277</v>
      </c>
      <c r="D211" s="1164">
        <v>46096</v>
      </c>
      <c r="E211" s="1161">
        <f t="shared" ref="E211:E213" si="86">D211+8</f>
        <v>46104</v>
      </c>
      <c r="F211" s="1161">
        <f t="shared" ref="F211:F213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hidden="1" customHeight="1">
      <c r="A212" s="1109"/>
      <c r="B212" s="1398" t="s">
        <v>4798</v>
      </c>
      <c r="C212" s="1164" t="s">
        <v>5278</v>
      </c>
      <c r="D212" s="1164">
        <v>46113</v>
      </c>
      <c r="E212" s="1187" t="s">
        <v>288</v>
      </c>
      <c r="F212" s="1187" t="s">
        <v>288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hidden="1" customHeight="1">
      <c r="A213" s="1109"/>
      <c r="B213" s="1322" t="s">
        <v>4747</v>
      </c>
      <c r="C213" s="1164" t="s">
        <v>5279</v>
      </c>
      <c r="D213" s="1164">
        <v>46116</v>
      </c>
      <c r="E213" s="1161">
        <f t="shared" si="86"/>
        <v>46124</v>
      </c>
      <c r="F213" s="1161">
        <f t="shared" si="87"/>
        <v>46127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hidden="1" customHeight="1">
      <c r="A214" s="1109"/>
      <c r="B214" s="1322" t="s">
        <v>5148</v>
      </c>
      <c r="C214" s="1164" t="s">
        <v>5280</v>
      </c>
      <c r="D214" s="1164">
        <v>46127</v>
      </c>
      <c r="E214" s="1187" t="s">
        <v>288</v>
      </c>
      <c r="F214" s="1161">
        <f>D214+11</f>
        <v>46138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88">WEEKNUM(I214)</f>
        <v>15</v>
      </c>
    </row>
    <row r="215" spans="1:10" s="196" customFormat="1" ht="20.100000000000001" hidden="1" customHeight="1">
      <c r="A215" s="1109" t="s">
        <v>5244</v>
      </c>
      <c r="B215" s="1397" t="s">
        <v>5281</v>
      </c>
      <c r="C215" s="1164" t="s">
        <v>5282</v>
      </c>
      <c r="D215" s="1170">
        <v>46125</v>
      </c>
      <c r="E215" s="1311" t="s">
        <v>288</v>
      </c>
      <c r="F215" s="1170">
        <f>D215+11</f>
        <v>46136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88"/>
        <v>16</v>
      </c>
    </row>
    <row r="216" spans="1:10" s="196" customFormat="1" ht="20.100000000000001" customHeight="1">
      <c r="A216" s="1109" t="s">
        <v>5263</v>
      </c>
      <c r="B216" s="1322" t="s">
        <v>5244</v>
      </c>
      <c r="C216" s="1164" t="s">
        <v>5283</v>
      </c>
      <c r="D216" s="1164">
        <v>46145</v>
      </c>
      <c r="E216" s="1187" t="s">
        <v>288</v>
      </c>
      <c r="F216" s="1161">
        <f>D216+11</f>
        <v>46156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88"/>
        <v>17</v>
      </c>
    </row>
    <row r="217" spans="1:10" s="196" customFormat="1" ht="20.100000000000001" customHeight="1">
      <c r="A217" s="1109" t="s">
        <v>5153</v>
      </c>
      <c r="B217" s="1322" t="s">
        <v>5263</v>
      </c>
      <c r="C217" s="1164" t="s">
        <v>5284</v>
      </c>
      <c r="D217" s="1164">
        <v>46149</v>
      </c>
      <c r="E217" s="1187" t="s">
        <v>288</v>
      </c>
      <c r="F217" s="1187" t="s">
        <v>288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88"/>
        <v>18</v>
      </c>
    </row>
    <row r="218" spans="1:10" s="196" customFormat="1" ht="20.100000000000001" customHeight="1">
      <c r="A218" s="1109"/>
      <c r="B218" s="1322" t="s">
        <v>5153</v>
      </c>
      <c r="C218" s="1164" t="s">
        <v>5285</v>
      </c>
      <c r="D218" s="1164">
        <v>46158</v>
      </c>
      <c r="E218" s="1161">
        <f t="shared" ref="E218:E220" si="89">D218+8</f>
        <v>46166</v>
      </c>
      <c r="F218" s="1161">
        <f t="shared" ref="F218:F220" si="90">E218+3</f>
        <v>46169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1">WEEKNUM(I218)</f>
        <v>19</v>
      </c>
    </row>
    <row r="219" spans="1:10" s="196" customFormat="1" ht="20.100000000000001" customHeight="1">
      <c r="A219" s="1109"/>
      <c r="B219" s="1322" t="s">
        <v>4644</v>
      </c>
      <c r="C219" s="1164" t="s">
        <v>5286</v>
      </c>
      <c r="D219" s="1164">
        <v>46150</v>
      </c>
      <c r="E219" s="1187" t="s">
        <v>288</v>
      </c>
      <c r="F219" s="1187" t="s">
        <v>288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1"/>
        <v>20</v>
      </c>
    </row>
    <row r="220" spans="1:10" s="196" customFormat="1" ht="20.100000000000001" customHeight="1">
      <c r="A220" s="1109"/>
      <c r="B220" s="1322" t="s">
        <v>4793</v>
      </c>
      <c r="C220" s="1164" t="s">
        <v>5287</v>
      </c>
      <c r="D220" s="1164">
        <v>46163</v>
      </c>
      <c r="E220" s="1161">
        <f t="shared" si="89"/>
        <v>46171</v>
      </c>
      <c r="F220" s="1161">
        <f t="shared" si="90"/>
        <v>46174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1"/>
        <v>21</v>
      </c>
    </row>
    <row r="221" spans="1:10" s="159" customFormat="1" ht="17.25" customHeight="1">
      <c r="A221" s="1108"/>
      <c r="B221" s="1093" t="s">
        <v>468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5" t="s">
        <v>5288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614" t="s">
        <v>5129</v>
      </c>
      <c r="C224" s="1615"/>
      <c r="D224" s="1518" t="s">
        <v>252</v>
      </c>
      <c r="E224" s="1158" t="s">
        <v>153</v>
      </c>
      <c r="F224" s="1392"/>
      <c r="G224" s="1190"/>
      <c r="H224" s="1393"/>
      <c r="I224" s="1393"/>
    </row>
    <row r="225" spans="1:10" s="159" customFormat="1" ht="21.75" customHeight="1">
      <c r="A225" s="840"/>
      <c r="B225" s="1158" t="s">
        <v>254</v>
      </c>
      <c r="C225" s="1158" t="s">
        <v>255</v>
      </c>
      <c r="D225" s="1519"/>
      <c r="E225" s="1159" t="s">
        <v>49</v>
      </c>
      <c r="F225" s="1394"/>
      <c r="G225" s="1158" t="s">
        <v>392</v>
      </c>
      <c r="H225" s="1158" t="s">
        <v>256</v>
      </c>
      <c r="I225" s="1367" t="s">
        <v>257</v>
      </c>
    </row>
    <row r="226" spans="1:10" s="159" customFormat="1" ht="21" customHeight="1">
      <c r="A226" s="840"/>
      <c r="B226" s="1322" t="s">
        <v>5289</v>
      </c>
      <c r="C226" s="1164" t="s">
        <v>5290</v>
      </c>
      <c r="D226" s="1164">
        <v>46164</v>
      </c>
      <c r="E226" s="1161">
        <f>D226+11</f>
        <v>46175</v>
      </c>
      <c r="F226" s="1212"/>
      <c r="G226" s="1161">
        <f>H220+7</f>
        <v>46164</v>
      </c>
      <c r="H226" s="1161">
        <f>I220+7</f>
        <v>46166</v>
      </c>
      <c r="I226" s="1370">
        <f t="shared" ref="I226" si="92">WEEKNUM(H226)</f>
        <v>22</v>
      </c>
    </row>
    <row r="227" spans="1:10" s="159" customFormat="1" ht="19.5" customHeight="1">
      <c r="A227" s="840"/>
      <c r="B227" s="1322" t="s">
        <v>5291</v>
      </c>
      <c r="C227" s="1164" t="s">
        <v>5292</v>
      </c>
      <c r="D227" s="1164">
        <v>46171</v>
      </c>
      <c r="E227" s="1161">
        <f>D227+11</f>
        <v>46182</v>
      </c>
      <c r="F227" s="1212"/>
      <c r="G227" s="1161">
        <f>G226+7</f>
        <v>46171</v>
      </c>
      <c r="H227" s="1161">
        <f>H226+7</f>
        <v>46173</v>
      </c>
      <c r="I227" s="1370">
        <f t="shared" ref="I227" si="93">WEEKNUM(H227)</f>
        <v>23</v>
      </c>
    </row>
    <row r="228" spans="1:10" s="159" customFormat="1" ht="19.5" customHeight="1">
      <c r="A228" s="840"/>
      <c r="B228" s="1504" t="s">
        <v>5293</v>
      </c>
      <c r="C228" s="1388" t="s">
        <v>5294</v>
      </c>
      <c r="D228" s="1388">
        <v>46178</v>
      </c>
      <c r="E228" s="1339">
        <f>D228+11</f>
        <v>46189</v>
      </c>
      <c r="F228" s="1212"/>
      <c r="G228" s="1339">
        <f>G227+7</f>
        <v>46178</v>
      </c>
      <c r="H228" s="1339">
        <f>H227+7</f>
        <v>46180</v>
      </c>
      <c r="I228" s="1431">
        <f t="shared" ref="I228:I229" si="94">WEEKNUM(H228)</f>
        <v>24</v>
      </c>
    </row>
    <row r="229" spans="1:10" s="159" customFormat="1" ht="19.5" customHeight="1">
      <c r="A229" s="840"/>
      <c r="B229" s="1487" t="s">
        <v>4804</v>
      </c>
      <c r="C229" s="1425" t="s">
        <v>5295</v>
      </c>
      <c r="D229" s="1425">
        <v>46185</v>
      </c>
      <c r="E229" s="1348">
        <f>D229+11</f>
        <v>46196</v>
      </c>
      <c r="F229" s="1212"/>
      <c r="G229" s="1356">
        <f>G228+7</f>
        <v>46185</v>
      </c>
      <c r="H229" s="1346">
        <f>H228+7</f>
        <v>46187</v>
      </c>
      <c r="I229" s="1432">
        <f t="shared" si="94"/>
        <v>25</v>
      </c>
    </row>
    <row r="230" spans="1:10" s="159" customFormat="1" ht="19.5" customHeight="1">
      <c r="A230" s="840"/>
      <c r="B230" s="1093" t="s">
        <v>468</v>
      </c>
      <c r="C230" s="1212"/>
      <c r="D230" s="1212"/>
      <c r="E230" s="1212"/>
      <c r="F230" s="1212"/>
      <c r="G230" s="1212"/>
      <c r="H230" s="1212"/>
      <c r="I230" s="1430"/>
    </row>
    <row r="231" spans="1:10" s="159" customFormat="1" ht="19.5" customHeight="1">
      <c r="A231" s="840"/>
      <c r="B231" s="1414"/>
      <c r="C231" s="1212"/>
      <c r="D231" s="1212"/>
      <c r="E231" s="1212"/>
      <c r="F231" s="1212"/>
      <c r="G231" s="1212"/>
      <c r="H231" s="1212"/>
      <c r="I231" s="1430"/>
    </row>
    <row r="232" spans="1:10" s="159" customFormat="1" ht="19.5" customHeight="1">
      <c r="A232" s="840"/>
      <c r="B232" s="1614" t="s">
        <v>5129</v>
      </c>
      <c r="C232" s="1614"/>
      <c r="D232" s="1540" t="s">
        <v>252</v>
      </c>
      <c r="E232" s="1508" t="s">
        <v>106</v>
      </c>
      <c r="F232" s="1505" t="s">
        <v>153</v>
      </c>
      <c r="G232" s="1212"/>
    </row>
    <row r="233" spans="1:10" s="159" customFormat="1" ht="19.5" customHeight="1">
      <c r="A233" s="840"/>
      <c r="B233" s="1158" t="s">
        <v>254</v>
      </c>
      <c r="C233" s="1270" t="s">
        <v>255</v>
      </c>
      <c r="D233" s="1541"/>
      <c r="E233" s="1509" t="s">
        <v>70</v>
      </c>
      <c r="F233" s="1506" t="s">
        <v>49</v>
      </c>
      <c r="G233" s="1212"/>
      <c r="H233" s="1158" t="s">
        <v>392</v>
      </c>
      <c r="I233" s="1158" t="s">
        <v>256</v>
      </c>
      <c r="J233" s="1367" t="s">
        <v>257</v>
      </c>
    </row>
    <row r="234" spans="1:10" s="159" customFormat="1" ht="19.5" customHeight="1">
      <c r="A234" s="840"/>
      <c r="B234" s="1322" t="s">
        <v>5296</v>
      </c>
      <c r="C234" s="1164" t="s">
        <v>5297</v>
      </c>
      <c r="D234" s="1391">
        <v>46192</v>
      </c>
      <c r="E234" s="1510">
        <f>D234+7</f>
        <v>46199</v>
      </c>
      <c r="F234" s="1507">
        <f>E234+4</f>
        <v>46203</v>
      </c>
      <c r="H234" s="1266">
        <f>G229+7</f>
        <v>46192</v>
      </c>
      <c r="I234" s="1266">
        <f>H229+7</f>
        <v>46194</v>
      </c>
      <c r="J234" s="1436">
        <f>WEEKNUM(I234)</f>
        <v>26</v>
      </c>
    </row>
    <row r="235" spans="1:10" s="159" customFormat="1" ht="19.5" customHeight="1">
      <c r="A235" s="840"/>
      <c r="B235" s="1322" t="s">
        <v>5298</v>
      </c>
      <c r="C235" s="1164" t="s">
        <v>5299</v>
      </c>
      <c r="D235" s="1164">
        <v>46199</v>
      </c>
      <c r="E235" s="1510">
        <f>D235+7</f>
        <v>46206</v>
      </c>
      <c r="F235" s="1507">
        <f>E235+4</f>
        <v>46210</v>
      </c>
      <c r="H235" s="1161">
        <f>H234+7</f>
        <v>46199</v>
      </c>
      <c r="I235" s="1161">
        <f>I234+7</f>
        <v>46201</v>
      </c>
      <c r="J235" s="1370">
        <f>WEEKNUM(I235)</f>
        <v>27</v>
      </c>
    </row>
    <row r="236" spans="1:10" s="159" customFormat="1" ht="19.5" customHeight="1">
      <c r="A236" s="840"/>
      <c r="B236" s="1322" t="s">
        <v>5300</v>
      </c>
      <c r="C236" s="1164" t="s">
        <v>5301</v>
      </c>
      <c r="D236" s="1164">
        <v>46206</v>
      </c>
      <c r="E236" s="1510">
        <f>D236+7</f>
        <v>46213</v>
      </c>
      <c r="F236" s="1507">
        <f>E236+4</f>
        <v>46217</v>
      </c>
      <c r="H236" s="1161">
        <f>H235+7</f>
        <v>46206</v>
      </c>
      <c r="I236" s="1161">
        <f>I235+7</f>
        <v>46208</v>
      </c>
      <c r="J236" s="1370">
        <f>WEEKNUM(I236)</f>
        <v>28</v>
      </c>
    </row>
    <row r="237" spans="1:10" s="159" customFormat="1" ht="19.5" customHeight="1">
      <c r="A237" s="840"/>
      <c r="B237" s="1322" t="s">
        <v>5302</v>
      </c>
      <c r="C237" s="1164" t="s">
        <v>5303</v>
      </c>
      <c r="D237" s="1164">
        <v>46213</v>
      </c>
      <c r="E237" s="1510">
        <f>D237+7</f>
        <v>46220</v>
      </c>
      <c r="F237" s="1507">
        <f>E237+4</f>
        <v>46224</v>
      </c>
      <c r="H237" s="1161">
        <f>H236+7</f>
        <v>46213</v>
      </c>
      <c r="I237" s="1161">
        <f>I236+7</f>
        <v>46215</v>
      </c>
      <c r="J237" s="1370">
        <f>WEEKNUM(I237)</f>
        <v>29</v>
      </c>
    </row>
    <row r="238" spans="1:10" s="159" customFormat="1" ht="19.5" customHeight="1">
      <c r="A238" s="840"/>
      <c r="B238" s="1322" t="s">
        <v>5304</v>
      </c>
      <c r="C238" s="1164" t="s">
        <v>5305</v>
      </c>
      <c r="D238" s="1164">
        <v>46220</v>
      </c>
      <c r="E238" s="1510">
        <f>D238+7</f>
        <v>46227</v>
      </c>
      <c r="F238" s="1507">
        <f>E238+4</f>
        <v>46231</v>
      </c>
      <c r="H238" s="1161">
        <f>H237+7</f>
        <v>46220</v>
      </c>
      <c r="I238" s="1161">
        <f>I237+7</f>
        <v>46222</v>
      </c>
      <c r="J238" s="1370">
        <f>WEEKNUM(I238)</f>
        <v>30</v>
      </c>
    </row>
    <row r="239" spans="1:10" s="159" customFormat="1" ht="19.5" customHeight="1">
      <c r="A239" s="840"/>
      <c r="B239" s="1322" t="s">
        <v>5306</v>
      </c>
      <c r="C239" s="1164" t="s">
        <v>5307</v>
      </c>
      <c r="D239" s="1164">
        <v>46227</v>
      </c>
      <c r="E239" s="1510">
        <f>D239+7</f>
        <v>46234</v>
      </c>
      <c r="F239" s="1507">
        <f>E239+4</f>
        <v>46238</v>
      </c>
      <c r="H239" s="1161">
        <f>H238+7</f>
        <v>46227</v>
      </c>
      <c r="I239" s="1161">
        <f>I238+7</f>
        <v>46229</v>
      </c>
      <c r="J239" s="1370">
        <f>WEEKNUM(I239)</f>
        <v>31</v>
      </c>
    </row>
    <row r="240" spans="1:10" s="159" customFormat="1" ht="19.5" customHeight="1">
      <c r="A240" s="840"/>
      <c r="B240" s="1322" t="s">
        <v>5308</v>
      </c>
      <c r="C240" s="1164" t="s">
        <v>5309</v>
      </c>
      <c r="D240" s="1164">
        <v>46234</v>
      </c>
      <c r="E240" s="1510">
        <f>D240+7</f>
        <v>46241</v>
      </c>
      <c r="F240" s="1507">
        <f>E240+4</f>
        <v>46245</v>
      </c>
      <c r="H240" s="1161">
        <f>H239+7</f>
        <v>46234</v>
      </c>
      <c r="I240" s="1161">
        <f>I239+7</f>
        <v>46236</v>
      </c>
      <c r="J240" s="1370">
        <f>WEEKNUM(I240)</f>
        <v>32</v>
      </c>
    </row>
    <row r="241" spans="1:15" s="159" customFormat="1" ht="17.25" customHeight="1">
      <c r="A241" s="840"/>
      <c r="B241" s="1093" t="s">
        <v>468</v>
      </c>
      <c r="C241" s="678"/>
      <c r="D241" s="678"/>
      <c r="E241" s="678"/>
      <c r="F241" s="677"/>
      <c r="G241" s="677"/>
      <c r="H241" s="195"/>
    </row>
    <row r="242" spans="1:15" s="159" customFormat="1" ht="17.25" customHeight="1">
      <c r="A242" s="840"/>
      <c r="B242" s="1105"/>
      <c r="C242" s="678"/>
      <c r="D242" s="678"/>
      <c r="E242" s="678"/>
      <c r="F242" s="677"/>
      <c r="G242" s="677"/>
      <c r="H242" s="195"/>
    </row>
    <row r="243" spans="1:15" s="159" customFormat="1" ht="17.25" customHeight="1">
      <c r="A243" s="840"/>
      <c r="B243" s="1105"/>
      <c r="C243" s="678"/>
      <c r="D243" s="678"/>
      <c r="E243" s="678"/>
      <c r="F243" s="677"/>
      <c r="G243" s="677"/>
      <c r="H243" s="195"/>
    </row>
    <row r="244" spans="1:15" s="159" customFormat="1" ht="17.25" customHeight="1" thickBot="1">
      <c r="A244" s="840"/>
      <c r="B244" s="679"/>
      <c r="C244" s="677"/>
      <c r="D244" s="677"/>
      <c r="E244" s="677"/>
      <c r="F244" s="677"/>
      <c r="G244" s="677"/>
      <c r="H244" s="197"/>
    </row>
    <row r="245" spans="1:15" s="147" customFormat="1" ht="18.75" customHeight="1">
      <c r="A245" s="169"/>
      <c r="B245" s="889"/>
      <c r="C245" s="890"/>
      <c r="D245" s="891"/>
      <c r="E245" s="892"/>
      <c r="F245" s="893"/>
      <c r="G245" s="894"/>
      <c r="H245" s="895"/>
    </row>
    <row r="246" spans="1:15" s="147" customFormat="1" ht="18.75" customHeight="1">
      <c r="A246" s="169"/>
      <c r="B246" s="778" t="s">
        <v>469</v>
      </c>
      <c r="C246" s="145"/>
      <c r="D246" s="147" t="s">
        <v>470</v>
      </c>
      <c r="G246" s="147" t="s">
        <v>471</v>
      </c>
      <c r="H246" s="779"/>
    </row>
    <row r="247" spans="1:15" s="147" customFormat="1" ht="18.75" customHeight="1">
      <c r="A247" s="169"/>
      <c r="B247" s="780" t="s">
        <v>472</v>
      </c>
      <c r="C247" s="1085" t="s">
        <v>473</v>
      </c>
      <c r="D247" s="133" t="s">
        <v>474</v>
      </c>
      <c r="F247" s="1085" t="s">
        <v>475</v>
      </c>
      <c r="G247" s="145" t="s">
        <v>476</v>
      </c>
      <c r="H247" s="1086" t="s">
        <v>477</v>
      </c>
    </row>
    <row r="248" spans="1:15" s="147" customFormat="1" ht="18.75" customHeight="1">
      <c r="A248" s="169"/>
      <c r="B248" s="780" t="s">
        <v>478</v>
      </c>
      <c r="C248" s="1085" t="s">
        <v>479</v>
      </c>
      <c r="D248" s="133" t="s">
        <v>480</v>
      </c>
      <c r="E248" s="148" t="s">
        <v>481</v>
      </c>
      <c r="F248" s="1087" t="s">
        <v>482</v>
      </c>
      <c r="G248" s="145" t="s">
        <v>483</v>
      </c>
      <c r="H248" s="1086" t="s">
        <v>484</v>
      </c>
    </row>
    <row r="249" spans="1:15" s="147" customFormat="1" ht="18.75" customHeight="1">
      <c r="A249" s="169"/>
      <c r="B249" s="783" t="s">
        <v>485</v>
      </c>
      <c r="C249" s="1088" t="s">
        <v>486</v>
      </c>
      <c r="D249" s="133" t="s">
        <v>487</v>
      </c>
      <c r="E249" s="148" t="s">
        <v>488</v>
      </c>
      <c r="F249" s="1087" t="s">
        <v>489</v>
      </c>
      <c r="G249" s="588" t="s">
        <v>490</v>
      </c>
      <c r="H249" s="1089" t="s">
        <v>491</v>
      </c>
    </row>
    <row r="250" spans="1:15" s="147" customFormat="1" ht="18.75" customHeight="1">
      <c r="A250" s="169"/>
      <c r="B250" s="783" t="s">
        <v>492</v>
      </c>
      <c r="C250" s="1088" t="s">
        <v>493</v>
      </c>
      <c r="D250" s="133" t="s">
        <v>494</v>
      </c>
      <c r="E250" s="148" t="s">
        <v>495</v>
      </c>
      <c r="F250" s="1087" t="s">
        <v>496</v>
      </c>
      <c r="G250" s="588" t="s">
        <v>497</v>
      </c>
      <c r="H250" s="1089" t="s">
        <v>498</v>
      </c>
      <c r="N250" s="149"/>
      <c r="O250" s="149"/>
    </row>
    <row r="251" spans="1:15" s="147" customFormat="1" ht="18.75" customHeight="1">
      <c r="A251" s="169"/>
      <c r="B251" s="783" t="s">
        <v>899</v>
      </c>
      <c r="C251" s="1088" t="s">
        <v>500</v>
      </c>
      <c r="D251" s="133" t="s">
        <v>501</v>
      </c>
      <c r="E251" s="148" t="s">
        <v>502</v>
      </c>
      <c r="F251" s="1087" t="s">
        <v>503</v>
      </c>
      <c r="G251" s="588" t="s">
        <v>504</v>
      </c>
      <c r="H251" s="1089" t="s">
        <v>505</v>
      </c>
      <c r="N251" s="149"/>
      <c r="O251" s="149"/>
    </row>
    <row r="252" spans="1:15" s="147" customFormat="1" ht="18.75" customHeight="1">
      <c r="A252" s="169"/>
      <c r="B252" s="783" t="s">
        <v>506</v>
      </c>
      <c r="C252" s="1088" t="s">
        <v>507</v>
      </c>
      <c r="D252" s="133" t="s">
        <v>508</v>
      </c>
      <c r="E252" s="148" t="s">
        <v>509</v>
      </c>
      <c r="F252" s="1087" t="s">
        <v>510</v>
      </c>
      <c r="G252" s="588" t="s">
        <v>511</v>
      </c>
      <c r="H252" s="1089" t="s">
        <v>512</v>
      </c>
      <c r="N252" s="149"/>
      <c r="O252" s="149"/>
    </row>
    <row r="253" spans="1:15" s="147" customFormat="1" ht="18.75" customHeight="1">
      <c r="A253" s="169"/>
      <c r="B253" s="783" t="s">
        <v>513</v>
      </c>
      <c r="C253" s="1088" t="s">
        <v>514</v>
      </c>
      <c r="D253" s="133" t="s">
        <v>515</v>
      </c>
      <c r="E253" s="148" t="s">
        <v>516</v>
      </c>
      <c r="F253" s="1085" t="s">
        <v>517</v>
      </c>
      <c r="G253" s="588" t="s">
        <v>518</v>
      </c>
      <c r="H253" s="787" t="s">
        <v>519</v>
      </c>
      <c r="N253" s="149"/>
      <c r="O253" s="149"/>
    </row>
    <row r="254" spans="1:15" ht="18.75" customHeight="1">
      <c r="A254" s="1022"/>
      <c r="B254" s="783" t="s">
        <v>520</v>
      </c>
      <c r="C254" s="1088" t="s">
        <v>521</v>
      </c>
      <c r="D254" s="133" t="s">
        <v>522</v>
      </c>
      <c r="E254" s="148" t="s">
        <v>523</v>
      </c>
      <c r="F254" s="739" t="s">
        <v>524</v>
      </c>
      <c r="G254" s="147"/>
      <c r="H254" s="788"/>
      <c r="I254" s="145"/>
      <c r="J254" s="145"/>
      <c r="K254" s="145"/>
    </row>
    <row r="255" spans="1:15" ht="17.25" customHeight="1" thickBot="1">
      <c r="A255" s="1022"/>
      <c r="B255" s="1090"/>
      <c r="C255" s="791"/>
      <c r="D255" s="791"/>
      <c r="E255" s="791"/>
      <c r="F255" s="791"/>
      <c r="G255" s="791"/>
      <c r="H255" s="1091"/>
      <c r="I255" s="145"/>
      <c r="J255" s="145"/>
      <c r="K255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0">
    <mergeCell ref="B2:F2"/>
    <mergeCell ref="D7:D8"/>
    <mergeCell ref="D90:D91"/>
    <mergeCell ref="B90:C90"/>
    <mergeCell ref="B232:C232"/>
    <mergeCell ref="D232:D233"/>
    <mergeCell ref="B224:C224"/>
    <mergeCell ref="D224:D225"/>
    <mergeCell ref="B3:F3"/>
    <mergeCell ref="B4:F4"/>
  </mergeCells>
  <hyperlinks>
    <hyperlink ref="H2" location="HOME!Print_Area" display="HOME" xr:uid="{4642BEFB-130B-428D-9D94-D799BB491DE5}"/>
    <hyperlink ref="H247" r:id="rId14" xr:uid="{C74F2AC9-A2A0-48DC-BDF0-2B6C616ED201}"/>
    <hyperlink ref="C247" r:id="rId15" xr:uid="{F17CC651-DB94-4620-9DEC-7ADC1B2108BA}"/>
    <hyperlink ref="H252" r:id="rId16" xr:uid="{42178DFF-C055-4564-B7CF-FCB7377F3C9E}"/>
    <hyperlink ref="H251" r:id="rId17" xr:uid="{85CC220E-06EF-42BF-A73D-0B31F26E9551}"/>
    <hyperlink ref="C250" r:id="rId18" xr:uid="{58EEAC17-7CB2-4961-8D63-4E1C7D293061}"/>
    <hyperlink ref="C248" r:id="rId19" xr:uid="{DAE48A77-B341-457B-8731-D20ADE4D0329}"/>
    <hyperlink ref="C254" r:id="rId20" xr:uid="{B1295FB7-8793-40E4-BCDE-A800E29A212E}"/>
    <hyperlink ref="H250" r:id="rId21" xr:uid="{B38BC09C-6452-44F4-BA05-A8088C2F9DCF}"/>
    <hyperlink ref="H253" r:id="rId22" xr:uid="{AC59BA73-FB3F-4FDB-86EA-557F58273177}"/>
    <hyperlink ref="F247" r:id="rId23" xr:uid="{30C4526D-EA8A-4411-8ED0-A79865069111}"/>
    <hyperlink ref="F252" r:id="rId24" xr:uid="{CBA1ECD6-7DB3-4B02-9D0A-41DBE624ECA2}"/>
    <hyperlink ref="F248" r:id="rId25" xr:uid="{D229B871-248D-4512-9BC9-CA254D691C6F}"/>
    <hyperlink ref="F249" r:id="rId26" xr:uid="{DB2CC0D4-78D4-453C-BD28-85C029946CD9}"/>
    <hyperlink ref="F250" r:id="rId27" xr:uid="{4BE2C914-584B-4EE9-B03F-C90358B46F70}"/>
    <hyperlink ref="F251" r:id="rId28" xr:uid="{65B7BD99-CD6B-4674-831B-A9E105097E97}"/>
    <hyperlink ref="H248" r:id="rId29" xr:uid="{6EE39A70-F5A5-4D06-AD31-BE64DEC62A26}"/>
    <hyperlink ref="H249" r:id="rId30" xr:uid="{3B7C8B1B-478B-4E8E-BB4B-09E5D9A24636}"/>
    <hyperlink ref="F253" r:id="rId31" xr:uid="{8AB82DDE-090E-466C-9E50-EC10EB186655}"/>
    <hyperlink ref="C249" r:id="rId32" xr:uid="{96BEEDB9-84D3-4A01-A1EB-E1CB44472795}"/>
    <hyperlink ref="C251" r:id="rId33" xr:uid="{FE06AEE2-B2B8-44DE-81C6-98CACE486DDA}"/>
    <hyperlink ref="C252" r:id="rId34" xr:uid="{76F85658-0066-49E9-89BF-6A961B97715D}"/>
    <hyperlink ref="C253" r:id="rId35" xr:uid="{61BDEE87-E6F6-43D6-8A2A-BB68025A8BE4}"/>
    <hyperlink ref="F254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5310</v>
      </c>
      <c r="H2" s="604" t="s">
        <v>247</v>
      </c>
    </row>
    <row r="3" spans="1:13" ht="51.75" customHeight="1">
      <c r="A3" s="255"/>
      <c r="B3" s="165"/>
      <c r="H3" s="146" t="s">
        <v>5311</v>
      </c>
      <c r="M3" s="473"/>
    </row>
    <row r="4" spans="1:13" ht="65.25" customHeight="1">
      <c r="A4" s="148"/>
      <c r="B4" s="148"/>
      <c r="C4" s="314" t="s">
        <v>5312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5313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5314</v>
      </c>
      <c r="C6" s="169" t="s">
        <v>5315</v>
      </c>
      <c r="D6" s="403" t="s">
        <v>1880</v>
      </c>
      <c r="E6" s="163" t="s">
        <v>5316</v>
      </c>
      <c r="F6" s="163" t="s">
        <v>71</v>
      </c>
      <c r="G6" s="163" t="s">
        <v>5317</v>
      </c>
      <c r="H6" s="332" t="s">
        <v>122</v>
      </c>
      <c r="I6" s="452"/>
      <c r="J6" s="478" t="s">
        <v>5318</v>
      </c>
      <c r="K6" s="478" t="s">
        <v>5319</v>
      </c>
      <c r="L6" s="452"/>
      <c r="M6" s="452"/>
    </row>
    <row r="7" spans="1:13" ht="16.149999999999999" customHeight="1">
      <c r="A7" s="257"/>
      <c r="B7" s="386"/>
      <c r="C7" s="169"/>
      <c r="D7" s="403" t="s">
        <v>1661</v>
      </c>
      <c r="E7" s="163" t="s">
        <v>101</v>
      </c>
      <c r="F7" s="163" t="s">
        <v>49</v>
      </c>
      <c r="G7" s="163"/>
      <c r="H7" s="332" t="s">
        <v>195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5320</v>
      </c>
      <c r="C8" s="353" t="s">
        <v>5321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5322</v>
      </c>
      <c r="K8" s="396" t="s">
        <v>5322</v>
      </c>
      <c r="L8" s="399"/>
      <c r="M8" s="146"/>
    </row>
    <row r="9" spans="1:13" ht="17.25" hidden="1" customHeight="1">
      <c r="A9" s="257"/>
      <c r="B9" s="153" t="s">
        <v>5323</v>
      </c>
      <c r="C9" s="320" t="s">
        <v>5324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5325</v>
      </c>
      <c r="K9" s="396" t="s">
        <v>5325</v>
      </c>
      <c r="L9" s="399"/>
      <c r="M9" s="146"/>
    </row>
    <row r="10" spans="1:13" ht="17.25" hidden="1" customHeight="1">
      <c r="A10" s="257"/>
      <c r="B10" s="153" t="s">
        <v>4705</v>
      </c>
      <c r="C10" s="320" t="s">
        <v>5326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5327</v>
      </c>
      <c r="K10" s="396" t="s">
        <v>5327</v>
      </c>
      <c r="L10" s="399"/>
      <c r="M10" s="146"/>
    </row>
    <row r="11" spans="1:13" ht="17.25" hidden="1" customHeight="1">
      <c r="A11" s="257"/>
      <c r="B11" s="153" t="s">
        <v>5328</v>
      </c>
      <c r="C11" s="320" t="s">
        <v>5329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5330</v>
      </c>
      <c r="K11" s="396" t="s">
        <v>5330</v>
      </c>
      <c r="L11" s="399"/>
      <c r="M11" s="146"/>
    </row>
    <row r="12" spans="1:13" ht="17.25" hidden="1" customHeight="1">
      <c r="A12" s="257"/>
      <c r="B12" s="153" t="s">
        <v>5331</v>
      </c>
      <c r="C12" s="320" t="s">
        <v>5332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5333</v>
      </c>
      <c r="K12" s="396" t="s">
        <v>5333</v>
      </c>
      <c r="L12" s="399"/>
      <c r="M12" s="146"/>
    </row>
    <row r="13" spans="1:13" ht="17.25" hidden="1" customHeight="1">
      <c r="A13" s="257"/>
      <c r="B13" s="153" t="s">
        <v>5320</v>
      </c>
      <c r="C13" s="320" t="s">
        <v>4637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5323</v>
      </c>
      <c r="C14" s="320" t="s">
        <v>5334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4705</v>
      </c>
      <c r="C15" s="353" t="s">
        <v>5335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5328</v>
      </c>
      <c r="C16" s="353" t="s">
        <v>4643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5331</v>
      </c>
      <c r="C17" s="353" t="s">
        <v>5336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5337</v>
      </c>
      <c r="C18" s="353" t="s">
        <v>5338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5339</v>
      </c>
      <c r="C19" s="353" t="s">
        <v>5340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5341</v>
      </c>
      <c r="C20" s="353" t="s">
        <v>5342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5343</v>
      </c>
      <c r="C21" s="353" t="s">
        <v>5344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5345</v>
      </c>
      <c r="C22" s="353" t="s">
        <v>5346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5347</v>
      </c>
      <c r="C23" s="353" t="s">
        <v>4652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5320</v>
      </c>
      <c r="C24" s="353" t="s">
        <v>5348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5323</v>
      </c>
      <c r="C25" s="353" t="s">
        <v>4654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4705</v>
      </c>
      <c r="C26" s="353" t="s">
        <v>5349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5328</v>
      </c>
      <c r="C27" s="353" t="s">
        <v>5350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5331</v>
      </c>
      <c r="C28" s="353" t="s">
        <v>5351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5337</v>
      </c>
      <c r="C29" s="353" t="s">
        <v>5352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312</v>
      </c>
      <c r="C30" s="353" t="s">
        <v>5353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5339</v>
      </c>
      <c r="C31" s="353" t="s">
        <v>5354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5341</v>
      </c>
      <c r="C32" s="353" t="s">
        <v>5355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5345</v>
      </c>
      <c r="C33" s="353" t="s">
        <v>5356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5343</v>
      </c>
      <c r="C34" s="353" t="s">
        <v>5357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5347</v>
      </c>
      <c r="C35" s="353" t="s">
        <v>5358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5320</v>
      </c>
      <c r="C36" s="353" t="s">
        <v>5359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312</v>
      </c>
      <c r="C37" s="429" t="s">
        <v>5360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5323</v>
      </c>
      <c r="C38" s="353" t="s">
        <v>5361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4705</v>
      </c>
      <c r="C39" s="353" t="s">
        <v>5362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5363</v>
      </c>
      <c r="C40" s="353" t="s">
        <v>5364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5331</v>
      </c>
      <c r="C41" s="353" t="s">
        <v>5365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5337</v>
      </c>
      <c r="C42" s="353" t="s">
        <v>5366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5339</v>
      </c>
      <c r="C43" s="353" t="s">
        <v>4665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5341</v>
      </c>
      <c r="C44" s="353" t="s">
        <v>5367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5345</v>
      </c>
      <c r="C45" s="353" t="s">
        <v>5368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5343</v>
      </c>
      <c r="C46" s="353" t="s">
        <v>5369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5347</v>
      </c>
      <c r="C47" s="320" t="s">
        <v>5370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312</v>
      </c>
      <c r="C48" s="320" t="s">
        <v>5371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5320</v>
      </c>
      <c r="C49" s="320" t="s">
        <v>5372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5323</v>
      </c>
      <c r="C50" s="320" t="s">
        <v>5373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4705</v>
      </c>
      <c r="C51" s="320" t="s">
        <v>5374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5363</v>
      </c>
      <c r="C52" s="320" t="s">
        <v>5375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312</v>
      </c>
      <c r="C53" s="320" t="s">
        <v>5376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5331</v>
      </c>
      <c r="C54" s="320" t="s">
        <v>5377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4651</v>
      </c>
      <c r="C55" s="320" t="s">
        <v>5378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5339</v>
      </c>
      <c r="C56" s="320" t="s">
        <v>4671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5341</v>
      </c>
      <c r="C57" s="320" t="s">
        <v>5379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5380</v>
      </c>
      <c r="C58" s="590" t="s">
        <v>5381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5343</v>
      </c>
      <c r="C59" s="591" t="s">
        <v>5382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5347</v>
      </c>
      <c r="C60" s="591" t="s">
        <v>5383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5320</v>
      </c>
      <c r="C61" s="591" t="s">
        <v>4680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5323</v>
      </c>
      <c r="C62" s="591" t="s">
        <v>5384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312</v>
      </c>
      <c r="C63" s="591" t="s">
        <v>5385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1085</v>
      </c>
    </row>
    <row r="64" spans="1:13" ht="17.25" hidden="1" customHeight="1">
      <c r="A64" s="257"/>
      <c r="B64" s="153" t="s">
        <v>4705</v>
      </c>
      <c r="C64" s="591" t="s">
        <v>5386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5363</v>
      </c>
      <c r="C65" s="591" t="s">
        <v>5387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5337</v>
      </c>
      <c r="C66" s="591" t="s">
        <v>5388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4651</v>
      </c>
      <c r="C67" s="591" t="s">
        <v>5389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312</v>
      </c>
      <c r="C68" s="591" t="s">
        <v>4690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5390</v>
      </c>
      <c r="C69" s="591" t="s">
        <v>5391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312</v>
      </c>
      <c r="C70" s="591" t="s">
        <v>5392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5341</v>
      </c>
      <c r="C71" s="591" t="s">
        <v>4695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5343</v>
      </c>
      <c r="C72" s="591" t="s">
        <v>5393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5347</v>
      </c>
      <c r="C73" s="591" t="s">
        <v>5394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312</v>
      </c>
      <c r="C74" s="591" t="s">
        <v>5395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5323</v>
      </c>
      <c r="C75" s="591" t="s">
        <v>5396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5397</v>
      </c>
      <c r="C76" s="591" t="s">
        <v>5398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5363</v>
      </c>
      <c r="C77" s="591" t="s">
        <v>5399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5337</v>
      </c>
      <c r="C78" s="591" t="s">
        <v>5400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5331</v>
      </c>
      <c r="C79" s="591" t="s">
        <v>5401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4651</v>
      </c>
      <c r="C80" s="591" t="s">
        <v>5402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5320</v>
      </c>
      <c r="C81" s="591" t="s">
        <v>5403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312</v>
      </c>
      <c r="C82" s="674" t="s">
        <v>5404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5341</v>
      </c>
      <c r="C83" s="591" t="s">
        <v>5405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5406</v>
      </c>
      <c r="B84" s="675" t="s">
        <v>5345</v>
      </c>
      <c r="C84" s="591" t="s">
        <v>5407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5347</v>
      </c>
      <c r="C85" s="591" t="s">
        <v>5408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5409</v>
      </c>
      <c r="C86" s="591" t="s">
        <v>5410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5323</v>
      </c>
      <c r="C87" s="591" t="s">
        <v>5411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312</v>
      </c>
      <c r="C88" s="685" t="s">
        <v>5412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5363</v>
      </c>
      <c r="C89" s="685" t="s">
        <v>5413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5337</v>
      </c>
      <c r="C90" s="685" t="s">
        <v>5414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5331</v>
      </c>
      <c r="C91" s="694" t="s">
        <v>5415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4651</v>
      </c>
      <c r="C92" s="320" t="s">
        <v>5416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5320</v>
      </c>
      <c r="C93" s="320" t="s">
        <v>5417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5339</v>
      </c>
      <c r="C94" s="320" t="s">
        <v>5418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5341</v>
      </c>
      <c r="C95" s="320" t="s">
        <v>5419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5343</v>
      </c>
      <c r="C96" s="320" t="s">
        <v>5420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5345</v>
      </c>
      <c r="C97" s="320" t="s">
        <v>5421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5422</v>
      </c>
      <c r="C98" s="320" t="s">
        <v>5423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5397</v>
      </c>
      <c r="C99" s="320" t="s">
        <v>5424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5409</v>
      </c>
      <c r="C100" s="320" t="s">
        <v>5425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5323</v>
      </c>
      <c r="C101" s="320" t="s">
        <v>5426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5363</v>
      </c>
      <c r="C102" s="320" t="s">
        <v>5427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5337</v>
      </c>
      <c r="C103" s="320" t="s">
        <v>5428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5331</v>
      </c>
      <c r="C104" s="320" t="s">
        <v>5429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5320</v>
      </c>
      <c r="C105" s="320" t="s">
        <v>5430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5339</v>
      </c>
      <c r="C106" s="320" t="s">
        <v>5431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312</v>
      </c>
      <c r="C107" s="320" t="s">
        <v>5432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5341</v>
      </c>
      <c r="C108" s="320" t="s">
        <v>5433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5343</v>
      </c>
      <c r="C109" s="320" t="s">
        <v>5434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5345</v>
      </c>
      <c r="C110" s="320" t="s">
        <v>5435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5397</v>
      </c>
      <c r="C111" s="320" t="s">
        <v>5436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5422</v>
      </c>
      <c r="C112" s="320" t="s">
        <v>5437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312</v>
      </c>
      <c r="C113" s="320" t="s">
        <v>5438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5323</v>
      </c>
      <c r="C114" s="320" t="s">
        <v>4474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5363</v>
      </c>
      <c r="C115" s="320" t="s">
        <v>4476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5337</v>
      </c>
      <c r="C116" s="320" t="s">
        <v>4478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5439</v>
      </c>
      <c r="M116" s="146"/>
    </row>
    <row r="117" spans="1:13" ht="17.25" hidden="1" customHeight="1">
      <c r="A117" s="257"/>
      <c r="B117" s="153" t="s">
        <v>5331</v>
      </c>
      <c r="C117" s="320" t="s">
        <v>4480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5320</v>
      </c>
      <c r="C118" s="320" t="s">
        <v>4482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5347</v>
      </c>
      <c r="C119" s="320" t="s">
        <v>4484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5339</v>
      </c>
      <c r="C120" s="320" t="s">
        <v>4486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5343</v>
      </c>
      <c r="C121" s="320" t="s">
        <v>4488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5341</v>
      </c>
      <c r="C122" s="320" t="s">
        <v>4490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5345</v>
      </c>
      <c r="C123" s="320" t="s">
        <v>4492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5397</v>
      </c>
      <c r="C124" s="320" t="s">
        <v>4494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312</v>
      </c>
      <c r="C125" s="320" t="s">
        <v>4496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5323</v>
      </c>
      <c r="C126" s="320" t="s">
        <v>4498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5363</v>
      </c>
      <c r="C127" s="320" t="s">
        <v>4500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5337</v>
      </c>
      <c r="C128" s="320" t="s">
        <v>4501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5331</v>
      </c>
      <c r="C129" s="320" t="s">
        <v>4502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4651</v>
      </c>
      <c r="C130" s="320" t="s">
        <v>4503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5347</v>
      </c>
      <c r="C131" s="320" t="s">
        <v>4504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5339</v>
      </c>
      <c r="C132" s="320" t="s">
        <v>4505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5343</v>
      </c>
      <c r="C133" s="320" t="s">
        <v>4506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5341</v>
      </c>
      <c r="C134" s="320" t="s">
        <v>4507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5345</v>
      </c>
      <c r="C135" s="320" t="s">
        <v>4508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5440</v>
      </c>
      <c r="C136" s="320" t="s">
        <v>4510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468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469</v>
      </c>
      <c r="C141" s="193"/>
      <c r="D141" s="193"/>
      <c r="E141" s="194"/>
      <c r="F141" s="195" t="s">
        <v>1789</v>
      </c>
      <c r="G141" s="195"/>
      <c r="H141" s="193"/>
      <c r="I141" s="193"/>
      <c r="J141" s="195" t="s">
        <v>471</v>
      </c>
      <c r="K141" s="195"/>
      <c r="L141" s="195"/>
      <c r="M141" s="193"/>
    </row>
    <row r="142" spans="1:13" s="159" customFormat="1" ht="17.25" customHeight="1">
      <c r="A142" s="258"/>
      <c r="B142" s="197" t="s">
        <v>472</v>
      </c>
      <c r="C142" s="193"/>
      <c r="D142" s="198" t="s">
        <v>473</v>
      </c>
      <c r="E142" s="199"/>
      <c r="F142" s="197" t="s">
        <v>474</v>
      </c>
      <c r="G142" s="193"/>
      <c r="H142" s="198" t="s">
        <v>475</v>
      </c>
      <c r="I142" s="193"/>
      <c r="J142" s="197" t="s">
        <v>476</v>
      </c>
      <c r="K142" s="738" t="s">
        <v>477</v>
      </c>
      <c r="M142" s="193"/>
    </row>
    <row r="143" spans="1:13" s="159" customFormat="1" ht="17.25" customHeight="1">
      <c r="A143" s="259"/>
      <c r="B143" s="414" t="s">
        <v>478</v>
      </c>
      <c r="C143" s="202"/>
      <c r="D143" s="570" t="s">
        <v>479</v>
      </c>
      <c r="E143" s="197"/>
      <c r="F143" s="707" t="s">
        <v>480</v>
      </c>
      <c r="G143" s="730" t="s">
        <v>481</v>
      </c>
      <c r="H143" s="252" t="s">
        <v>482</v>
      </c>
      <c r="I143" s="201"/>
      <c r="J143" s="201" t="s">
        <v>483</v>
      </c>
      <c r="K143" s="203" t="s">
        <v>484</v>
      </c>
      <c r="L143" s="203"/>
      <c r="M143" s="193"/>
    </row>
    <row r="144" spans="1:13" s="159" customFormat="1" ht="17.25" customHeight="1">
      <c r="A144" s="258"/>
      <c r="B144" s="414" t="s">
        <v>492</v>
      </c>
      <c r="C144" s="202"/>
      <c r="D144" s="570" t="s">
        <v>493</v>
      </c>
      <c r="E144" s="197"/>
      <c r="F144" s="707" t="s">
        <v>487</v>
      </c>
      <c r="G144" s="730" t="s">
        <v>488</v>
      </c>
      <c r="H144" s="252" t="s">
        <v>489</v>
      </c>
      <c r="I144" s="201"/>
      <c r="J144" s="201" t="s">
        <v>490</v>
      </c>
      <c r="K144" s="203" t="s">
        <v>491</v>
      </c>
      <c r="L144" s="203"/>
      <c r="M144" s="193"/>
    </row>
    <row r="145" spans="2:11" s="159" customFormat="1" ht="17.25" customHeight="1">
      <c r="B145" s="201" t="s">
        <v>3799</v>
      </c>
      <c r="C145" s="202"/>
      <c r="D145" s="203" t="s">
        <v>1954</v>
      </c>
      <c r="E145" s="197"/>
      <c r="F145" s="707" t="s">
        <v>494</v>
      </c>
      <c r="G145" s="730" t="s">
        <v>495</v>
      </c>
      <c r="H145" s="252" t="s">
        <v>496</v>
      </c>
      <c r="I145" s="414"/>
      <c r="J145" s="414" t="s">
        <v>497</v>
      </c>
      <c r="K145" s="570" t="s">
        <v>498</v>
      </c>
    </row>
    <row r="146" spans="2:11" s="159" customFormat="1" ht="17.25" customHeight="1">
      <c r="B146" s="201" t="s">
        <v>485</v>
      </c>
      <c r="C146" s="202"/>
      <c r="D146" s="203" t="s">
        <v>486</v>
      </c>
      <c r="E146" s="197"/>
      <c r="F146" s="707" t="s">
        <v>501</v>
      </c>
      <c r="G146" s="730" t="s">
        <v>502</v>
      </c>
      <c r="H146" s="252" t="s">
        <v>503</v>
      </c>
      <c r="I146" s="201"/>
      <c r="J146" s="201" t="s">
        <v>504</v>
      </c>
      <c r="K146" s="203" t="s">
        <v>505</v>
      </c>
    </row>
    <row r="147" spans="2:11" s="159" customFormat="1" ht="17.25" customHeight="1">
      <c r="B147" s="414" t="s">
        <v>899</v>
      </c>
      <c r="C147" s="202"/>
      <c r="D147" s="570" t="s">
        <v>500</v>
      </c>
      <c r="E147" s="197"/>
      <c r="F147" s="707" t="s">
        <v>3800</v>
      </c>
      <c r="G147" s="730" t="s">
        <v>509</v>
      </c>
      <c r="H147" s="252" t="s">
        <v>3801</v>
      </c>
      <c r="I147" s="201"/>
      <c r="J147" s="201" t="s">
        <v>511</v>
      </c>
      <c r="K147" s="203" t="s">
        <v>512</v>
      </c>
    </row>
    <row r="148" spans="2:11" s="159" customFormat="1" ht="17.25" customHeight="1">
      <c r="B148" s="414" t="s">
        <v>1799</v>
      </c>
      <c r="C148" s="202"/>
      <c r="D148" s="570" t="s">
        <v>1800</v>
      </c>
      <c r="E148" s="197"/>
      <c r="F148" s="707"/>
      <c r="G148" s="730"/>
      <c r="H148" s="252"/>
      <c r="I148" s="201"/>
      <c r="J148" s="201" t="s">
        <v>1801</v>
      </c>
      <c r="K148" s="203" t="s">
        <v>1803</v>
      </c>
    </row>
    <row r="149" spans="2:11" s="159" customFormat="1" ht="17.25" customHeight="1">
      <c r="B149" s="414" t="s">
        <v>1955</v>
      </c>
      <c r="C149" s="202"/>
      <c r="D149" s="570" t="s">
        <v>1956</v>
      </c>
      <c r="E149" s="197"/>
      <c r="F149" s="505"/>
      <c r="G149"/>
      <c r="H149"/>
      <c r="I149" s="414"/>
      <c r="J149" s="414" t="s">
        <v>518</v>
      </c>
      <c r="K149" s="415" t="s">
        <v>519</v>
      </c>
    </row>
    <row r="150" spans="2:11" s="159" customFormat="1" ht="17.25" customHeight="1">
      <c r="B150" s="414" t="s">
        <v>506</v>
      </c>
      <c r="C150" s="202"/>
      <c r="D150" s="570" t="s">
        <v>507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1806</v>
      </c>
      <c r="C152" s="193" t="s">
        <v>1807</v>
      </c>
      <c r="D152" s="205"/>
      <c r="E152" s="193"/>
      <c r="F152" s="193" t="s">
        <v>1808</v>
      </c>
      <c r="G152" s="206" t="s">
        <v>1809</v>
      </c>
      <c r="H152" s="196"/>
      <c r="I152" s="193"/>
      <c r="J152" s="193" t="s">
        <v>1808</v>
      </c>
      <c r="K152" s="193" t="s">
        <v>1810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5441</v>
      </c>
      <c r="J2" s="604" t="s">
        <v>247</v>
      </c>
    </row>
    <row r="3" spans="2:14" ht="17.25" customHeight="1">
      <c r="B3" s="165"/>
    </row>
    <row r="4" spans="2:14" ht="17.25" customHeight="1">
      <c r="C4" s="313" t="s">
        <v>5442</v>
      </c>
      <c r="D4" s="147"/>
      <c r="E4" s="147"/>
      <c r="F4" s="409" t="s">
        <v>5443</v>
      </c>
      <c r="G4" s="147"/>
      <c r="H4" s="147"/>
      <c r="I4" s="147"/>
      <c r="J4" s="338" t="s">
        <v>5444</v>
      </c>
    </row>
    <row r="5" spans="2:14" ht="31.15" customHeight="1">
      <c r="B5" s="148"/>
      <c r="C5" s="176"/>
      <c r="D5" s="148"/>
      <c r="E5" s="337" t="s">
        <v>5445</v>
      </c>
      <c r="F5" s="148"/>
      <c r="G5" s="330" t="s">
        <v>5446</v>
      </c>
      <c r="H5" s="330" t="s">
        <v>5447</v>
      </c>
      <c r="I5" s="148"/>
    </row>
    <row r="6" spans="2:14" ht="24">
      <c r="B6" s="386" t="s">
        <v>1879</v>
      </c>
      <c r="C6" s="182" t="s">
        <v>5448</v>
      </c>
      <c r="D6" s="1616" t="s">
        <v>1880</v>
      </c>
      <c r="E6" s="163" t="s">
        <v>5449</v>
      </c>
      <c r="F6" s="163" t="s">
        <v>5450</v>
      </c>
      <c r="G6" s="163" t="s">
        <v>5451</v>
      </c>
      <c r="H6" s="163" t="s">
        <v>122</v>
      </c>
      <c r="I6" s="419" t="s">
        <v>5452</v>
      </c>
      <c r="J6" s="434" t="s">
        <v>1660</v>
      </c>
      <c r="K6" s="148" t="s">
        <v>5453</v>
      </c>
      <c r="L6" s="330" t="s">
        <v>5454</v>
      </c>
      <c r="M6" s="330" t="s">
        <v>5455</v>
      </c>
      <c r="N6" s="394" t="s">
        <v>5456</v>
      </c>
    </row>
    <row r="7" spans="2:14" ht="17.25" customHeight="1">
      <c r="B7" s="152" t="s">
        <v>254</v>
      </c>
      <c r="C7" s="152" t="s">
        <v>255</v>
      </c>
      <c r="D7" s="1617"/>
      <c r="E7" s="403" t="s">
        <v>32</v>
      </c>
      <c r="F7" s="403" t="s">
        <v>217</v>
      </c>
      <c r="G7" s="403" t="s">
        <v>5457</v>
      </c>
      <c r="H7" s="403" t="s">
        <v>5458</v>
      </c>
      <c r="I7" s="148"/>
      <c r="J7" s="148"/>
      <c r="K7" s="155"/>
      <c r="L7" s="148"/>
      <c r="M7" s="148"/>
      <c r="N7" s="169" t="s">
        <v>188</v>
      </c>
    </row>
    <row r="8" spans="2:14" s="159" customFormat="1" ht="17.25" hidden="1" customHeight="1">
      <c r="B8" s="357" t="s">
        <v>5459</v>
      </c>
      <c r="C8" s="358" t="s">
        <v>5460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5461</v>
      </c>
      <c r="C9" s="358" t="s">
        <v>5462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5463</v>
      </c>
      <c r="C10" s="358" t="s">
        <v>5464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312</v>
      </c>
      <c r="C11" s="358" t="s">
        <v>5465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5466</v>
      </c>
      <c r="C12" s="454" t="s">
        <v>5467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5468</v>
      </c>
      <c r="C13" s="358" t="s">
        <v>5469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5470</v>
      </c>
      <c r="C14" s="358" t="s">
        <v>5471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5472</v>
      </c>
      <c r="C15" s="358" t="s">
        <v>5473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5474</v>
      </c>
      <c r="C16" s="358" t="s">
        <v>5475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5476</v>
      </c>
      <c r="C17" s="358" t="s">
        <v>5477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5478</v>
      </c>
      <c r="C18" s="358" t="s">
        <v>5479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5480</v>
      </c>
      <c r="C19" s="358" t="s">
        <v>5481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5482</v>
      </c>
      <c r="C20" s="358" t="s">
        <v>5483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5484</v>
      </c>
      <c r="C21" s="358" t="s">
        <v>5485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5459</v>
      </c>
      <c r="C22" s="358" t="s">
        <v>5486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5461</v>
      </c>
      <c r="C23" s="454" t="s">
        <v>5487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5463</v>
      </c>
      <c r="C24" s="358" t="s">
        <v>5488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5466</v>
      </c>
      <c r="C25" s="358" t="s">
        <v>5489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5468</v>
      </c>
      <c r="C26" s="358" t="s">
        <v>5490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5470</v>
      </c>
      <c r="C27" s="358" t="s">
        <v>5491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5472</v>
      </c>
      <c r="C28" s="358" t="s">
        <v>5492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5476</v>
      </c>
      <c r="C29" s="358" t="s">
        <v>5493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5474</v>
      </c>
      <c r="C30" s="358" t="s">
        <v>5494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5478</v>
      </c>
      <c r="C31" s="358" t="s">
        <v>5495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5480</v>
      </c>
      <c r="C32" s="189" t="s">
        <v>5496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5482</v>
      </c>
      <c r="C33" s="189" t="s">
        <v>5497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5484</v>
      </c>
      <c r="C34" s="189" t="s">
        <v>5498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5459</v>
      </c>
      <c r="C35" s="189" t="s">
        <v>5499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5461</v>
      </c>
      <c r="C36" s="189" t="s">
        <v>5500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5463</v>
      </c>
      <c r="C37" s="189" t="s">
        <v>5501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5466</v>
      </c>
      <c r="C38" s="189" t="s">
        <v>5502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5468</v>
      </c>
      <c r="C39" s="189" t="s">
        <v>5503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5470</v>
      </c>
      <c r="C40" s="189" t="s">
        <v>5504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5472</v>
      </c>
      <c r="C41" s="189" t="s">
        <v>5505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5476</v>
      </c>
      <c r="C42" s="189" t="s">
        <v>5506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5474</v>
      </c>
      <c r="C43" s="189" t="s">
        <v>5507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5508</v>
      </c>
      <c r="C44" s="189" t="s">
        <v>5509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5480</v>
      </c>
      <c r="C45" s="189" t="s">
        <v>5510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5482</v>
      </c>
      <c r="C46" s="189" t="s">
        <v>5511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5512</v>
      </c>
      <c r="C47" s="189" t="s">
        <v>5513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5514</v>
      </c>
      <c r="C48" s="189" t="s">
        <v>5515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5459</v>
      </c>
      <c r="C49" s="189" t="s">
        <v>5516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5461</v>
      </c>
      <c r="C50" s="137" t="s">
        <v>5517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5518</v>
      </c>
      <c r="C51" s="137" t="s">
        <v>5519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5466</v>
      </c>
      <c r="C52" s="137" t="s">
        <v>5520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5468</v>
      </c>
      <c r="C53" s="137" t="s">
        <v>5521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5470</v>
      </c>
      <c r="C54" s="137" t="s">
        <v>5522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5472</v>
      </c>
      <c r="C55" s="137" t="s">
        <v>5523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5476</v>
      </c>
      <c r="C56" s="137" t="s">
        <v>5511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5524</v>
      </c>
      <c r="C57" s="137" t="s">
        <v>5525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5478</v>
      </c>
      <c r="C58" s="137" t="s">
        <v>5526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5480</v>
      </c>
      <c r="C59" s="137" t="s">
        <v>5527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5528</v>
      </c>
      <c r="C60" s="137" t="s">
        <v>5529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5514</v>
      </c>
      <c r="C61" s="137" t="s">
        <v>5530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5459</v>
      </c>
      <c r="C62" s="137" t="s">
        <v>5531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5518</v>
      </c>
      <c r="C64" s="137" t="s">
        <v>5532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5466</v>
      </c>
      <c r="C65" s="137" t="s">
        <v>5533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5534</v>
      </c>
      <c r="C66" s="137" t="s">
        <v>5535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5536</v>
      </c>
      <c r="C67" s="137" t="s">
        <v>5537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5472</v>
      </c>
      <c r="C68" s="137" t="s">
        <v>5538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5476</v>
      </c>
      <c r="C69" s="137" t="s">
        <v>5539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5524</v>
      </c>
      <c r="C70" s="137" t="s">
        <v>5540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5478</v>
      </c>
      <c r="C71" s="137" t="s">
        <v>5541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5480</v>
      </c>
      <c r="C72" s="137" t="s">
        <v>5542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5528</v>
      </c>
      <c r="C73" s="137" t="s">
        <v>5543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5514</v>
      </c>
      <c r="C74" s="137" t="s">
        <v>5544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5459</v>
      </c>
      <c r="C75" s="137" t="s">
        <v>5545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5461</v>
      </c>
      <c r="C76" s="137" t="s">
        <v>5546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5518</v>
      </c>
      <c r="C77" s="137" t="s">
        <v>5547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5466</v>
      </c>
      <c r="C78" s="137" t="s">
        <v>5548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5534</v>
      </c>
      <c r="C79" s="137" t="s">
        <v>5549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5536</v>
      </c>
      <c r="C80" s="690" t="s">
        <v>5550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5472</v>
      </c>
      <c r="C81" s="690" t="s">
        <v>5551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5476</v>
      </c>
      <c r="C82" s="690" t="s">
        <v>5552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5553</v>
      </c>
      <c r="C83" s="690" t="s">
        <v>5554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5478</v>
      </c>
      <c r="C84" s="690" t="s">
        <v>5555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5468</v>
      </c>
      <c r="C85" s="690" t="s">
        <v>5556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5557</v>
      </c>
      <c r="C86" s="690" t="s">
        <v>5558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5514</v>
      </c>
      <c r="C87" s="690" t="s">
        <v>5559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5480</v>
      </c>
      <c r="C88" s="690" t="s">
        <v>5560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5561</v>
      </c>
      <c r="C89" s="690" t="s">
        <v>5562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5518</v>
      </c>
      <c r="C90" s="690" t="s">
        <v>5563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5466</v>
      </c>
      <c r="C91" s="690" t="s">
        <v>5564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5534</v>
      </c>
      <c r="C92" s="690" t="s">
        <v>5565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5470</v>
      </c>
      <c r="C93" s="690" t="s">
        <v>5566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5567</v>
      </c>
      <c r="C94" s="690" t="s">
        <v>5568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5569</v>
      </c>
      <c r="C95" s="716" t="s">
        <v>5570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5553</v>
      </c>
      <c r="C96" s="137" t="s">
        <v>5571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5478</v>
      </c>
      <c r="C97" s="137" t="s">
        <v>5572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5472</v>
      </c>
      <c r="C98" s="137" t="s">
        <v>5573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5468</v>
      </c>
      <c r="C99" s="137" t="s">
        <v>5574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5575</v>
      </c>
      <c r="C100" s="137" t="s">
        <v>5576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5514</v>
      </c>
      <c r="C101" s="137" t="s">
        <v>5577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5561</v>
      </c>
      <c r="C102" s="137" t="s">
        <v>5578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5518</v>
      </c>
      <c r="C103" s="137" t="s">
        <v>5579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5580</v>
      </c>
      <c r="C104" s="137" t="s">
        <v>5581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5534</v>
      </c>
      <c r="C105" s="137" t="s">
        <v>5582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5470</v>
      </c>
      <c r="C106" s="137" t="s">
        <v>5583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5567</v>
      </c>
      <c r="C107" s="137" t="s">
        <v>5584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5569</v>
      </c>
      <c r="C108" s="137" t="s">
        <v>5585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5553</v>
      </c>
      <c r="C109" s="137" t="s">
        <v>5586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5478</v>
      </c>
      <c r="C110" s="137" t="s">
        <v>5587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5472</v>
      </c>
      <c r="C111" s="137" t="s">
        <v>5588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5468</v>
      </c>
      <c r="C112" s="137" t="s">
        <v>5589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5575</v>
      </c>
      <c r="C113" s="716" t="s">
        <v>5590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5514</v>
      </c>
      <c r="C114" s="137" t="s">
        <v>5591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5561</v>
      </c>
      <c r="C115" s="137" t="s">
        <v>5592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5593</v>
      </c>
      <c r="C116" s="137" t="s">
        <v>5594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5595</v>
      </c>
      <c r="C117" s="137" t="s">
        <v>5596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5534</v>
      </c>
      <c r="C118" s="137" t="s">
        <v>5597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5470</v>
      </c>
      <c r="C119" s="137" t="s">
        <v>5598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5567</v>
      </c>
      <c r="C120" s="137" t="s">
        <v>5599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5557</v>
      </c>
      <c r="C121" s="137" t="s">
        <v>5600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312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5518</v>
      </c>
      <c r="C123" s="137" t="s">
        <v>5601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5553</v>
      </c>
      <c r="C124" s="137" t="s">
        <v>5602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5478</v>
      </c>
      <c r="C125" s="137" t="s">
        <v>5603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5472</v>
      </c>
      <c r="C126" s="137" t="s">
        <v>5604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5468</v>
      </c>
      <c r="C127" s="137" t="s">
        <v>5605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5575</v>
      </c>
      <c r="C128" s="137" t="s">
        <v>5606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5514</v>
      </c>
      <c r="C129" s="137" t="s">
        <v>5607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5608</v>
      </c>
      <c r="C130" s="137" t="s">
        <v>5609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468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469</v>
      </c>
      <c r="C134" s="193"/>
      <c r="D134" s="193"/>
      <c r="E134" s="194"/>
      <c r="F134" s="195" t="s">
        <v>1789</v>
      </c>
      <c r="G134" s="195"/>
      <c r="H134" s="193"/>
      <c r="I134" s="193"/>
      <c r="J134" s="195" t="s">
        <v>471</v>
      </c>
      <c r="K134" s="195"/>
      <c r="L134" s="195"/>
      <c r="M134" s="193"/>
      <c r="N134" s="196"/>
    </row>
    <row r="135" spans="2:14" s="159" customFormat="1" ht="17.25" customHeight="1">
      <c r="B135" s="197" t="s">
        <v>472</v>
      </c>
      <c r="C135" s="193"/>
      <c r="D135" s="198" t="s">
        <v>473</v>
      </c>
      <c r="E135" s="199"/>
      <c r="F135" s="197" t="s">
        <v>474</v>
      </c>
      <c r="G135" s="193"/>
      <c r="H135" s="198" t="s">
        <v>475</v>
      </c>
      <c r="I135" s="193"/>
      <c r="J135" s="197" t="s">
        <v>476</v>
      </c>
      <c r="K135" s="193"/>
      <c r="L135" s="198" t="s">
        <v>477</v>
      </c>
      <c r="M135" s="193"/>
      <c r="N135" s="196"/>
    </row>
    <row r="136" spans="2:14" s="159" customFormat="1" ht="17.25" customHeight="1">
      <c r="B136" s="414" t="s">
        <v>478</v>
      </c>
      <c r="C136" s="202"/>
      <c r="D136" s="570" t="s">
        <v>479</v>
      </c>
      <c r="E136" s="197"/>
      <c r="F136" s="707" t="s">
        <v>480</v>
      </c>
      <c r="G136" s="730" t="s">
        <v>481</v>
      </c>
      <c r="H136" s="252" t="s">
        <v>482</v>
      </c>
      <c r="I136" s="201"/>
      <c r="J136" s="201" t="s">
        <v>483</v>
      </c>
      <c r="K136" s="203" t="s">
        <v>484</v>
      </c>
      <c r="L136" s="203"/>
      <c r="M136" s="193"/>
      <c r="N136" s="196"/>
    </row>
    <row r="137" spans="2:14" s="159" customFormat="1" ht="17.25" customHeight="1">
      <c r="B137" s="414" t="s">
        <v>492</v>
      </c>
      <c r="C137" s="202"/>
      <c r="D137" s="570" t="s">
        <v>493</v>
      </c>
      <c r="E137" s="197"/>
      <c r="F137" s="707" t="s">
        <v>487</v>
      </c>
      <c r="G137" s="730" t="s">
        <v>488</v>
      </c>
      <c r="H137" s="252" t="s">
        <v>489</v>
      </c>
      <c r="I137" s="201"/>
      <c r="J137" s="201" t="s">
        <v>490</v>
      </c>
      <c r="K137" s="203" t="s">
        <v>491</v>
      </c>
      <c r="L137" s="203"/>
      <c r="M137" s="193"/>
      <c r="N137" s="196"/>
    </row>
    <row r="138" spans="2:14" s="159" customFormat="1" ht="17.25" customHeight="1">
      <c r="B138" s="201" t="s">
        <v>3799</v>
      </c>
      <c r="C138" s="202"/>
      <c r="D138" s="203" t="s">
        <v>1954</v>
      </c>
      <c r="E138" s="197"/>
      <c r="F138" s="707" t="s">
        <v>494</v>
      </c>
      <c r="G138" s="730" t="s">
        <v>495</v>
      </c>
      <c r="H138" s="252" t="s">
        <v>496</v>
      </c>
      <c r="I138" s="414"/>
      <c r="J138" s="414" t="s">
        <v>497</v>
      </c>
      <c r="K138" s="570" t="s">
        <v>498</v>
      </c>
      <c r="L138" s="203"/>
      <c r="M138" s="193"/>
      <c r="N138" s="196"/>
    </row>
    <row r="139" spans="2:14" s="159" customFormat="1" ht="17.25" customHeight="1">
      <c r="B139" s="201" t="s">
        <v>485</v>
      </c>
      <c r="C139" s="202"/>
      <c r="D139" s="203" t="s">
        <v>486</v>
      </c>
      <c r="E139" s="197"/>
      <c r="F139" s="707" t="s">
        <v>501</v>
      </c>
      <c r="G139" s="730" t="s">
        <v>502</v>
      </c>
      <c r="H139" s="252" t="s">
        <v>503</v>
      </c>
      <c r="I139" s="201"/>
      <c r="J139" s="201" t="s">
        <v>504</v>
      </c>
      <c r="K139" s="203" t="s">
        <v>505</v>
      </c>
      <c r="L139" s="203"/>
      <c r="M139" s="193"/>
      <c r="N139" s="196"/>
    </row>
    <row r="140" spans="2:14" s="159" customFormat="1" ht="17.25" customHeight="1">
      <c r="B140" s="414" t="s">
        <v>899</v>
      </c>
      <c r="C140" s="202"/>
      <c r="D140" s="570" t="s">
        <v>500</v>
      </c>
      <c r="E140" s="197"/>
      <c r="F140" s="707" t="s">
        <v>3800</v>
      </c>
      <c r="G140" s="730" t="s">
        <v>509</v>
      </c>
      <c r="H140" s="252" t="s">
        <v>3801</v>
      </c>
      <c r="I140" s="201"/>
      <c r="J140" s="201" t="s">
        <v>511</v>
      </c>
      <c r="K140" s="203" t="s">
        <v>512</v>
      </c>
      <c r="L140" s="203"/>
      <c r="M140" s="193"/>
      <c r="N140" s="196"/>
    </row>
    <row r="141" spans="2:14" s="159" customFormat="1" ht="17.25" customHeight="1">
      <c r="B141" s="414" t="s">
        <v>1799</v>
      </c>
      <c r="C141" s="202"/>
      <c r="D141" s="570" t="s">
        <v>1800</v>
      </c>
      <c r="E141" s="197"/>
      <c r="F141" s="707"/>
      <c r="G141" s="730"/>
      <c r="H141" s="252"/>
      <c r="I141" s="201"/>
      <c r="J141" s="201" t="s">
        <v>1801</v>
      </c>
      <c r="K141" s="203" t="s">
        <v>1803</v>
      </c>
      <c r="L141" s="203"/>
      <c r="M141" s="193"/>
      <c r="N141" s="196"/>
    </row>
    <row r="142" spans="2:14" s="159" customFormat="1" ht="17.25" customHeight="1">
      <c r="B142" s="414" t="s">
        <v>1955</v>
      </c>
      <c r="C142" s="202"/>
      <c r="D142" s="570" t="s">
        <v>1956</v>
      </c>
      <c r="E142" s="197"/>
      <c r="F142" s="505"/>
      <c r="G142"/>
      <c r="H142"/>
      <c r="I142" s="414"/>
      <c r="J142" s="414" t="s">
        <v>518</v>
      </c>
      <c r="K142" s="415" t="s">
        <v>519</v>
      </c>
      <c r="L142" s="203"/>
      <c r="M142" s="193"/>
      <c r="N142" s="196"/>
    </row>
    <row r="143" spans="2:14" s="159" customFormat="1" ht="17.25" customHeight="1">
      <c r="B143" s="414" t="s">
        <v>506</v>
      </c>
      <c r="C143" s="202"/>
      <c r="D143" s="570" t="s">
        <v>507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1806</v>
      </c>
      <c r="C145" s="193" t="s">
        <v>1807</v>
      </c>
      <c r="D145" s="205"/>
      <c r="E145" s="193"/>
      <c r="F145" s="193" t="s">
        <v>1808</v>
      </c>
      <c r="G145" s="206" t="s">
        <v>1809</v>
      </c>
      <c r="H145" s="196" t="s">
        <v>5610</v>
      </c>
      <c r="I145" s="193"/>
      <c r="J145" s="193" t="s">
        <v>1808</v>
      </c>
      <c r="K145" s="193" t="s">
        <v>1810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5310</v>
      </c>
      <c r="C2" s="11"/>
      <c r="D2" s="11"/>
      <c r="E2" s="11"/>
      <c r="F2" s="11"/>
      <c r="G2" s="604" t="s">
        <v>247</v>
      </c>
    </row>
    <row r="3" spans="1:8" ht="17.25" customHeight="1">
      <c r="B3" s="165"/>
    </row>
    <row r="4" spans="1:8" ht="17.25" customHeight="1">
      <c r="A4" s="1618" t="s">
        <v>5611</v>
      </c>
      <c r="B4" s="1618"/>
      <c r="C4" s="1618"/>
      <c r="D4" s="1618"/>
      <c r="E4" s="1618"/>
      <c r="F4" s="1618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2666</v>
      </c>
      <c r="C6" s="169"/>
      <c r="D6" s="332" t="s">
        <v>1880</v>
      </c>
      <c r="E6" s="163" t="s">
        <v>31</v>
      </c>
      <c r="F6" s="163" t="s">
        <v>2623</v>
      </c>
      <c r="G6" s="416" t="s">
        <v>5452</v>
      </c>
      <c r="H6" s="459" t="s">
        <v>5612</v>
      </c>
    </row>
    <row r="7" spans="1:8" ht="17.25" customHeight="1">
      <c r="A7" s="342"/>
      <c r="B7" s="152" t="s">
        <v>254</v>
      </c>
      <c r="C7" s="152" t="s">
        <v>255</v>
      </c>
      <c r="D7" s="332" t="s">
        <v>1885</v>
      </c>
      <c r="E7" s="332" t="s">
        <v>117</v>
      </c>
      <c r="F7" s="332" t="s">
        <v>5613</v>
      </c>
      <c r="G7" s="379"/>
      <c r="H7" s="379"/>
    </row>
    <row r="8" spans="1:8" ht="17.25" hidden="1" customHeight="1">
      <c r="B8" s="173" t="s">
        <v>5614</v>
      </c>
      <c r="C8" s="173" t="s">
        <v>5615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5616</v>
      </c>
      <c r="C9" s="173" t="s">
        <v>5617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4687</v>
      </c>
      <c r="C10" s="173" t="s">
        <v>5618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5619</v>
      </c>
      <c r="C11" s="173" t="s">
        <v>5620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5621</v>
      </c>
      <c r="C12" s="173" t="s">
        <v>5622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5621</v>
      </c>
      <c r="C13" s="173" t="s">
        <v>5623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463</v>
      </c>
      <c r="C14" s="173" t="s">
        <v>5624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5625</v>
      </c>
      <c r="C15" s="173" t="s">
        <v>5626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5627</v>
      </c>
      <c r="C16" s="173" t="s">
        <v>5628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5629</v>
      </c>
      <c r="C17" s="173" t="s">
        <v>5630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5108</v>
      </c>
      <c r="C18" s="173" t="s">
        <v>5631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5632</v>
      </c>
      <c r="C19" s="173" t="s">
        <v>5633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5634</v>
      </c>
      <c r="C20" s="173" t="s">
        <v>5635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5636</v>
      </c>
      <c r="C21" s="173" t="s">
        <v>5637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5638</v>
      </c>
      <c r="C22" s="173" t="s">
        <v>5639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5640</v>
      </c>
      <c r="C23" s="173" t="s">
        <v>5641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5642</v>
      </c>
      <c r="C24" s="173" t="s">
        <v>5643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5644</v>
      </c>
      <c r="B25" s="173" t="s">
        <v>5645</v>
      </c>
      <c r="C25" s="173" t="s">
        <v>5646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5647</v>
      </c>
      <c r="B26" s="173" t="s">
        <v>5648</v>
      </c>
      <c r="C26" s="173" t="s">
        <v>5649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5650</v>
      </c>
      <c r="B27" s="173" t="s">
        <v>5651</v>
      </c>
      <c r="C27" s="173" t="s">
        <v>5652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5653</v>
      </c>
      <c r="C28" s="173" t="s">
        <v>5654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5655</v>
      </c>
      <c r="B29" s="173" t="s">
        <v>5656</v>
      </c>
      <c r="C29" s="173" t="s">
        <v>5657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5619</v>
      </c>
      <c r="C30" s="173" t="s">
        <v>5658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5621</v>
      </c>
      <c r="C31" s="173" t="s">
        <v>5659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5660</v>
      </c>
      <c r="C32" s="173" t="s">
        <v>5661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312</v>
      </c>
      <c r="C33" s="173" t="s">
        <v>5662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5663</v>
      </c>
      <c r="C34" s="173" t="s">
        <v>5664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5665</v>
      </c>
      <c r="C35" s="173" t="s">
        <v>5666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5667</v>
      </c>
      <c r="C36" s="173" t="s">
        <v>5668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5669</v>
      </c>
      <c r="C37" s="173" t="s">
        <v>5670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5671</v>
      </c>
      <c r="C38" s="173" t="s">
        <v>5672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312</v>
      </c>
      <c r="C39" s="173" t="s">
        <v>5673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5629</v>
      </c>
      <c r="C40" s="173" t="s">
        <v>5674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5638</v>
      </c>
      <c r="C41" s="173" t="s">
        <v>5675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5676</v>
      </c>
      <c r="B42" s="173" t="s">
        <v>5677</v>
      </c>
      <c r="C42" s="173" t="s">
        <v>5678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5679</v>
      </c>
      <c r="B43" s="173" t="s">
        <v>5680</v>
      </c>
      <c r="C43" s="173" t="s">
        <v>5681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5682</v>
      </c>
      <c r="C44" s="173" t="s">
        <v>5683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5684</v>
      </c>
      <c r="B45" s="173" t="s">
        <v>5685</v>
      </c>
      <c r="C45" s="173" t="s">
        <v>5686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5687</v>
      </c>
      <c r="B46" s="173" t="s">
        <v>4675</v>
      </c>
      <c r="C46" s="173" t="s">
        <v>5688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5689</v>
      </c>
      <c r="C47" s="173" t="s">
        <v>5690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5665</v>
      </c>
      <c r="C48" s="173" t="s">
        <v>5691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5692</v>
      </c>
      <c r="C49" s="173" t="s">
        <v>5693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5694</v>
      </c>
      <c r="C50" s="173" t="s">
        <v>5695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5621</v>
      </c>
      <c r="C51" s="173" t="s">
        <v>5696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5697</v>
      </c>
      <c r="C52" s="173" t="s">
        <v>5698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5699</v>
      </c>
      <c r="C53" s="173" t="s">
        <v>5700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5632</v>
      </c>
      <c r="C54" s="173" t="s">
        <v>5701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5575</v>
      </c>
      <c r="C55" s="173" t="s">
        <v>5702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5669</v>
      </c>
      <c r="C56" s="173" t="s">
        <v>5703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5704</v>
      </c>
      <c r="C57" s="173" t="s">
        <v>5705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5692</v>
      </c>
      <c r="C58" s="173" t="s">
        <v>5706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5636</v>
      </c>
      <c r="C59" s="173" t="s">
        <v>5707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5642</v>
      </c>
      <c r="C60" s="173" t="s">
        <v>5708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5553</v>
      </c>
      <c r="C61" s="173" t="s">
        <v>5709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5625</v>
      </c>
      <c r="C62" s="173" t="s">
        <v>5710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5711</v>
      </c>
      <c r="C63" s="173" t="s">
        <v>5712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5713</v>
      </c>
      <c r="C64" s="173" t="s">
        <v>5714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5557</v>
      </c>
      <c r="C65" s="173" t="s">
        <v>5715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5716</v>
      </c>
      <c r="C66" s="173" t="s">
        <v>5717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5718</v>
      </c>
      <c r="C67" s="173" t="s">
        <v>5719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5689</v>
      </c>
      <c r="C68" s="173" t="s">
        <v>5720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5621</v>
      </c>
      <c r="C69" s="173" t="s">
        <v>5721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5722</v>
      </c>
      <c r="B70" s="173" t="s">
        <v>5723</v>
      </c>
      <c r="C70" s="173" t="s">
        <v>5724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4721</v>
      </c>
      <c r="C71" s="173" t="s">
        <v>5725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5111</v>
      </c>
      <c r="C72" s="173" t="s">
        <v>5726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4632</v>
      </c>
      <c r="C73" s="173" t="s">
        <v>5727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5713</v>
      </c>
      <c r="C74" s="173" t="s">
        <v>5728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5645</v>
      </c>
      <c r="C75" s="173" t="s">
        <v>5729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5730</v>
      </c>
      <c r="C76" s="173" t="s">
        <v>5731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5638</v>
      </c>
      <c r="C77" s="173" t="s">
        <v>5732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5733</v>
      </c>
      <c r="C78" s="173" t="s">
        <v>5734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5642</v>
      </c>
      <c r="C79" s="173" t="s">
        <v>5735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5736</v>
      </c>
      <c r="B80" s="701" t="s">
        <v>5632</v>
      </c>
      <c r="C80" s="173" t="s">
        <v>5737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5629</v>
      </c>
      <c r="C81" s="173" t="s">
        <v>5738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5739</v>
      </c>
      <c r="C82" s="173" t="s">
        <v>5740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4675</v>
      </c>
      <c r="C83" s="173" t="s">
        <v>5741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4675</v>
      </c>
      <c r="C84" s="173" t="s">
        <v>5741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4675</v>
      </c>
      <c r="C85" s="173" t="s">
        <v>5741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5665</v>
      </c>
      <c r="C86" s="173" t="s">
        <v>5742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5111</v>
      </c>
      <c r="C87" s="173" t="s">
        <v>5743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5744</v>
      </c>
      <c r="C88" s="173" t="s">
        <v>5745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5746</v>
      </c>
      <c r="C89" s="173" t="s">
        <v>5747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5748</v>
      </c>
      <c r="C90" s="173" t="s">
        <v>5749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5730</v>
      </c>
      <c r="C91" s="173" t="s">
        <v>5750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5751</v>
      </c>
      <c r="C92" s="173" t="s">
        <v>5752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5645</v>
      </c>
      <c r="C93" s="173" t="s">
        <v>5752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312</v>
      </c>
      <c r="C107" s="173" t="s">
        <v>5753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5645</v>
      </c>
      <c r="C108" s="173" t="s">
        <v>5754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5755</v>
      </c>
      <c r="C109" s="173" t="s">
        <v>5756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312</v>
      </c>
      <c r="C110" s="173" t="s">
        <v>5757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312</v>
      </c>
      <c r="C111" s="173" t="s">
        <v>5758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5759</v>
      </c>
      <c r="C112" s="173" t="s">
        <v>5760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4666</v>
      </c>
      <c r="C113" s="173" t="s">
        <v>5761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5762</v>
      </c>
      <c r="C114" s="173" t="s">
        <v>5763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5764</v>
      </c>
      <c r="C115" s="173" t="s">
        <v>5765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5766</v>
      </c>
      <c r="C116" s="173" t="s">
        <v>5767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5768</v>
      </c>
      <c r="C117" s="173" t="s">
        <v>5769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5770</v>
      </c>
      <c r="C118" s="173" t="s">
        <v>5771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5772</v>
      </c>
      <c r="C119" s="173" t="s">
        <v>5773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5774</v>
      </c>
      <c r="C120" s="173" t="s">
        <v>5775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468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469</v>
      </c>
      <c r="C126" s="11"/>
      <c r="D126" s="11"/>
      <c r="E126" s="2" t="s">
        <v>1789</v>
      </c>
      <c r="F126" s="2"/>
      <c r="G126" s="11"/>
      <c r="H126" s="11"/>
      <c r="I126" s="2"/>
      <c r="J126" s="2" t="s">
        <v>471</v>
      </c>
      <c r="K126" s="2"/>
    </row>
    <row r="127" spans="1:11" s="159" customFormat="1" ht="17.25" customHeight="1">
      <c r="A127" s="344"/>
      <c r="B127" s="197" t="s">
        <v>472</v>
      </c>
      <c r="C127" s="193"/>
      <c r="D127" s="198" t="s">
        <v>473</v>
      </c>
      <c r="E127" s="11" t="s">
        <v>474</v>
      </c>
      <c r="F127" s="11"/>
      <c r="G127" s="198" t="s">
        <v>475</v>
      </c>
      <c r="H127" s="11"/>
      <c r="I127" s="197"/>
      <c r="J127" s="197" t="s">
        <v>476</v>
      </c>
      <c r="K127" s="198" t="s">
        <v>477</v>
      </c>
    </row>
    <row r="128" spans="1:11" s="159" customFormat="1" ht="17.25" customHeight="1">
      <c r="A128" s="343"/>
      <c r="B128" s="414" t="s">
        <v>478</v>
      </c>
      <c r="C128" s="202"/>
      <c r="D128" s="570" t="s">
        <v>479</v>
      </c>
      <c r="E128" s="197"/>
      <c r="F128" s="707" t="s">
        <v>480</v>
      </c>
      <c r="G128" s="730" t="s">
        <v>481</v>
      </c>
      <c r="H128" s="252" t="s">
        <v>482</v>
      </c>
      <c r="I128" s="193"/>
      <c r="J128" s="201" t="s">
        <v>483</v>
      </c>
      <c r="K128" s="203" t="s">
        <v>484</v>
      </c>
    </row>
    <row r="129" spans="2:11" s="159" customFormat="1" ht="17.25" customHeight="1">
      <c r="B129" s="414" t="s">
        <v>492</v>
      </c>
      <c r="C129" s="202"/>
      <c r="D129" s="570" t="s">
        <v>493</v>
      </c>
      <c r="E129" s="197"/>
      <c r="F129" s="707" t="s">
        <v>487</v>
      </c>
      <c r="G129" s="730" t="s">
        <v>488</v>
      </c>
      <c r="H129" s="252" t="s">
        <v>489</v>
      </c>
      <c r="I129" s="193"/>
      <c r="J129" s="201" t="s">
        <v>490</v>
      </c>
      <c r="K129" s="203" t="s">
        <v>491</v>
      </c>
    </row>
    <row r="130" spans="2:11" s="159" customFormat="1" ht="17.25" customHeight="1">
      <c r="B130" s="201" t="s">
        <v>3799</v>
      </c>
      <c r="C130" s="202"/>
      <c r="D130" s="203" t="s">
        <v>1954</v>
      </c>
      <c r="E130" s="197"/>
      <c r="F130" s="707" t="s">
        <v>494</v>
      </c>
      <c r="G130" s="730" t="s">
        <v>495</v>
      </c>
      <c r="H130" s="252" t="s">
        <v>496</v>
      </c>
      <c r="I130" s="193"/>
      <c r="J130" s="414" t="s">
        <v>497</v>
      </c>
      <c r="K130" s="570" t="s">
        <v>498</v>
      </c>
    </row>
    <row r="131" spans="2:11" s="159" customFormat="1" ht="17.25" customHeight="1">
      <c r="B131" s="201" t="s">
        <v>485</v>
      </c>
      <c r="C131" s="202"/>
      <c r="D131" s="203" t="s">
        <v>486</v>
      </c>
      <c r="E131" s="197"/>
      <c r="F131" s="707" t="s">
        <v>501</v>
      </c>
      <c r="G131" s="730" t="s">
        <v>502</v>
      </c>
      <c r="H131" s="252" t="s">
        <v>503</v>
      </c>
      <c r="I131" s="193"/>
      <c r="J131" s="201" t="s">
        <v>504</v>
      </c>
      <c r="K131" s="203" t="s">
        <v>505</v>
      </c>
    </row>
    <row r="132" spans="2:11" s="159" customFormat="1" ht="17.25" customHeight="1">
      <c r="B132" s="414" t="s">
        <v>899</v>
      </c>
      <c r="C132" s="202"/>
      <c r="D132" s="570" t="s">
        <v>500</v>
      </c>
      <c r="E132" s="197"/>
      <c r="F132" s="707" t="s">
        <v>3800</v>
      </c>
      <c r="G132" s="730" t="s">
        <v>509</v>
      </c>
      <c r="H132" s="252" t="s">
        <v>3801</v>
      </c>
      <c r="I132" s="193"/>
      <c r="J132" s="201" t="s">
        <v>511</v>
      </c>
      <c r="K132" s="203" t="s">
        <v>512</v>
      </c>
    </row>
    <row r="133" spans="2:11" s="159" customFormat="1" ht="17.25" customHeight="1">
      <c r="B133" s="414" t="s">
        <v>1799</v>
      </c>
      <c r="C133" s="202"/>
      <c r="D133" s="570" t="s">
        <v>1800</v>
      </c>
      <c r="E133" s="197"/>
      <c r="F133" s="707"/>
      <c r="G133" s="730"/>
      <c r="H133" s="252"/>
      <c r="I133" s="193"/>
      <c r="J133" s="201" t="s">
        <v>1801</v>
      </c>
      <c r="K133" s="203" t="s">
        <v>1803</v>
      </c>
    </row>
    <row r="134" spans="2:11" s="159" customFormat="1" ht="17.25" customHeight="1">
      <c r="B134" s="414" t="s">
        <v>1955</v>
      </c>
      <c r="C134" s="202"/>
      <c r="D134" s="570" t="s">
        <v>1956</v>
      </c>
      <c r="E134" s="197"/>
      <c r="F134" s="505"/>
      <c r="G134"/>
      <c r="H134"/>
      <c r="I134" s="193"/>
      <c r="J134" s="414" t="s">
        <v>518</v>
      </c>
      <c r="K134" s="415" t="s">
        <v>519</v>
      </c>
    </row>
    <row r="135" spans="2:11" ht="17.25" customHeight="1">
      <c r="B135" s="414" t="s">
        <v>506</v>
      </c>
      <c r="C135" s="202"/>
      <c r="D135" s="570" t="s">
        <v>507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1806</v>
      </c>
      <c r="C137" s="11" t="s">
        <v>1807</v>
      </c>
      <c r="D137" s="13"/>
      <c r="E137" s="11" t="s">
        <v>1808</v>
      </c>
      <c r="F137" s="16" t="s">
        <v>1809</v>
      </c>
      <c r="G137" s="14"/>
      <c r="H137" s="11"/>
      <c r="I137" s="11" t="s">
        <v>1808</v>
      </c>
      <c r="J137" s="11" t="s">
        <v>1810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1653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19" t="s">
        <v>5776</v>
      </c>
      <c r="C4" s="1619"/>
      <c r="D4" s="1619"/>
      <c r="E4" s="1619"/>
      <c r="F4" s="1619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3704</v>
      </c>
      <c r="C6" s="349"/>
      <c r="D6" s="403" t="s">
        <v>1880</v>
      </c>
      <c r="E6" s="332" t="s">
        <v>86</v>
      </c>
      <c r="F6" s="163" t="s">
        <v>5777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3705</v>
      </c>
      <c r="D7" s="348"/>
      <c r="E7" s="332" t="s">
        <v>112</v>
      </c>
      <c r="F7" s="332" t="s">
        <v>54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5778</v>
      </c>
      <c r="B8" s="153" t="s">
        <v>3711</v>
      </c>
      <c r="C8" s="320" t="s">
        <v>5779</v>
      </c>
      <c r="D8" s="320">
        <v>44296</v>
      </c>
      <c r="E8" s="154"/>
      <c r="F8" s="320">
        <f t="shared" ref="F8" si="0">D8+4</f>
        <v>44300</v>
      </c>
      <c r="G8" s="396" t="s">
        <v>5780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5781</v>
      </c>
      <c r="B9" s="153" t="s">
        <v>3711</v>
      </c>
      <c r="C9" s="320" t="s">
        <v>5782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5778</v>
      </c>
      <c r="B10" s="153" t="s">
        <v>3711</v>
      </c>
      <c r="C10" s="320" t="s">
        <v>5783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5781</v>
      </c>
      <c r="B11" s="153" t="s">
        <v>3711</v>
      </c>
      <c r="C11" s="320" t="s">
        <v>5784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5785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1704</v>
      </c>
      <c r="C12" s="353" t="s">
        <v>5786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5781</v>
      </c>
      <c r="B13" s="356" t="s">
        <v>3401</v>
      </c>
      <c r="C13" s="353" t="s">
        <v>5787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1704</v>
      </c>
      <c r="C14" s="353" t="s">
        <v>5788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5781</v>
      </c>
      <c r="B15" s="356" t="s">
        <v>3401</v>
      </c>
      <c r="C15" s="353" t="s">
        <v>5789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1704</v>
      </c>
      <c r="C16" s="353" t="s">
        <v>5790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468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5791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3705</v>
      </c>
      <c r="D21" s="1616" t="s">
        <v>1880</v>
      </c>
      <c r="E21" s="163" t="s">
        <v>3276</v>
      </c>
      <c r="F21" s="332" t="s">
        <v>86</v>
      </c>
      <c r="G21" s="163" t="s">
        <v>5792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254</v>
      </c>
      <c r="C22" s="152" t="s">
        <v>255</v>
      </c>
      <c r="D22" s="1616"/>
      <c r="E22" s="332" t="s">
        <v>112</v>
      </c>
      <c r="F22" s="332" t="s">
        <v>215</v>
      </c>
      <c r="G22" s="332" t="s">
        <v>32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1704</v>
      </c>
      <c r="C23" s="320" t="s">
        <v>5793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3563</v>
      </c>
      <c r="C24" s="353" t="s">
        <v>5794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1704</v>
      </c>
      <c r="C25" s="353" t="s">
        <v>5795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3563</v>
      </c>
      <c r="C26" s="353" t="s">
        <v>5796</v>
      </c>
      <c r="D26" s="154">
        <v>44031</v>
      </c>
      <c r="E26" s="154"/>
      <c r="F26" s="154"/>
      <c r="G26" s="154"/>
      <c r="H26" s="145" t="s">
        <v>5797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468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469</v>
      </c>
      <c r="C29" s="193"/>
      <c r="D29" s="193"/>
      <c r="E29" s="194"/>
      <c r="F29" s="195" t="s">
        <v>1789</v>
      </c>
      <c r="G29" s="195"/>
      <c r="H29" s="193"/>
      <c r="I29" s="193"/>
      <c r="J29" s="195" t="s">
        <v>471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472</v>
      </c>
      <c r="C30" s="193"/>
      <c r="D30" s="198" t="s">
        <v>473</v>
      </c>
      <c r="E30" s="199"/>
      <c r="F30" s="197" t="s">
        <v>474</v>
      </c>
      <c r="G30" s="193"/>
      <c r="H30" s="198" t="s">
        <v>475</v>
      </c>
      <c r="I30" s="193"/>
      <c r="J30" s="197" t="s">
        <v>476</v>
      </c>
      <c r="K30" s="193"/>
      <c r="L30" s="198" t="s">
        <v>477</v>
      </c>
      <c r="M30" s="193"/>
      <c r="N30" s="196"/>
    </row>
    <row r="31" spans="1:14" s="159" customFormat="1" ht="17.25" customHeight="1">
      <c r="A31" s="317"/>
      <c r="B31" s="201" t="s">
        <v>5798</v>
      </c>
      <c r="C31" s="202" t="s">
        <v>5799</v>
      </c>
      <c r="D31" s="203" t="s">
        <v>5800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483</v>
      </c>
      <c r="K31" s="202" t="s">
        <v>1790</v>
      </c>
      <c r="L31" s="203" t="s">
        <v>484</v>
      </c>
      <c r="M31" s="193"/>
      <c r="N31" s="196"/>
    </row>
    <row r="32" spans="1:14" s="159" customFormat="1" ht="17.25" customHeight="1">
      <c r="A32" s="316"/>
      <c r="B32" s="201" t="s">
        <v>5801</v>
      </c>
      <c r="C32" s="202" t="s">
        <v>5802</v>
      </c>
      <c r="D32" s="203" t="s">
        <v>5803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490</v>
      </c>
      <c r="K32" s="202" t="s">
        <v>1791</v>
      </c>
      <c r="L32" s="203" t="s">
        <v>491</v>
      </c>
      <c r="M32" s="193"/>
      <c r="N32" s="196"/>
    </row>
    <row r="33" spans="1:14" s="159" customFormat="1" ht="17.25" customHeight="1">
      <c r="A33" s="316"/>
      <c r="B33" s="201" t="s">
        <v>1792</v>
      </c>
      <c r="C33" s="202" t="s">
        <v>5804</v>
      </c>
      <c r="D33" s="203" t="s">
        <v>1793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1794</v>
      </c>
      <c r="K33" s="202" t="s">
        <v>1795</v>
      </c>
      <c r="L33" s="203" t="s">
        <v>1796</v>
      </c>
      <c r="M33" s="193"/>
      <c r="N33" s="196"/>
    </row>
    <row r="34" spans="1:14" s="159" customFormat="1" ht="17.25" customHeight="1">
      <c r="A34" s="316"/>
      <c r="B34" s="201" t="s">
        <v>5805</v>
      </c>
      <c r="C34" s="202" t="s">
        <v>5806</v>
      </c>
      <c r="D34" s="203" t="s">
        <v>5807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504</v>
      </c>
      <c r="K34" s="202" t="s">
        <v>1797</v>
      </c>
      <c r="L34" s="203" t="s">
        <v>505</v>
      </c>
      <c r="M34" s="193"/>
      <c r="N34" s="196"/>
    </row>
    <row r="35" spans="1:14" s="159" customFormat="1" ht="17.25" customHeight="1">
      <c r="A35" s="316"/>
      <c r="B35" s="201" t="s">
        <v>485</v>
      </c>
      <c r="C35" s="202" t="s">
        <v>5808</v>
      </c>
      <c r="D35" s="203" t="s">
        <v>486</v>
      </c>
      <c r="E35" s="197"/>
      <c r="F35" s="201"/>
      <c r="G35" s="202"/>
      <c r="H35" s="203"/>
      <c r="I35" s="193"/>
      <c r="J35" s="201" t="s">
        <v>511</v>
      </c>
      <c r="K35" s="202" t="s">
        <v>1798</v>
      </c>
      <c r="L35" s="203" t="s">
        <v>512</v>
      </c>
      <c r="M35" s="193"/>
      <c r="N35" s="196"/>
    </row>
    <row r="36" spans="1:14" s="159" customFormat="1" ht="17.25" customHeight="1">
      <c r="A36" s="316"/>
      <c r="B36" s="201" t="s">
        <v>5809</v>
      </c>
      <c r="C36" s="202" t="s">
        <v>5810</v>
      </c>
      <c r="D36" s="203" t="s">
        <v>5811</v>
      </c>
      <c r="E36" s="197"/>
      <c r="F36" s="201"/>
      <c r="G36" s="202"/>
      <c r="H36" s="203"/>
      <c r="I36" s="193"/>
      <c r="J36" s="201" t="s">
        <v>1801</v>
      </c>
      <c r="K36" s="202" t="s">
        <v>1802</v>
      </c>
      <c r="L36" s="203" t="s">
        <v>1803</v>
      </c>
      <c r="M36" s="193"/>
      <c r="N36" s="196"/>
    </row>
    <row r="37" spans="1:14" s="159" customFormat="1" ht="17.25" customHeight="1">
      <c r="A37" s="316"/>
      <c r="B37" s="201" t="s">
        <v>5812</v>
      </c>
      <c r="C37" s="202" t="s">
        <v>5813</v>
      </c>
      <c r="D37" s="203" t="s">
        <v>5814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5815</v>
      </c>
      <c r="C38" s="202" t="s">
        <v>5816</v>
      </c>
      <c r="D38" s="203" t="s">
        <v>5817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1806</v>
      </c>
      <c r="C40" s="193" t="s">
        <v>1807</v>
      </c>
      <c r="D40" s="205"/>
      <c r="E40" s="193"/>
      <c r="F40" s="193" t="s">
        <v>1808</v>
      </c>
      <c r="G40" s="206" t="s">
        <v>1809</v>
      </c>
      <c r="H40" s="196"/>
      <c r="I40" s="193"/>
      <c r="J40" s="193" t="s">
        <v>1808</v>
      </c>
      <c r="K40" s="193" t="s">
        <v>1810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5818</v>
      </c>
      <c r="C2" s="122"/>
      <c r="D2" s="122"/>
      <c r="E2" s="122"/>
      <c r="F2" s="122"/>
      <c r="G2" s="11"/>
      <c r="H2" s="604" t="s">
        <v>247</v>
      </c>
      <c r="I2" s="11"/>
    </row>
    <row r="3" spans="1:12" ht="19.5" customHeight="1">
      <c r="A3" s="383"/>
      <c r="B3" s="1538" t="s">
        <v>5819</v>
      </c>
      <c r="C3" s="1538"/>
      <c r="D3" s="1538"/>
      <c r="E3" s="1538"/>
      <c r="F3" s="1538"/>
      <c r="G3" s="1538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1879</v>
      </c>
      <c r="C5" s="1" t="s">
        <v>1771</v>
      </c>
      <c r="D5" s="402" t="s">
        <v>1880</v>
      </c>
      <c r="E5" s="367" t="s">
        <v>150</v>
      </c>
      <c r="F5" s="331"/>
      <c r="G5" s="331"/>
      <c r="H5" s="331"/>
      <c r="I5" s="367" t="s">
        <v>148</v>
      </c>
      <c r="J5" s="331"/>
      <c r="K5" s="331"/>
      <c r="L5" s="331"/>
    </row>
    <row r="6" spans="1:12" ht="24" customHeight="1">
      <c r="A6" s="253"/>
      <c r="B6" s="4" t="s">
        <v>254</v>
      </c>
      <c r="C6" s="4" t="s">
        <v>255</v>
      </c>
      <c r="D6" s="395"/>
      <c r="E6" s="395" t="s">
        <v>215</v>
      </c>
      <c r="F6" s="331"/>
      <c r="G6" s="331"/>
      <c r="H6" s="331"/>
      <c r="I6" s="395" t="s">
        <v>64</v>
      </c>
      <c r="J6" s="331"/>
      <c r="K6" s="331"/>
      <c r="L6" s="331"/>
    </row>
    <row r="7" spans="1:12" ht="15.75" customHeight="1">
      <c r="A7" s="253" t="s">
        <v>5820</v>
      </c>
      <c r="B7" s="384" t="s">
        <v>5821</v>
      </c>
      <c r="C7" s="360" t="s">
        <v>5822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5820</v>
      </c>
      <c r="B8" s="384" t="s">
        <v>5821</v>
      </c>
      <c r="C8" s="360" t="s">
        <v>5823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5820</v>
      </c>
      <c r="B9" s="366" t="s">
        <v>5821</v>
      </c>
      <c r="C9" s="6" t="s">
        <v>5823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5820</v>
      </c>
      <c r="B10" s="366" t="s">
        <v>5821</v>
      </c>
      <c r="C10" s="6" t="s">
        <v>5823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5820</v>
      </c>
      <c r="B11" s="366" t="s">
        <v>5821</v>
      </c>
      <c r="C11" s="6" t="s">
        <v>5823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5820</v>
      </c>
      <c r="B12" s="366" t="s">
        <v>5821</v>
      </c>
      <c r="C12" s="6" t="s">
        <v>5823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468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469</v>
      </c>
      <c r="C15" s="193"/>
      <c r="D15" s="193"/>
      <c r="E15" s="194"/>
      <c r="F15" s="195" t="s">
        <v>1789</v>
      </c>
      <c r="G15" s="195"/>
      <c r="H15" s="193"/>
      <c r="I15" s="193"/>
      <c r="J15" s="195" t="s">
        <v>471</v>
      </c>
      <c r="K15" s="195"/>
      <c r="L15" s="195"/>
    </row>
    <row r="16" spans="1:12" s="12" customFormat="1" ht="15.75" customHeight="1">
      <c r="A16" s="5"/>
      <c r="B16" s="197" t="s">
        <v>472</v>
      </c>
      <c r="C16" s="193"/>
      <c r="D16" s="198" t="s">
        <v>473</v>
      </c>
      <c r="E16" s="199"/>
      <c r="F16" s="197" t="s">
        <v>474</v>
      </c>
      <c r="G16" s="193"/>
      <c r="H16" s="198" t="s">
        <v>475</v>
      </c>
      <c r="I16" s="193"/>
      <c r="J16" s="197" t="s">
        <v>476</v>
      </c>
      <c r="K16" s="193"/>
      <c r="L16" s="198" t="s">
        <v>477</v>
      </c>
    </row>
    <row r="17" spans="2:12" s="12" customFormat="1" ht="15.75" customHeight="1">
      <c r="B17" s="414" t="s">
        <v>478</v>
      </c>
      <c r="C17" s="202"/>
      <c r="D17" s="570" t="s">
        <v>479</v>
      </c>
      <c r="E17" s="197"/>
      <c r="F17" s="707" t="s">
        <v>480</v>
      </c>
      <c r="G17" s="707" t="s">
        <v>481</v>
      </c>
      <c r="H17" s="252" t="s">
        <v>482</v>
      </c>
      <c r="I17" s="193"/>
      <c r="J17" s="201" t="s">
        <v>483</v>
      </c>
      <c r="K17" s="202" t="s">
        <v>1790</v>
      </c>
      <c r="L17" s="203" t="s">
        <v>484</v>
      </c>
    </row>
    <row r="18" spans="2:12" s="14" customFormat="1" ht="15.75" customHeight="1">
      <c r="B18" s="414" t="s">
        <v>492</v>
      </c>
      <c r="C18" s="202"/>
      <c r="D18" s="570" t="s">
        <v>493</v>
      </c>
      <c r="E18" s="197"/>
      <c r="F18" s="707" t="s">
        <v>487</v>
      </c>
      <c r="G18" s="707" t="s">
        <v>488</v>
      </c>
      <c r="H18" s="252" t="s">
        <v>489</v>
      </c>
      <c r="I18" s="193"/>
      <c r="J18" s="201" t="s">
        <v>490</v>
      </c>
      <c r="K18" s="202" t="s">
        <v>1791</v>
      </c>
      <c r="L18" s="203" t="s">
        <v>491</v>
      </c>
    </row>
    <row r="19" spans="2:12" s="14" customFormat="1" ht="15.75" customHeight="1">
      <c r="B19" s="201" t="s">
        <v>3799</v>
      </c>
      <c r="C19" s="202"/>
      <c r="D19" s="203" t="s">
        <v>1954</v>
      </c>
      <c r="E19" s="197"/>
      <c r="F19" s="707" t="s">
        <v>494</v>
      </c>
      <c r="G19" s="707" t="s">
        <v>495</v>
      </c>
      <c r="H19" s="252" t="s">
        <v>496</v>
      </c>
      <c r="I19" s="193"/>
      <c r="J19" s="201" t="s">
        <v>1794</v>
      </c>
      <c r="K19" s="202" t="s">
        <v>1795</v>
      </c>
      <c r="L19" s="203" t="s">
        <v>1796</v>
      </c>
    </row>
    <row r="20" spans="2:12" s="14" customFormat="1" ht="15.75" customHeight="1">
      <c r="B20" s="201" t="s">
        <v>485</v>
      </c>
      <c r="C20" s="202"/>
      <c r="D20" s="203" t="s">
        <v>486</v>
      </c>
      <c r="E20" s="197"/>
      <c r="F20" s="707" t="s">
        <v>501</v>
      </c>
      <c r="G20" s="707" t="s">
        <v>502</v>
      </c>
      <c r="H20" s="252" t="s">
        <v>503</v>
      </c>
      <c r="I20" s="193"/>
      <c r="J20" s="201" t="s">
        <v>504</v>
      </c>
      <c r="K20" s="202" t="s">
        <v>1797</v>
      </c>
      <c r="L20" s="203" t="s">
        <v>505</v>
      </c>
    </row>
    <row r="21" spans="2:12" s="14" customFormat="1" ht="15.75" customHeight="1">
      <c r="B21" s="414" t="s">
        <v>899</v>
      </c>
      <c r="C21" s="202"/>
      <c r="D21" s="570" t="s">
        <v>500</v>
      </c>
      <c r="E21" s="197"/>
      <c r="F21" s="707" t="s">
        <v>3800</v>
      </c>
      <c r="G21" s="707" t="s">
        <v>509</v>
      </c>
      <c r="H21" s="252" t="s">
        <v>3801</v>
      </c>
      <c r="I21" s="193"/>
      <c r="J21" s="201" t="s">
        <v>511</v>
      </c>
      <c r="K21" s="202" t="s">
        <v>1798</v>
      </c>
      <c r="L21" s="203" t="s">
        <v>512</v>
      </c>
    </row>
    <row r="22" spans="2:12" s="14" customFormat="1" ht="15.75" customHeight="1">
      <c r="B22" s="414" t="s">
        <v>1799</v>
      </c>
      <c r="C22" s="202"/>
      <c r="D22" s="570" t="s">
        <v>1800</v>
      </c>
      <c r="E22" s="197"/>
      <c r="F22" s="707" t="s">
        <v>3802</v>
      </c>
      <c r="G22" s="707" t="s">
        <v>516</v>
      </c>
      <c r="H22" s="252" t="s">
        <v>3803</v>
      </c>
      <c r="I22" s="193"/>
      <c r="J22" s="201" t="s">
        <v>1801</v>
      </c>
      <c r="K22" s="202" t="s">
        <v>1802</v>
      </c>
      <c r="L22" s="203" t="s">
        <v>1803</v>
      </c>
    </row>
    <row r="23" spans="2:12" s="14" customFormat="1" ht="15.75" customHeight="1">
      <c r="B23" s="414" t="s">
        <v>1804</v>
      </c>
      <c r="C23" s="202"/>
      <c r="D23" s="570" t="s">
        <v>1805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506</v>
      </c>
      <c r="C24" s="202"/>
      <c r="D24" s="570" t="s">
        <v>507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1806</v>
      </c>
      <c r="C26" s="193" t="s">
        <v>1807</v>
      </c>
      <c r="D26" s="205"/>
      <c r="E26" s="193"/>
      <c r="F26" s="193" t="s">
        <v>1808</v>
      </c>
      <c r="G26" s="206" t="s">
        <v>1809</v>
      </c>
      <c r="H26" s="196"/>
      <c r="I26" s="193"/>
      <c r="J26" s="193" t="s">
        <v>1808</v>
      </c>
      <c r="K26" s="193" t="s">
        <v>1810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6"/>
  <sheetViews>
    <sheetView showGridLines="0" zoomScaleNormal="100" zoomScaleSheetLayoutView="85" workbookViewId="0">
      <selection activeCell="D250" sqref="D250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20" t="s">
        <v>0</v>
      </c>
      <c r="C2" s="1520"/>
      <c r="D2" s="1520"/>
      <c r="E2" s="1520"/>
      <c r="G2" s="947" t="s">
        <v>247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21" t="s">
        <v>3</v>
      </c>
      <c r="C4" s="1522"/>
      <c r="D4" s="1522"/>
      <c r="E4" s="1523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35" t="s">
        <v>252</v>
      </c>
      <c r="E5" s="933" t="s">
        <v>65</v>
      </c>
      <c r="F5" s="615"/>
      <c r="G5" s="874" t="s">
        <v>640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1" t="s">
        <v>254</v>
      </c>
      <c r="C6" s="931" t="s">
        <v>255</v>
      </c>
      <c r="D6" s="1536"/>
      <c r="E6" s="935" t="s">
        <v>32</v>
      </c>
      <c r="F6" s="768"/>
      <c r="G6" s="1034" t="s">
        <v>256</v>
      </c>
      <c r="H6" s="1034" t="s">
        <v>257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641</v>
      </c>
      <c r="B7" s="616" t="s">
        <v>642</v>
      </c>
      <c r="C7" s="758" t="s">
        <v>643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644</v>
      </c>
      <c r="B8" s="759" t="s">
        <v>312</v>
      </c>
      <c r="C8" s="758" t="s">
        <v>645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646</v>
      </c>
      <c r="C9" s="758" t="s">
        <v>647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648</v>
      </c>
      <c r="B10" s="616" t="s">
        <v>642</v>
      </c>
      <c r="C10" s="758" t="s">
        <v>649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644</v>
      </c>
      <c r="B11" s="616" t="s">
        <v>650</v>
      </c>
      <c r="C11" s="758" t="s">
        <v>651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646</v>
      </c>
      <c r="C12" s="758" t="s">
        <v>652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653</v>
      </c>
      <c r="B13" s="616" t="s">
        <v>642</v>
      </c>
      <c r="C13" s="758" t="s">
        <v>654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655</v>
      </c>
      <c r="B14" s="616" t="s">
        <v>656</v>
      </c>
      <c r="C14" s="758" t="s">
        <v>657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646</v>
      </c>
      <c r="C15" s="758" t="s">
        <v>658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642</v>
      </c>
      <c r="C16" s="758" t="s">
        <v>659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660</v>
      </c>
      <c r="B17" s="759" t="s">
        <v>661</v>
      </c>
      <c r="C17" s="732" t="s">
        <v>662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663</v>
      </c>
      <c r="B18" s="616" t="s">
        <v>646</v>
      </c>
      <c r="C18" s="618" t="s">
        <v>664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646</v>
      </c>
      <c r="C19" s="618" t="s">
        <v>665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666</v>
      </c>
      <c r="B20" s="759" t="s">
        <v>661</v>
      </c>
      <c r="C20" s="732" t="s">
        <v>667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668</v>
      </c>
      <c r="B21" s="616" t="s">
        <v>646</v>
      </c>
      <c r="C21" s="758" t="s">
        <v>669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661</v>
      </c>
      <c r="C22" s="732" t="s">
        <v>670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671</v>
      </c>
      <c r="B23" s="616" t="s">
        <v>646</v>
      </c>
      <c r="C23" s="618" t="s">
        <v>672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661</v>
      </c>
      <c r="C24" s="732" t="s">
        <v>673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646</v>
      </c>
      <c r="C25" s="618" t="s">
        <v>674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661</v>
      </c>
      <c r="C26" s="732" t="s">
        <v>675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646</v>
      </c>
      <c r="C27" s="618" t="s">
        <v>676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661</v>
      </c>
      <c r="C28" s="732" t="s">
        <v>677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678</v>
      </c>
      <c r="B29" s="761" t="s">
        <v>312</v>
      </c>
      <c r="C29" s="618" t="s">
        <v>679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680</v>
      </c>
      <c r="B30" s="759" t="s">
        <v>646</v>
      </c>
      <c r="C30" s="742" t="s">
        <v>681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682</v>
      </c>
      <c r="B31" s="762" t="s">
        <v>661</v>
      </c>
      <c r="C31" s="743" t="s">
        <v>683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684</v>
      </c>
      <c r="B32" s="759" t="s">
        <v>646</v>
      </c>
      <c r="C32" s="742" t="s">
        <v>685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686</v>
      </c>
      <c r="B33" s="911" t="s">
        <v>661</v>
      </c>
      <c r="C33" s="912" t="s">
        <v>687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688</v>
      </c>
      <c r="B34" s="966" t="s">
        <v>646</v>
      </c>
      <c r="C34" s="946" t="s">
        <v>689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688</v>
      </c>
      <c r="B35" s="966" t="s">
        <v>690</v>
      </c>
      <c r="C35" s="946" t="s">
        <v>667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6" t="s">
        <v>646</v>
      </c>
      <c r="C36" s="946" t="s">
        <v>691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692</v>
      </c>
      <c r="B37" s="966" t="s">
        <v>690</v>
      </c>
      <c r="C37" s="946" t="s">
        <v>670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646</v>
      </c>
      <c r="B38" s="966" t="s">
        <v>693</v>
      </c>
      <c r="C38" s="946" t="s">
        <v>694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695</v>
      </c>
      <c r="B39" s="966" t="s">
        <v>690</v>
      </c>
      <c r="C39" s="946" t="s">
        <v>673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646</v>
      </c>
      <c r="B40" s="928" t="s">
        <v>312</v>
      </c>
      <c r="C40" s="946" t="s">
        <v>696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690</v>
      </c>
      <c r="B41" s="966" t="s">
        <v>693</v>
      </c>
      <c r="C41" s="946" t="s">
        <v>697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698</v>
      </c>
      <c r="B42" s="966" t="s">
        <v>690</v>
      </c>
      <c r="C42" s="946" t="s">
        <v>675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690</v>
      </c>
      <c r="B43" s="966" t="s">
        <v>693</v>
      </c>
      <c r="C43" s="946" t="s">
        <v>699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700</v>
      </c>
      <c r="B44" s="966" t="s">
        <v>661</v>
      </c>
      <c r="C44" s="946" t="s">
        <v>701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690</v>
      </c>
      <c r="B45" s="928" t="s">
        <v>312</v>
      </c>
      <c r="C45" s="946" t="s">
        <v>702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703</v>
      </c>
      <c r="B46" s="928" t="s">
        <v>312</v>
      </c>
      <c r="C46" s="946" t="s">
        <v>704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705</v>
      </c>
      <c r="B47" s="928" t="s">
        <v>312</v>
      </c>
      <c r="C47" s="946" t="s">
        <v>706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707</v>
      </c>
      <c r="B48" s="928" t="s">
        <v>708</v>
      </c>
      <c r="C48" s="946" t="s">
        <v>709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693</v>
      </c>
      <c r="B49" s="928" t="s">
        <v>312</v>
      </c>
      <c r="C49" s="946" t="s">
        <v>710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2" t="s">
        <v>646</v>
      </c>
      <c r="C50" s="946" t="s">
        <v>711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693</v>
      </c>
      <c r="B51" s="1052" t="s">
        <v>712</v>
      </c>
      <c r="C51" s="946" t="s">
        <v>713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2" t="s">
        <v>656</v>
      </c>
      <c r="C52" s="946" t="s">
        <v>714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705</v>
      </c>
      <c r="B53" s="928" t="s">
        <v>312</v>
      </c>
      <c r="C53" s="946" t="s">
        <v>715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8" t="s">
        <v>708</v>
      </c>
      <c r="C54" s="946" t="s">
        <v>716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6" t="s">
        <v>646</v>
      </c>
      <c r="C55" s="946" t="s">
        <v>714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33" t="s">
        <v>3</v>
      </c>
      <c r="C59" s="1543"/>
      <c r="D59" s="1535" t="s">
        <v>252</v>
      </c>
      <c r="E59" s="932" t="s">
        <v>717</v>
      </c>
      <c r="F59" s="941" t="s">
        <v>153</v>
      </c>
      <c r="G59" s="932" t="s">
        <v>122</v>
      </c>
      <c r="H59" s="932" t="s">
        <v>106</v>
      </c>
      <c r="I59" s="932" t="s">
        <v>65</v>
      </c>
      <c r="J59" s="769"/>
      <c r="K59" s="769"/>
      <c r="L59" s="874"/>
    </row>
    <row r="60" spans="1:13" s="193" customFormat="1" ht="21" hidden="1" customHeight="1">
      <c r="A60" s="805"/>
      <c r="B60" s="935" t="s">
        <v>254</v>
      </c>
      <c r="C60" s="935" t="s">
        <v>255</v>
      </c>
      <c r="D60" s="1536"/>
      <c r="E60" s="931" t="s">
        <v>718</v>
      </c>
      <c r="F60" s="967" t="s">
        <v>62</v>
      </c>
      <c r="G60" s="967" t="s">
        <v>171</v>
      </c>
      <c r="H60" s="967" t="s">
        <v>195</v>
      </c>
      <c r="I60" s="967" t="s">
        <v>719</v>
      </c>
      <c r="J60" s="769"/>
      <c r="K60" s="769"/>
      <c r="L60" s="1034" t="s">
        <v>256</v>
      </c>
      <c r="M60" s="1034" t="s">
        <v>257</v>
      </c>
    </row>
    <row r="61" spans="1:13" s="193" customFormat="1" ht="21" hidden="1" customHeight="1">
      <c r="A61" s="805"/>
      <c r="B61" s="802" t="s">
        <v>720</v>
      </c>
      <c r="C61" s="802" t="s">
        <v>721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722</v>
      </c>
      <c r="C62" s="802" t="s">
        <v>723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724</v>
      </c>
      <c r="C63" s="802" t="s">
        <v>725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726</v>
      </c>
      <c r="B64" s="618" t="s">
        <v>727</v>
      </c>
      <c r="C64" s="802" t="s">
        <v>728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729</v>
      </c>
      <c r="C65" s="802" t="s">
        <v>730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731</v>
      </c>
      <c r="C66" s="802" t="s">
        <v>732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733</v>
      </c>
      <c r="B67" s="802" t="s">
        <v>734</v>
      </c>
      <c r="C67" s="802" t="s">
        <v>735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720</v>
      </c>
      <c r="C68" s="802" t="s">
        <v>736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722</v>
      </c>
      <c r="C69" s="802" t="s">
        <v>737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724</v>
      </c>
      <c r="C70" s="802" t="s">
        <v>738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727</v>
      </c>
      <c r="C71" s="802" t="s">
        <v>739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729</v>
      </c>
      <c r="C72" s="802" t="s">
        <v>740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741</v>
      </c>
      <c r="B73" s="804" t="s">
        <v>720</v>
      </c>
      <c r="C73" s="802" t="s">
        <v>742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743</v>
      </c>
      <c r="B74" s="804" t="s">
        <v>731</v>
      </c>
      <c r="C74" s="802" t="s">
        <v>744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745</v>
      </c>
      <c r="B75" s="804" t="s">
        <v>734</v>
      </c>
      <c r="C75" s="802" t="s">
        <v>746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722</v>
      </c>
      <c r="C76" s="802" t="s">
        <v>747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724</v>
      </c>
      <c r="C77" s="896" t="s">
        <v>748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727</v>
      </c>
      <c r="C78" s="896" t="s">
        <v>749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729</v>
      </c>
      <c r="C79" s="896" t="s">
        <v>750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741</v>
      </c>
      <c r="B80" s="968" t="s">
        <v>720</v>
      </c>
      <c r="C80" s="946" t="s">
        <v>751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731</v>
      </c>
      <c r="B81" s="1016" t="s">
        <v>288</v>
      </c>
      <c r="C81" s="946" t="s">
        <v>752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734</v>
      </c>
      <c r="B82" s="968" t="s">
        <v>731</v>
      </c>
      <c r="C82" s="946" t="s">
        <v>753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754</v>
      </c>
      <c r="B83" s="946" t="s">
        <v>722</v>
      </c>
      <c r="C83" s="946" t="s">
        <v>755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724</v>
      </c>
      <c r="B84" s="946" t="s">
        <v>727</v>
      </c>
      <c r="C84" s="946" t="s">
        <v>756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727</v>
      </c>
      <c r="B85" s="946" t="s">
        <v>724</v>
      </c>
      <c r="C85" s="946" t="s">
        <v>757</v>
      </c>
      <c r="D85" s="946">
        <f t="shared" ref="D85" si="39">D84+7</f>
        <v>45430</v>
      </c>
      <c r="E85" s="873" t="s">
        <v>288</v>
      </c>
      <c r="F85" s="873" t="s">
        <v>288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6" t="s">
        <v>729</v>
      </c>
      <c r="C86" s="946" t="s">
        <v>758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720</v>
      </c>
      <c r="B87" s="946" t="s">
        <v>759</v>
      </c>
      <c r="C87" s="946" t="s">
        <v>760</v>
      </c>
      <c r="D87" s="946">
        <v>45454</v>
      </c>
      <c r="E87" s="802">
        <f t="shared" si="40"/>
        <v>45456</v>
      </c>
      <c r="F87" s="873" t="s">
        <v>288</v>
      </c>
      <c r="G87" s="802">
        <f t="shared" si="36"/>
        <v>45464</v>
      </c>
      <c r="H87" s="802">
        <f t="shared" si="37"/>
        <v>45470</v>
      </c>
      <c r="I87" s="873" t="s">
        <v>288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761</v>
      </c>
      <c r="B88" s="946" t="s">
        <v>722</v>
      </c>
      <c r="C88" s="946" t="s">
        <v>762</v>
      </c>
      <c r="D88" s="946">
        <v>45457</v>
      </c>
      <c r="E88" s="873" t="s">
        <v>288</v>
      </c>
      <c r="F88" s="873" t="s">
        <v>288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763</v>
      </c>
      <c r="B89" s="946" t="s">
        <v>734</v>
      </c>
      <c r="C89" s="946" t="s">
        <v>764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765</v>
      </c>
      <c r="B90" s="1015" t="s">
        <v>463</v>
      </c>
      <c r="C90" s="946" t="s">
        <v>766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6" t="s">
        <v>767</v>
      </c>
      <c r="C91" s="946" t="s">
        <v>768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5" t="s">
        <v>312</v>
      </c>
      <c r="C92" s="946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5" t="s">
        <v>312</v>
      </c>
      <c r="C93" s="946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646</v>
      </c>
      <c r="B94" s="946" t="s">
        <v>693</v>
      </c>
      <c r="C94" s="946" t="s">
        <v>772</v>
      </c>
      <c r="D94" s="873" t="s">
        <v>288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5" t="s">
        <v>312</v>
      </c>
      <c r="C95" s="946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5" t="s">
        <v>312</v>
      </c>
      <c r="C96" s="946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6" t="s">
        <v>777</v>
      </c>
      <c r="C97" s="946" t="s">
        <v>778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258</v>
      </c>
      <c r="B98" s="946" t="s">
        <v>767</v>
      </c>
      <c r="C98" s="946" t="s">
        <v>779</v>
      </c>
      <c r="D98" s="873" t="s">
        <v>288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5" t="s">
        <v>312</v>
      </c>
      <c r="C99" s="946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6" t="s">
        <v>693</v>
      </c>
      <c r="C100" s="946" t="s">
        <v>782</v>
      </c>
      <c r="D100" s="946">
        <v>45593</v>
      </c>
      <c r="E100" s="873" t="s">
        <v>288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6" t="s">
        <v>783</v>
      </c>
      <c r="C101" s="946" t="s">
        <v>784</v>
      </c>
      <c r="D101" s="873" t="s">
        <v>288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5" t="s">
        <v>312</v>
      </c>
      <c r="C102" s="946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6" t="s">
        <v>777</v>
      </c>
      <c r="C103" s="946" t="s">
        <v>786</v>
      </c>
      <c r="D103" s="946">
        <v>45598</v>
      </c>
      <c r="E103" s="873" t="s">
        <v>288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6" t="s">
        <v>788</v>
      </c>
      <c r="C104" s="946" t="s">
        <v>789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5" t="s">
        <v>312</v>
      </c>
      <c r="C105" s="946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6" t="s">
        <v>783</v>
      </c>
      <c r="C106" s="946" t="s">
        <v>791</v>
      </c>
      <c r="D106" s="946">
        <v>45624</v>
      </c>
      <c r="E106" s="873" t="s">
        <v>288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6" t="s">
        <v>693</v>
      </c>
      <c r="C107" s="946" t="s">
        <v>792</v>
      </c>
      <c r="D107" s="946">
        <v>45635</v>
      </c>
      <c r="E107" s="873" t="s">
        <v>288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6" t="s">
        <v>777</v>
      </c>
      <c r="C108" s="946" t="s">
        <v>794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2" t="s">
        <v>656</v>
      </c>
      <c r="C109" s="946" t="s">
        <v>796</v>
      </c>
      <c r="D109" s="873" t="s">
        <v>288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6" t="s">
        <v>793</v>
      </c>
      <c r="C110" s="946" t="s">
        <v>797</v>
      </c>
      <c r="D110" s="873" t="s">
        <v>288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6" t="s">
        <v>783</v>
      </c>
      <c r="C111" s="946" t="s">
        <v>798</v>
      </c>
      <c r="D111" s="873" t="s">
        <v>288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693</v>
      </c>
      <c r="B112" s="946" t="s">
        <v>799</v>
      </c>
      <c r="C112" s="946" t="s">
        <v>800</v>
      </c>
      <c r="D112" s="946">
        <v>45662</v>
      </c>
      <c r="E112" s="873" t="s">
        <v>288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6" t="s">
        <v>777</v>
      </c>
      <c r="C113" s="946" t="s">
        <v>801</v>
      </c>
      <c r="D113" s="946">
        <v>45670</v>
      </c>
      <c r="E113" s="873" t="s">
        <v>288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656</v>
      </c>
      <c r="B114" s="946" t="s">
        <v>693</v>
      </c>
      <c r="C114" s="946" t="s">
        <v>802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5" t="s">
        <v>312</v>
      </c>
      <c r="C115" s="946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6" t="s">
        <v>783</v>
      </c>
      <c r="C116" s="946" t="s">
        <v>804</v>
      </c>
      <c r="D116" s="946">
        <v>45690</v>
      </c>
      <c r="E116" s="873" t="s">
        <v>288</v>
      </c>
      <c r="F116" s="873" t="s">
        <v>288</v>
      </c>
      <c r="G116" s="802">
        <f t="shared" si="77"/>
        <v>45705</v>
      </c>
      <c r="H116" s="802">
        <f t="shared" si="78"/>
        <v>45707</v>
      </c>
      <c r="I116" s="873" t="s">
        <v>288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6" t="s">
        <v>805</v>
      </c>
      <c r="C117" s="946" t="s">
        <v>806</v>
      </c>
      <c r="D117" s="946">
        <v>45700</v>
      </c>
      <c r="E117" s="873" t="s">
        <v>288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6" t="s">
        <v>777</v>
      </c>
      <c r="C118" s="946" t="s">
        <v>807</v>
      </c>
      <c r="D118" s="946">
        <v>45703</v>
      </c>
      <c r="E118" s="873" t="s">
        <v>288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6" t="s">
        <v>793</v>
      </c>
      <c r="C119" s="946" t="s">
        <v>808</v>
      </c>
      <c r="D119" s="946">
        <v>45722</v>
      </c>
      <c r="E119" s="873" t="s">
        <v>288</v>
      </c>
      <c r="F119" s="873" t="s">
        <v>288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693</v>
      </c>
      <c r="B120" s="1015" t="s">
        <v>312</v>
      </c>
      <c r="C120" s="946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6" t="s">
        <v>783</v>
      </c>
      <c r="C121" s="946" t="s">
        <v>810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468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hidden="1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hidden="1" customHeight="1">
      <c r="A124" s="805"/>
      <c r="B124" s="1516" t="s">
        <v>3</v>
      </c>
      <c r="C124" s="1542"/>
      <c r="D124" s="1518" t="s">
        <v>252</v>
      </c>
      <c r="E124" s="1171" t="s">
        <v>153</v>
      </c>
      <c r="F124" s="1157" t="s">
        <v>122</v>
      </c>
      <c r="G124" s="1157" t="s">
        <v>106</v>
      </c>
      <c r="H124" s="1157" t="s">
        <v>65</v>
      </c>
      <c r="I124" s="1189"/>
      <c r="J124" s="1190"/>
      <c r="K124" s="1190"/>
      <c r="L124" s="1191"/>
    </row>
    <row r="125" spans="1:13" s="193" customFormat="1" ht="21" hidden="1" customHeight="1">
      <c r="A125" s="805"/>
      <c r="B125" s="1158" t="s">
        <v>254</v>
      </c>
      <c r="C125" s="1158" t="s">
        <v>255</v>
      </c>
      <c r="D125" s="1519"/>
      <c r="E125" s="1192" t="s">
        <v>62</v>
      </c>
      <c r="F125" s="1192" t="s">
        <v>63</v>
      </c>
      <c r="G125" s="1192" t="s">
        <v>165</v>
      </c>
      <c r="H125" s="1192" t="s">
        <v>67</v>
      </c>
      <c r="I125" s="1189"/>
      <c r="J125" s="1193" t="s">
        <v>392</v>
      </c>
      <c r="K125" s="1193" t="s">
        <v>256</v>
      </c>
      <c r="L125" s="1193" t="s">
        <v>257</v>
      </c>
    </row>
    <row r="126" spans="1:13" s="193" customFormat="1" ht="21" hidden="1" customHeight="1">
      <c r="A126" s="805"/>
      <c r="B126" s="1194" t="s">
        <v>720</v>
      </c>
      <c r="C126" s="1194" t="s">
        <v>721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>
      <c r="A127" s="805"/>
      <c r="B127" s="1194" t="s">
        <v>722</v>
      </c>
      <c r="C127" s="1194" t="s">
        <v>723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>
      <c r="A128" s="805"/>
      <c r="B128" s="1194" t="s">
        <v>724</v>
      </c>
      <c r="C128" s="1194" t="s">
        <v>725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>
      <c r="A129" s="805" t="s">
        <v>726</v>
      </c>
      <c r="B129" s="1160" t="s">
        <v>727</v>
      </c>
      <c r="C129" s="1194" t="s">
        <v>728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>
      <c r="A130" s="805"/>
      <c r="B130" s="1194" t="s">
        <v>729</v>
      </c>
      <c r="C130" s="1194" t="s">
        <v>730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>
      <c r="A131" s="805"/>
      <c r="B131" s="1194" t="s">
        <v>731</v>
      </c>
      <c r="C131" s="1194" t="s">
        <v>732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>
      <c r="A132" s="805" t="s">
        <v>733</v>
      </c>
      <c r="B132" s="1194" t="s">
        <v>734</v>
      </c>
      <c r="C132" s="1194" t="s">
        <v>735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>
      <c r="A133" s="805"/>
      <c r="B133" s="1194" t="s">
        <v>720</v>
      </c>
      <c r="C133" s="1194" t="s">
        <v>736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>
      <c r="A134" s="805"/>
      <c r="B134" s="1194" t="s">
        <v>722</v>
      </c>
      <c r="C134" s="1194" t="s">
        <v>737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>
      <c r="A135" s="805"/>
      <c r="B135" s="1194" t="s">
        <v>724</v>
      </c>
      <c r="C135" s="1194" t="s">
        <v>738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>
      <c r="A136" s="805"/>
      <c r="B136" s="1194" t="s">
        <v>727</v>
      </c>
      <c r="C136" s="1194" t="s">
        <v>739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>
      <c r="A137" s="805"/>
      <c r="B137" s="1194" t="s">
        <v>729</v>
      </c>
      <c r="C137" s="1194" t="s">
        <v>740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>
      <c r="A138" s="805" t="s">
        <v>741</v>
      </c>
      <c r="B138" s="1199" t="s">
        <v>720</v>
      </c>
      <c r="C138" s="1194" t="s">
        <v>742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>
      <c r="A139" s="805" t="s">
        <v>743</v>
      </c>
      <c r="B139" s="1199" t="s">
        <v>731</v>
      </c>
      <c r="C139" s="1194" t="s">
        <v>744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>
      <c r="A140" s="805" t="s">
        <v>745</v>
      </c>
      <c r="B140" s="1199" t="s">
        <v>734</v>
      </c>
      <c r="C140" s="1194" t="s">
        <v>746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>
      <c r="A141" s="805"/>
      <c r="B141" s="1194" t="s">
        <v>722</v>
      </c>
      <c r="C141" s="1194" t="s">
        <v>747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>
      <c r="A142" s="805"/>
      <c r="B142" s="1200" t="s">
        <v>724</v>
      </c>
      <c r="C142" s="1200" t="s">
        <v>748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>
      <c r="A143" s="805"/>
      <c r="B143" s="1200" t="s">
        <v>727</v>
      </c>
      <c r="C143" s="1200" t="s">
        <v>749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>
      <c r="A144" s="805"/>
      <c r="B144" s="1200" t="s">
        <v>729</v>
      </c>
      <c r="C144" s="1200" t="s">
        <v>750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>
      <c r="A145" s="805" t="s">
        <v>741</v>
      </c>
      <c r="B145" s="1201" t="s">
        <v>720</v>
      </c>
      <c r="C145" s="1164" t="s">
        <v>751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>
      <c r="A146" s="805" t="s">
        <v>731</v>
      </c>
      <c r="B146" s="1202" t="s">
        <v>288</v>
      </c>
      <c r="C146" s="1164" t="s">
        <v>752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>
      <c r="A147" s="805" t="s">
        <v>734</v>
      </c>
      <c r="B147" s="1201" t="s">
        <v>731</v>
      </c>
      <c r="C147" s="1164" t="s">
        <v>753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>
      <c r="A148" s="805" t="s">
        <v>754</v>
      </c>
      <c r="B148" s="1164" t="s">
        <v>722</v>
      </c>
      <c r="C148" s="1164" t="s">
        <v>755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>
      <c r="A149" s="805" t="s">
        <v>724</v>
      </c>
      <c r="B149" s="1164" t="s">
        <v>727</v>
      </c>
      <c r="C149" s="1164" t="s">
        <v>756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>
      <c r="A150" s="805" t="s">
        <v>727</v>
      </c>
      <c r="B150" s="1164" t="s">
        <v>724</v>
      </c>
      <c r="C150" s="1164" t="s">
        <v>757</v>
      </c>
      <c r="D150" s="1164">
        <f t="shared" ref="D150" si="99">D149+7</f>
        <v>45430</v>
      </c>
      <c r="E150" s="1165" t="s">
        <v>288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>
      <c r="A151" s="805"/>
      <c r="B151" s="1164" t="s">
        <v>729</v>
      </c>
      <c r="C151" s="1164" t="s">
        <v>758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>
      <c r="A152" s="805" t="s">
        <v>720</v>
      </c>
      <c r="B152" s="1164" t="s">
        <v>759</v>
      </c>
      <c r="C152" s="1164" t="s">
        <v>760</v>
      </c>
      <c r="D152" s="1164">
        <v>45454</v>
      </c>
      <c r="E152" s="1165" t="s">
        <v>288</v>
      </c>
      <c r="F152" s="1194">
        <f t="shared" si="94"/>
        <v>45464</v>
      </c>
      <c r="G152" s="1194">
        <f t="shared" si="95"/>
        <v>45470</v>
      </c>
      <c r="H152" s="1165" t="s">
        <v>288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>
      <c r="A153" s="805" t="s">
        <v>761</v>
      </c>
      <c r="B153" s="1164" t="s">
        <v>722</v>
      </c>
      <c r="C153" s="1164" t="s">
        <v>762</v>
      </c>
      <c r="D153" s="1164">
        <v>45457</v>
      </c>
      <c r="E153" s="1165" t="s">
        <v>288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>
      <c r="A154" s="805" t="s">
        <v>763</v>
      </c>
      <c r="B154" s="1164" t="s">
        <v>734</v>
      </c>
      <c r="C154" s="1164" t="s">
        <v>764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>
      <c r="A155" s="805" t="s">
        <v>765</v>
      </c>
      <c r="B155" s="1168" t="s">
        <v>463</v>
      </c>
      <c r="C155" s="1164" t="s">
        <v>766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>
      <c r="A156" s="805"/>
      <c r="B156" s="1164" t="s">
        <v>767</v>
      </c>
      <c r="C156" s="1164" t="s">
        <v>768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68" t="s">
        <v>312</v>
      </c>
      <c r="C157" s="1164" t="s">
        <v>770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>
      <c r="A158" s="805"/>
      <c r="B158" s="1168" t="s">
        <v>312</v>
      </c>
      <c r="C158" s="1164" t="s">
        <v>771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>
      <c r="A159" s="805" t="s">
        <v>646</v>
      </c>
      <c r="B159" s="1164" t="s">
        <v>693</v>
      </c>
      <c r="C159" s="1164" t="s">
        <v>772</v>
      </c>
      <c r="D159" s="1165" t="s">
        <v>288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>
      <c r="A160" s="805" t="s">
        <v>767</v>
      </c>
      <c r="B160" s="1168" t="s">
        <v>312</v>
      </c>
      <c r="C160" s="1164" t="s">
        <v>773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>
      <c r="A161" s="805" t="s">
        <v>774</v>
      </c>
      <c r="B161" s="1168" t="s">
        <v>312</v>
      </c>
      <c r="C161" s="1164" t="s">
        <v>775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4" t="s">
        <v>777</v>
      </c>
      <c r="C162" s="1164" t="s">
        <v>778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>
      <c r="A163" s="805" t="s">
        <v>258</v>
      </c>
      <c r="B163" s="1164" t="s">
        <v>767</v>
      </c>
      <c r="C163" s="1164" t="s">
        <v>779</v>
      </c>
      <c r="D163" s="1165" t="s">
        <v>288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>
      <c r="A164" s="805" t="s">
        <v>780</v>
      </c>
      <c r="B164" s="1168" t="s">
        <v>312</v>
      </c>
      <c r="C164" s="1164" t="s">
        <v>781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>
      <c r="A165" s="805"/>
      <c r="B165" s="1164" t="s">
        <v>693</v>
      </c>
      <c r="C165" s="1164" t="s">
        <v>782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>
      <c r="A166" s="805"/>
      <c r="B166" s="1164" t="s">
        <v>783</v>
      </c>
      <c r="C166" s="1164" t="s">
        <v>784</v>
      </c>
      <c r="D166" s="1165" t="s">
        <v>288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>
      <c r="A167" s="805"/>
      <c r="B167" s="1168" t="s">
        <v>312</v>
      </c>
      <c r="C167" s="1164" t="s">
        <v>785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>
      <c r="A168" s="805" t="s">
        <v>767</v>
      </c>
      <c r="B168" s="1164" t="s">
        <v>777</v>
      </c>
      <c r="C168" s="1164" t="s">
        <v>786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>
      <c r="A169" s="805" t="s">
        <v>787</v>
      </c>
      <c r="B169" s="1164" t="s">
        <v>788</v>
      </c>
      <c r="C169" s="1164" t="s">
        <v>789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>
      <c r="A170" s="805"/>
      <c r="B170" s="1168" t="s">
        <v>312</v>
      </c>
      <c r="C170" s="1164" t="s">
        <v>790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>
      <c r="A171" s="805"/>
      <c r="B171" s="1164" t="s">
        <v>783</v>
      </c>
      <c r="C171" s="1164" t="s">
        <v>791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>
      <c r="A172" s="805"/>
      <c r="B172" s="1164" t="s">
        <v>693</v>
      </c>
      <c r="C172" s="1164" t="s">
        <v>792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>
      <c r="A173" s="805" t="s">
        <v>793</v>
      </c>
      <c r="B173" s="1164" t="s">
        <v>777</v>
      </c>
      <c r="C173" s="1164" t="s">
        <v>794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>
      <c r="A174" s="805" t="s">
        <v>795</v>
      </c>
      <c r="B174" s="1178" t="s">
        <v>656</v>
      </c>
      <c r="C174" s="1164" t="s">
        <v>796</v>
      </c>
      <c r="D174" s="1165" t="s">
        <v>288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>
      <c r="A175" s="805" t="s">
        <v>788</v>
      </c>
      <c r="B175" s="1164" t="s">
        <v>793</v>
      </c>
      <c r="C175" s="1164" t="s">
        <v>797</v>
      </c>
      <c r="D175" s="1165" t="s">
        <v>288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>
      <c r="A176" s="805"/>
      <c r="B176" s="1164" t="s">
        <v>783</v>
      </c>
      <c r="C176" s="1164" t="s">
        <v>798</v>
      </c>
      <c r="D176" s="1165" t="s">
        <v>288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>
      <c r="A177" s="805" t="s">
        <v>693</v>
      </c>
      <c r="B177" s="1164" t="s">
        <v>799</v>
      </c>
      <c r="C177" s="1164" t="s">
        <v>800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>
      <c r="A178" s="805"/>
      <c r="B178" s="1164" t="s">
        <v>777</v>
      </c>
      <c r="C178" s="1164" t="s">
        <v>801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>
      <c r="A179" s="805" t="s">
        <v>656</v>
      </c>
      <c r="B179" s="1164" t="s">
        <v>693</v>
      </c>
      <c r="C179" s="1164" t="s">
        <v>802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>
      <c r="A180" s="805" t="s">
        <v>793</v>
      </c>
      <c r="B180" s="1168" t="s">
        <v>312</v>
      </c>
      <c r="C180" s="1164" t="s">
        <v>803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>
      <c r="A181" s="805"/>
      <c r="B181" s="1164" t="s">
        <v>783</v>
      </c>
      <c r="C181" s="1164" t="s">
        <v>804</v>
      </c>
      <c r="D181" s="1164">
        <v>45690</v>
      </c>
      <c r="E181" s="1165" t="s">
        <v>288</v>
      </c>
      <c r="F181" s="1194">
        <f t="shared" si="106"/>
        <v>45705</v>
      </c>
      <c r="G181" s="1194">
        <f t="shared" si="107"/>
        <v>45707</v>
      </c>
      <c r="H181" s="1165" t="s">
        <v>288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>
      <c r="A182" s="805" t="s">
        <v>799</v>
      </c>
      <c r="B182" s="1164" t="s">
        <v>805</v>
      </c>
      <c r="C182" s="1164" t="s">
        <v>806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>
      <c r="A183" s="805"/>
      <c r="B183" s="1164" t="s">
        <v>777</v>
      </c>
      <c r="C183" s="1164" t="s">
        <v>807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>
      <c r="A184" s="805" t="s">
        <v>799</v>
      </c>
      <c r="B184" s="1168" t="s">
        <v>312</v>
      </c>
      <c r="C184" s="1164" t="s">
        <v>811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>
      <c r="A185" s="805"/>
      <c r="B185" s="1164" t="s">
        <v>805</v>
      </c>
      <c r="C185" s="1164" t="s">
        <v>812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>
      <c r="A186" s="805"/>
      <c r="B186" s="1168" t="s">
        <v>312</v>
      </c>
      <c r="C186" s="1164" t="s">
        <v>813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>
      <c r="A187" s="805"/>
      <c r="B187" s="1164" t="s">
        <v>693</v>
      </c>
      <c r="C187" s="1164" t="s">
        <v>814</v>
      </c>
      <c r="D187" s="1164">
        <v>45757</v>
      </c>
      <c r="E187" s="1165" t="s">
        <v>288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>
      <c r="A188" s="805"/>
      <c r="B188" s="1164" t="s">
        <v>793</v>
      </c>
      <c r="C188" s="1164" t="s">
        <v>815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>
      <c r="A189" s="805"/>
      <c r="B189" s="1164" t="s">
        <v>777</v>
      </c>
      <c r="C189" s="1164" t="s">
        <v>816</v>
      </c>
      <c r="D189" s="1164">
        <v>45768</v>
      </c>
      <c r="E189" s="1187" t="s">
        <v>288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>
      <c r="A190" s="805"/>
      <c r="B190" s="1164" t="s">
        <v>783</v>
      </c>
      <c r="C190" s="1164" t="s">
        <v>817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>
      <c r="A191" s="805"/>
      <c r="B191" s="1164" t="s">
        <v>805</v>
      </c>
      <c r="C191" s="1164" t="s">
        <v>818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>
      <c r="A192" s="805"/>
      <c r="B192" s="1164" t="s">
        <v>799</v>
      </c>
      <c r="C192" s="1164" t="s">
        <v>819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>
      <c r="A193" s="805"/>
      <c r="B193" s="1164" t="s">
        <v>693</v>
      </c>
      <c r="C193" s="1164" t="s">
        <v>820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>
      <c r="A194" s="805"/>
      <c r="B194" s="1164" t="s">
        <v>793</v>
      </c>
      <c r="C194" s="1164" t="s">
        <v>821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>
      <c r="A195" s="805"/>
      <c r="B195" s="1164" t="s">
        <v>777</v>
      </c>
      <c r="C195" s="1164" t="s">
        <v>822</v>
      </c>
      <c r="D195" s="1187" t="s">
        <v>288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>
      <c r="A196" s="805"/>
      <c r="B196" s="1164" t="s">
        <v>783</v>
      </c>
      <c r="C196" s="1164" t="s">
        <v>823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>
      <c r="A197" s="805"/>
      <c r="B197" s="1164" t="s">
        <v>805</v>
      </c>
      <c r="C197" s="1164" t="s">
        <v>824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>
      <c r="A198" s="805"/>
      <c r="B198" s="1168" t="s">
        <v>312</v>
      </c>
      <c r="C198" s="1164" t="s">
        <v>825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>
      <c r="A199" s="805"/>
      <c r="B199" s="1168" t="s">
        <v>312</v>
      </c>
      <c r="C199" s="1164" t="s">
        <v>826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>
      <c r="A200" s="805"/>
      <c r="B200" s="1168" t="s">
        <v>312</v>
      </c>
      <c r="C200" s="1164" t="s">
        <v>827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>
      <c r="A201" s="805" t="s">
        <v>777</v>
      </c>
      <c r="B201" s="1164" t="s">
        <v>656</v>
      </c>
      <c r="C201" s="1164" t="s">
        <v>828</v>
      </c>
      <c r="D201" s="1164">
        <v>45853</v>
      </c>
      <c r="E201" s="1187" t="s">
        <v>288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>
      <c r="A202" s="805"/>
      <c r="B202" s="1164" t="s">
        <v>783</v>
      </c>
      <c r="C202" s="1164" t="s">
        <v>829</v>
      </c>
      <c r="D202" s="1164">
        <v>45855</v>
      </c>
      <c r="E202" s="1194">
        <f t="shared" ref="E202" si="123">D202+13</f>
        <v>45868</v>
      </c>
      <c r="F202" s="1187" t="s">
        <v>288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>
      <c r="A203" s="805"/>
      <c r="B203" s="1164" t="s">
        <v>805</v>
      </c>
      <c r="C203" s="1164" t="s">
        <v>830</v>
      </c>
      <c r="D203" s="1164">
        <v>45869</v>
      </c>
      <c r="E203" s="1187" t="s">
        <v>288</v>
      </c>
      <c r="F203" s="1187" t="s">
        <v>288</v>
      </c>
      <c r="G203" s="1187" t="s">
        <v>288</v>
      </c>
      <c r="H203" s="1187" t="s">
        <v>288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>
      <c r="A204" s="805" t="s">
        <v>799</v>
      </c>
      <c r="B204" s="1164" t="s">
        <v>831</v>
      </c>
      <c r="C204" s="1164" t="s">
        <v>832</v>
      </c>
      <c r="D204" s="1164">
        <v>45879</v>
      </c>
      <c r="E204" s="1194">
        <v>45887</v>
      </c>
      <c r="F204" s="1187" t="s">
        <v>288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>
      <c r="A205" s="805" t="s">
        <v>258</v>
      </c>
      <c r="B205" s="1168" t="s">
        <v>312</v>
      </c>
      <c r="C205" s="1164" t="s">
        <v>833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>
      <c r="A206" s="805"/>
      <c r="B206" s="1164" t="s">
        <v>799</v>
      </c>
      <c r="C206" s="1164" t="s">
        <v>834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>
      <c r="A207" s="805"/>
      <c r="B207" s="1164" t="s">
        <v>656</v>
      </c>
      <c r="C207" s="1164" t="s">
        <v>835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>
      <c r="A208" s="805"/>
      <c r="B208" s="1164" t="s">
        <v>783</v>
      </c>
      <c r="C208" s="1164" t="s">
        <v>836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>
      <c r="A209" s="805" t="s">
        <v>805</v>
      </c>
      <c r="B209" s="1164" t="s">
        <v>777</v>
      </c>
      <c r="C209" s="1164" t="s">
        <v>837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>
      <c r="A210" s="805" t="s">
        <v>799</v>
      </c>
      <c r="B210" s="1164" t="s">
        <v>831</v>
      </c>
      <c r="C210" s="1164" t="s">
        <v>838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>
      <c r="A211" s="805" t="s">
        <v>839</v>
      </c>
      <c r="B211" s="1164" t="s">
        <v>840</v>
      </c>
      <c r="C211" s="1164" t="s">
        <v>841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>
      <c r="A212" s="805"/>
      <c r="B212" s="1164" t="s">
        <v>799</v>
      </c>
      <c r="C212" s="1164" t="s">
        <v>842</v>
      </c>
      <c r="D212" s="1187" t="s">
        <v>288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>
      <c r="A213" s="805"/>
      <c r="B213" s="1164" t="s">
        <v>656</v>
      </c>
      <c r="C213" s="1164" t="s">
        <v>843</v>
      </c>
      <c r="D213" s="1164">
        <v>45932</v>
      </c>
      <c r="E213" s="1187" t="s">
        <v>288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>
      <c r="A214" s="805"/>
      <c r="B214" s="1164" t="s">
        <v>783</v>
      </c>
      <c r="C214" s="1164" t="s">
        <v>844</v>
      </c>
      <c r="D214" s="1164">
        <v>45936</v>
      </c>
      <c r="E214" s="1187" t="s">
        <v>288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>
      <c r="A215" s="805" t="s">
        <v>845</v>
      </c>
      <c r="B215" s="1169" t="s">
        <v>312</v>
      </c>
      <c r="C215" s="1164" t="s">
        <v>846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>
      <c r="A216" s="805"/>
      <c r="B216" s="1164" t="s">
        <v>831</v>
      </c>
      <c r="C216" s="1164" t="s">
        <v>847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>
      <c r="A217" s="805" t="s">
        <v>650</v>
      </c>
      <c r="B217" s="1164" t="s">
        <v>840</v>
      </c>
      <c r="C217" s="1164" t="s">
        <v>848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>
      <c r="A218" s="805" t="s">
        <v>799</v>
      </c>
      <c r="B218" s="1169" t="s">
        <v>312</v>
      </c>
      <c r="C218" s="1164" t="s">
        <v>849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>
      <c r="A219" s="805"/>
      <c r="B219" s="1164" t="s">
        <v>656</v>
      </c>
      <c r="C219" s="1164" t="s">
        <v>850</v>
      </c>
      <c r="D219" s="1164">
        <v>45976</v>
      </c>
      <c r="E219" s="1194">
        <f t="shared" ref="E219:E221" si="141">D219+13</f>
        <v>45989</v>
      </c>
      <c r="F219" s="1187" t="s">
        <v>288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>
      <c r="A220" s="805"/>
      <c r="B220" s="1164" t="s">
        <v>783</v>
      </c>
      <c r="C220" s="1164" t="s">
        <v>851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>
      <c r="A221" s="805" t="s">
        <v>845</v>
      </c>
      <c r="B221" s="1177" t="s">
        <v>769</v>
      </c>
      <c r="C221" s="1164" t="s">
        <v>852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>
      <c r="A222" s="805" t="s">
        <v>831</v>
      </c>
      <c r="B222" s="1169" t="s">
        <v>312</v>
      </c>
      <c r="C222" s="1164" t="s">
        <v>853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>
      <c r="A223" s="805" t="s">
        <v>840</v>
      </c>
      <c r="B223" s="1169" t="s">
        <v>312</v>
      </c>
      <c r="C223" s="1164" t="s">
        <v>854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>
      <c r="A224" s="805"/>
      <c r="B224" s="1177" t="s">
        <v>799</v>
      </c>
      <c r="C224" s="1164" t="s">
        <v>855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>
      <c r="A225" s="805"/>
      <c r="B225" s="1177" t="s">
        <v>656</v>
      </c>
      <c r="C225" s="1164" t="s">
        <v>856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>
      <c r="A226" s="805" t="s">
        <v>783</v>
      </c>
      <c r="B226" s="1169" t="s">
        <v>463</v>
      </c>
      <c r="C226" s="1164" t="s">
        <v>857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>
      <c r="A227" s="805" t="s">
        <v>769</v>
      </c>
      <c r="B227" s="1169" t="s">
        <v>463</v>
      </c>
      <c r="C227" s="1164" t="s">
        <v>858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>
      <c r="A228" s="805"/>
      <c r="B228" s="1177" t="s">
        <v>831</v>
      </c>
      <c r="C228" s="1164" t="s">
        <v>859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>
      <c r="A229" s="805"/>
      <c r="B229" s="1177" t="s">
        <v>840</v>
      </c>
      <c r="C229" s="1164" t="s">
        <v>860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>
      <c r="A230" s="805"/>
      <c r="B230" s="1177" t="s">
        <v>799</v>
      </c>
      <c r="C230" s="1164" t="s">
        <v>861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>
      <c r="A231" s="805"/>
      <c r="B231" s="1177" t="s">
        <v>656</v>
      </c>
      <c r="C231" s="1164" t="s">
        <v>862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>
      <c r="A232" s="805" t="s">
        <v>863</v>
      </c>
      <c r="B232" s="1169" t="s">
        <v>463</v>
      </c>
      <c r="C232" s="1164" t="s">
        <v>864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>
      <c r="A233" s="805"/>
      <c r="B233" s="1177" t="s">
        <v>769</v>
      </c>
      <c r="C233" s="1164" t="s">
        <v>865</v>
      </c>
      <c r="D233" s="1164">
        <v>46077</v>
      </c>
      <c r="E233" s="1187" t="s">
        <v>288</v>
      </c>
      <c r="F233" s="1187" t="s">
        <v>288</v>
      </c>
      <c r="G233" s="1187" t="s">
        <v>288</v>
      </c>
      <c r="H233" s="1187" t="s">
        <v>288</v>
      </c>
      <c r="I233" s="1191" t="s">
        <v>866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>
      <c r="A234" s="805"/>
      <c r="B234" s="1177" t="s">
        <v>831</v>
      </c>
      <c r="C234" s="1164" t="s">
        <v>867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>
      <c r="A235" s="805"/>
      <c r="B235" s="1423" t="s">
        <v>840</v>
      </c>
      <c r="C235" s="1388" t="s">
        <v>868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hidden="1" customHeight="1">
      <c r="A236" s="805"/>
      <c r="B236" s="1457" t="s">
        <v>799</v>
      </c>
      <c r="C236" s="1425" t="s">
        <v>869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>
      <c r="A238" s="805"/>
      <c r="B238" s="1516" t="s">
        <v>3</v>
      </c>
      <c r="C238" s="1516"/>
      <c r="D238" s="1540" t="s">
        <v>252</v>
      </c>
      <c r="E238" s="1461" t="s">
        <v>198</v>
      </c>
      <c r="F238" s="1171" t="s">
        <v>153</v>
      </c>
      <c r="G238" s="1157" t="s">
        <v>122</v>
      </c>
      <c r="H238" s="1157" t="s">
        <v>106</v>
      </c>
      <c r="I238" s="1157" t="s">
        <v>65</v>
      </c>
      <c r="J238" s="1212"/>
      <c r="K238" s="1212"/>
      <c r="L238" s="1394"/>
    </row>
    <row r="239" spans="1:13" s="193" customFormat="1" ht="24.75" customHeight="1">
      <c r="A239" s="805"/>
      <c r="B239" s="1158" t="s">
        <v>254</v>
      </c>
      <c r="C239" s="1270" t="s">
        <v>255</v>
      </c>
      <c r="D239" s="1541"/>
      <c r="E239" s="1462" t="s">
        <v>70</v>
      </c>
      <c r="F239" s="1192" t="s">
        <v>62</v>
      </c>
      <c r="G239" s="1192" t="s">
        <v>63</v>
      </c>
      <c r="H239" s="1192" t="s">
        <v>165</v>
      </c>
      <c r="I239" s="1192" t="s">
        <v>67</v>
      </c>
      <c r="K239" s="1463" t="s">
        <v>392</v>
      </c>
      <c r="L239" s="1464" t="s">
        <v>256</v>
      </c>
      <c r="M239" s="1435" t="s">
        <v>257</v>
      </c>
    </row>
    <row r="240" spans="1:13" s="193" customFormat="1" ht="20.100000000000001" hidden="1" customHeight="1">
      <c r="A240" s="805"/>
      <c r="B240" s="1177" t="s">
        <v>656</v>
      </c>
      <c r="C240" s="1164" t="s">
        <v>870</v>
      </c>
      <c r="D240" s="1391">
        <v>46107</v>
      </c>
      <c r="E240" s="1255">
        <f>D240+7</f>
        <v>46114</v>
      </c>
      <c r="F240" s="1255">
        <f>D240+13</f>
        <v>46120</v>
      </c>
      <c r="G240" s="1255">
        <f>D240+16</f>
        <v>46123</v>
      </c>
      <c r="H240" s="1255">
        <f>D240+19</f>
        <v>46126</v>
      </c>
      <c r="I240" s="1255">
        <f>E240+35</f>
        <v>46149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hidden="1" customHeight="1">
      <c r="A241" s="805" t="s">
        <v>777</v>
      </c>
      <c r="B241" s="1169" t="s">
        <v>312</v>
      </c>
      <c r="C241" s="1164" t="s">
        <v>871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8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hidden="1" customHeight="1">
      <c r="A242" s="805" t="s">
        <v>872</v>
      </c>
      <c r="B242" s="1177" t="s">
        <v>873</v>
      </c>
      <c r="C242" s="1164" t="s">
        <v>874</v>
      </c>
      <c r="D242" s="1164">
        <v>46115</v>
      </c>
      <c r="E242" s="1188" t="s">
        <v>288</v>
      </c>
      <c r="F242" s="1255">
        <f>D242+13</f>
        <v>46128</v>
      </c>
      <c r="G242" s="1255">
        <f>F242+3</f>
        <v>46131</v>
      </c>
      <c r="H242" s="1255">
        <f>G242+3</f>
        <v>46134</v>
      </c>
      <c r="I242" s="1194">
        <f>H242+16</f>
        <v>46150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hidden="1" customHeight="1">
      <c r="A243" s="805" t="s">
        <v>875</v>
      </c>
      <c r="B243" s="1177" t="s">
        <v>783</v>
      </c>
      <c r="C243" s="1164" t="s">
        <v>876</v>
      </c>
      <c r="D243" s="1164">
        <v>46117</v>
      </c>
      <c r="E243" s="1188" t="s">
        <v>288</v>
      </c>
      <c r="F243" s="1188" t="s">
        <v>288</v>
      </c>
      <c r="G243" s="1188" t="s">
        <v>288</v>
      </c>
      <c r="H243" s="1188" t="s">
        <v>288</v>
      </c>
      <c r="I243" s="1188" t="s">
        <v>288</v>
      </c>
      <c r="K243" s="1161">
        <f t="shared" si="176"/>
        <v>46119</v>
      </c>
      <c r="L243" s="1161">
        <f t="shared" si="176"/>
        <v>46120</v>
      </c>
      <c r="M243" s="1204">
        <f t="shared" ref="M243" si="179">WEEKNUM(L243)</f>
        <v>15</v>
      </c>
    </row>
    <row r="244" spans="1:13" s="193" customFormat="1" ht="20.100000000000001" hidden="1" customHeight="1">
      <c r="A244" s="805" t="s">
        <v>840</v>
      </c>
      <c r="B244" s="1177" t="s">
        <v>831</v>
      </c>
      <c r="C244" s="1164" t="s">
        <v>877</v>
      </c>
      <c r="D244" s="1164">
        <v>46130</v>
      </c>
      <c r="E244" s="1188" t="s">
        <v>288</v>
      </c>
      <c r="F244" s="1255">
        <f t="shared" ref="F243:F246" si="180">D244+13</f>
        <v>46143</v>
      </c>
      <c r="G244" s="1255">
        <f t="shared" ref="G243:G246" si="181">D244+16</f>
        <v>46146</v>
      </c>
      <c r="H244" s="1255">
        <f t="shared" ref="H243:H246" si="182">D244+19</f>
        <v>46149</v>
      </c>
      <c r="I244" s="1194">
        <f>D244+35</f>
        <v>46165</v>
      </c>
      <c r="K244" s="1161">
        <f t="shared" si="176"/>
        <v>46126</v>
      </c>
      <c r="L244" s="1161">
        <f t="shared" si="176"/>
        <v>46127</v>
      </c>
      <c r="M244" s="1204">
        <f t="shared" ref="M244" si="183">WEEKNUM(L244)</f>
        <v>16</v>
      </c>
    </row>
    <row r="245" spans="1:13" s="193" customFormat="1" ht="20.100000000000001" customHeight="1">
      <c r="A245" s="805"/>
      <c r="B245" s="1177" t="s">
        <v>840</v>
      </c>
      <c r="C245" s="1164" t="s">
        <v>878</v>
      </c>
      <c r="D245" s="1164">
        <v>46129</v>
      </c>
      <c r="E245" s="1188" t="s">
        <v>288</v>
      </c>
      <c r="F245" s="1188" t="s">
        <v>288</v>
      </c>
      <c r="G245" s="1188" t="s">
        <v>288</v>
      </c>
      <c r="H245" s="1188" t="s">
        <v>288</v>
      </c>
      <c r="I245" s="1188" t="s">
        <v>288</v>
      </c>
      <c r="K245" s="1161">
        <f t="shared" si="176"/>
        <v>46133</v>
      </c>
      <c r="L245" s="1161">
        <f t="shared" si="176"/>
        <v>46134</v>
      </c>
      <c r="M245" s="1204">
        <f t="shared" ref="M245" si="184">WEEKNUM(L245)</f>
        <v>17</v>
      </c>
    </row>
    <row r="246" spans="1:13" s="193" customFormat="1" ht="20.100000000000001" customHeight="1">
      <c r="A246" s="805"/>
      <c r="B246" s="1177" t="s">
        <v>799</v>
      </c>
      <c r="C246" s="1164" t="s">
        <v>879</v>
      </c>
      <c r="D246" s="1164">
        <v>46143</v>
      </c>
      <c r="E246" s="1255">
        <f t="shared" ref="E243:E247" si="185">D246+7</f>
        <v>46150</v>
      </c>
      <c r="F246" s="1255">
        <f t="shared" si="180"/>
        <v>46156</v>
      </c>
      <c r="G246" s="1255">
        <f t="shared" si="181"/>
        <v>46159</v>
      </c>
      <c r="H246" s="1255">
        <f t="shared" si="182"/>
        <v>46162</v>
      </c>
      <c r="I246" s="1194">
        <f>D246+35</f>
        <v>46178</v>
      </c>
      <c r="K246" s="1161">
        <f t="shared" si="176"/>
        <v>46140</v>
      </c>
      <c r="L246" s="1161">
        <f t="shared" si="176"/>
        <v>46141</v>
      </c>
      <c r="M246" s="1204">
        <f t="shared" ref="M246" si="186">WEEKNUM(L246)</f>
        <v>18</v>
      </c>
    </row>
    <row r="247" spans="1:13" s="193" customFormat="1" ht="20.100000000000001" customHeight="1">
      <c r="A247" s="805"/>
      <c r="B247" s="1177" t="s">
        <v>656</v>
      </c>
      <c r="C247" s="1164" t="s">
        <v>880</v>
      </c>
      <c r="D247" s="1164">
        <v>46149</v>
      </c>
      <c r="E247" s="1255">
        <f t="shared" si="185"/>
        <v>46156</v>
      </c>
      <c r="F247" s="1255">
        <f t="shared" ref="F247" si="187">D247+13</f>
        <v>46162</v>
      </c>
      <c r="G247" s="1255">
        <f t="shared" ref="G247" si="188">D247+16</f>
        <v>46165</v>
      </c>
      <c r="H247" s="1255">
        <f t="shared" ref="H247" si="189">D247+19</f>
        <v>46168</v>
      </c>
      <c r="I247" s="1194">
        <f t="shared" ref="I245:I254" si="190">D247+35</f>
        <v>46184</v>
      </c>
      <c r="K247" s="1161">
        <f t="shared" si="176"/>
        <v>46147</v>
      </c>
      <c r="L247" s="1161">
        <f t="shared" si="176"/>
        <v>46148</v>
      </c>
      <c r="M247" s="1204">
        <f t="shared" ref="M247" si="191">WEEKNUM(L247)</f>
        <v>19</v>
      </c>
    </row>
    <row r="248" spans="1:13" s="193" customFormat="1" ht="20.100000000000001" customHeight="1">
      <c r="A248" s="805"/>
      <c r="B248" s="1177" t="s">
        <v>873</v>
      </c>
      <c r="C248" s="1164" t="s">
        <v>881</v>
      </c>
      <c r="D248" s="1164">
        <v>46154</v>
      </c>
      <c r="E248" s="1255">
        <f t="shared" ref="E248" si="192">D248+7</f>
        <v>46161</v>
      </c>
      <c r="F248" s="1255">
        <f t="shared" ref="F248" si="193">D248+13</f>
        <v>46167</v>
      </c>
      <c r="G248" s="1255">
        <f t="shared" ref="G248" si="194">D248+16</f>
        <v>46170</v>
      </c>
      <c r="H248" s="1255">
        <f t="shared" ref="H248" si="195">D248+19</f>
        <v>46173</v>
      </c>
      <c r="I248" s="1194">
        <f t="shared" si="190"/>
        <v>46189</v>
      </c>
      <c r="K248" s="1161">
        <f t="shared" si="176"/>
        <v>46154</v>
      </c>
      <c r="L248" s="1161">
        <f t="shared" si="176"/>
        <v>46155</v>
      </c>
      <c r="M248" s="1204">
        <f t="shared" ref="M248" si="196">WEEKNUM(L248)</f>
        <v>20</v>
      </c>
    </row>
    <row r="249" spans="1:13" s="193" customFormat="1" ht="20.100000000000001" customHeight="1">
      <c r="A249" s="805" t="s">
        <v>882</v>
      </c>
      <c r="B249" s="1177" t="s">
        <v>650</v>
      </c>
      <c r="C249" s="1164" t="s">
        <v>883</v>
      </c>
      <c r="D249" s="1164">
        <v>46161</v>
      </c>
      <c r="E249" s="1255">
        <f t="shared" ref="E249:E250" si="197">D249+7</f>
        <v>46168</v>
      </c>
      <c r="F249" s="1255">
        <f t="shared" ref="F249:F250" si="198">D249+13</f>
        <v>46174</v>
      </c>
      <c r="G249" s="1255">
        <f t="shared" ref="G249:G250" si="199">D249+16</f>
        <v>46177</v>
      </c>
      <c r="H249" s="1255">
        <f t="shared" ref="H249:H250" si="200">D249+19</f>
        <v>46180</v>
      </c>
      <c r="I249" s="1194">
        <f t="shared" si="190"/>
        <v>46196</v>
      </c>
      <c r="K249" s="1161">
        <f t="shared" si="176"/>
        <v>46161</v>
      </c>
      <c r="L249" s="1161">
        <f t="shared" si="176"/>
        <v>46162</v>
      </c>
      <c r="M249" s="1204">
        <f t="shared" ref="M249:M250" si="201">WEEKNUM(L249)</f>
        <v>21</v>
      </c>
    </row>
    <row r="250" spans="1:13" s="193" customFormat="1" ht="20.100000000000001" customHeight="1">
      <c r="A250" s="805"/>
      <c r="B250" s="1177" t="s">
        <v>884</v>
      </c>
      <c r="C250" s="1164" t="s">
        <v>885</v>
      </c>
      <c r="D250" s="1164">
        <v>46168</v>
      </c>
      <c r="E250" s="1255">
        <f t="shared" si="197"/>
        <v>46175</v>
      </c>
      <c r="F250" s="1255">
        <f t="shared" si="198"/>
        <v>46181</v>
      </c>
      <c r="G250" s="1255">
        <f t="shared" si="199"/>
        <v>46184</v>
      </c>
      <c r="H250" s="1255">
        <f t="shared" si="200"/>
        <v>46187</v>
      </c>
      <c r="I250" s="1194">
        <f t="shared" si="190"/>
        <v>46203</v>
      </c>
      <c r="K250" s="1161">
        <f t="shared" si="176"/>
        <v>46168</v>
      </c>
      <c r="L250" s="1161">
        <f t="shared" si="176"/>
        <v>46169</v>
      </c>
      <c r="M250" s="1204">
        <f t="shared" si="201"/>
        <v>22</v>
      </c>
    </row>
    <row r="251" spans="1:13" s="193" customFormat="1" ht="20.100000000000001" customHeight="1">
      <c r="A251" s="805" t="s">
        <v>886</v>
      </c>
      <c r="B251" s="1177" t="s">
        <v>769</v>
      </c>
      <c r="C251" s="1164" t="s">
        <v>887</v>
      </c>
      <c r="D251" s="1164">
        <v>46175</v>
      </c>
      <c r="E251" s="1255">
        <f t="shared" ref="E251" si="202">D251+7</f>
        <v>46182</v>
      </c>
      <c r="F251" s="1255">
        <f t="shared" ref="F251" si="203">D251+13</f>
        <v>46188</v>
      </c>
      <c r="G251" s="1255">
        <f t="shared" ref="G251" si="204">D251+16</f>
        <v>46191</v>
      </c>
      <c r="H251" s="1255">
        <f t="shared" ref="H251" si="205">D251+19</f>
        <v>46194</v>
      </c>
      <c r="I251" s="1194">
        <f t="shared" si="190"/>
        <v>46210</v>
      </c>
      <c r="K251" s="1161">
        <f t="shared" si="176"/>
        <v>46175</v>
      </c>
      <c r="L251" s="1161">
        <f t="shared" si="176"/>
        <v>46176</v>
      </c>
      <c r="M251" s="1204">
        <f t="shared" ref="M251" si="206">WEEKNUM(L251)</f>
        <v>23</v>
      </c>
    </row>
    <row r="252" spans="1:13" s="193" customFormat="1" ht="20.100000000000001" customHeight="1">
      <c r="A252" s="805"/>
      <c r="B252" s="1177" t="s">
        <v>888</v>
      </c>
      <c r="C252" s="1164" t="s">
        <v>889</v>
      </c>
      <c r="D252" s="1164">
        <v>46182</v>
      </c>
      <c r="E252" s="1255">
        <f t="shared" ref="E252" si="207">D252+7</f>
        <v>46189</v>
      </c>
      <c r="F252" s="1255">
        <f t="shared" ref="F252" si="208">D252+13</f>
        <v>46195</v>
      </c>
      <c r="G252" s="1255">
        <f t="shared" ref="G252" si="209">D252+16</f>
        <v>46198</v>
      </c>
      <c r="H252" s="1255">
        <f t="shared" ref="H252" si="210">D252+19</f>
        <v>46201</v>
      </c>
      <c r="I252" s="1194">
        <f t="shared" si="190"/>
        <v>46217</v>
      </c>
      <c r="K252" s="1161">
        <f t="shared" si="176"/>
        <v>46182</v>
      </c>
      <c r="L252" s="1161">
        <f t="shared" si="176"/>
        <v>46183</v>
      </c>
      <c r="M252" s="1204">
        <f t="shared" ref="M252" si="211">WEEKNUM(L252)</f>
        <v>24</v>
      </c>
    </row>
    <row r="253" spans="1:13" s="193" customFormat="1" ht="20.100000000000001" customHeight="1">
      <c r="A253" s="805"/>
      <c r="B253" s="1177" t="s">
        <v>890</v>
      </c>
      <c r="C253" s="1164" t="s">
        <v>891</v>
      </c>
      <c r="D253" s="1164">
        <v>46189</v>
      </c>
      <c r="E253" s="1255">
        <f t="shared" ref="E253" si="212">D253+7</f>
        <v>46196</v>
      </c>
      <c r="F253" s="1255">
        <f t="shared" ref="F253" si="213">D253+13</f>
        <v>46202</v>
      </c>
      <c r="G253" s="1255">
        <f t="shared" ref="G253" si="214">D253+16</f>
        <v>46205</v>
      </c>
      <c r="H253" s="1255">
        <f t="shared" ref="H253" si="215">D253+19</f>
        <v>46208</v>
      </c>
      <c r="I253" s="1194">
        <f t="shared" si="190"/>
        <v>46224</v>
      </c>
      <c r="K253" s="1161">
        <f t="shared" si="176"/>
        <v>46189</v>
      </c>
      <c r="L253" s="1161">
        <f t="shared" si="176"/>
        <v>46190</v>
      </c>
      <c r="M253" s="1204">
        <f t="shared" ref="M253" si="216">WEEKNUM(L253)</f>
        <v>25</v>
      </c>
    </row>
    <row r="254" spans="1:13" s="193" customFormat="1" ht="20.100000000000001" customHeight="1">
      <c r="A254" s="805"/>
      <c r="B254" s="1177" t="s">
        <v>892</v>
      </c>
      <c r="C254" s="1164" t="s">
        <v>893</v>
      </c>
      <c r="D254" s="1164">
        <v>46196</v>
      </c>
      <c r="E254" s="1255">
        <f t="shared" ref="E254" si="217">D254+7</f>
        <v>46203</v>
      </c>
      <c r="F254" s="1255">
        <f t="shared" ref="F254" si="218">D254+13</f>
        <v>46209</v>
      </c>
      <c r="G254" s="1255">
        <f t="shared" ref="G254" si="219">D254+16</f>
        <v>46212</v>
      </c>
      <c r="H254" s="1255">
        <f t="shared" ref="H254" si="220">D254+19</f>
        <v>46215</v>
      </c>
      <c r="I254" s="1194">
        <f t="shared" si="190"/>
        <v>46231</v>
      </c>
      <c r="K254" s="1161">
        <f t="shared" si="176"/>
        <v>46196</v>
      </c>
      <c r="L254" s="1161">
        <f t="shared" si="176"/>
        <v>46197</v>
      </c>
      <c r="M254" s="1204">
        <f t="shared" ref="M254" si="221">WEEKNUM(L254)</f>
        <v>26</v>
      </c>
    </row>
    <row r="255" spans="1:13" s="193" customFormat="1" ht="20.100000000000001" customHeight="1">
      <c r="A255" s="805"/>
      <c r="B255" s="1177" t="s">
        <v>894</v>
      </c>
      <c r="C255" s="1164" t="s">
        <v>895</v>
      </c>
      <c r="D255" s="1164">
        <v>46203</v>
      </c>
      <c r="E255" s="1255">
        <f t="shared" ref="E255" si="222">D255+7</f>
        <v>46210</v>
      </c>
      <c r="F255" s="1255">
        <f t="shared" ref="F255" si="223">D255+13</f>
        <v>46216</v>
      </c>
      <c r="G255" s="1255">
        <f t="shared" ref="G255" si="224">D255+16</f>
        <v>46219</v>
      </c>
      <c r="H255" s="1255">
        <f t="shared" ref="H255" si="225">D255+19</f>
        <v>46222</v>
      </c>
      <c r="I255" s="1194">
        <f t="shared" ref="I255" si="226">D255+35</f>
        <v>46238</v>
      </c>
      <c r="K255" s="1161">
        <f t="shared" si="176"/>
        <v>46203</v>
      </c>
      <c r="L255" s="1161">
        <f t="shared" si="176"/>
        <v>46204</v>
      </c>
      <c r="M255" s="1204">
        <f t="shared" ref="M255" si="227">WEEKNUM(L255)</f>
        <v>27</v>
      </c>
    </row>
    <row r="256" spans="1:13" s="193" customFormat="1" ht="20.100000000000001" customHeight="1">
      <c r="A256" s="805"/>
      <c r="B256" s="1177" t="s">
        <v>884</v>
      </c>
      <c r="C256" s="1164" t="s">
        <v>896</v>
      </c>
      <c r="D256" s="1164">
        <v>46210</v>
      </c>
      <c r="E256" s="1255">
        <f t="shared" ref="E256" si="228">D256+7</f>
        <v>46217</v>
      </c>
      <c r="F256" s="1255">
        <f t="shared" ref="F256" si="229">D256+13</f>
        <v>46223</v>
      </c>
      <c r="G256" s="1255">
        <f t="shared" ref="G256" si="230">D256+16</f>
        <v>46226</v>
      </c>
      <c r="H256" s="1255">
        <f t="shared" ref="H256" si="231">D256+19</f>
        <v>46229</v>
      </c>
      <c r="I256" s="1194">
        <f t="shared" ref="I256" si="232">D256+35</f>
        <v>46245</v>
      </c>
      <c r="K256" s="1161">
        <f t="shared" si="176"/>
        <v>46210</v>
      </c>
      <c r="L256" s="1161">
        <f t="shared" si="176"/>
        <v>46211</v>
      </c>
      <c r="M256" s="1204">
        <f t="shared" ref="M256" si="233">WEEKNUM(L256)</f>
        <v>28</v>
      </c>
    </row>
    <row r="257" spans="1:16" s="193" customFormat="1" ht="20.100000000000001" customHeight="1">
      <c r="A257" s="805"/>
      <c r="B257" s="1177" t="s">
        <v>875</v>
      </c>
      <c r="C257" s="1164" t="s">
        <v>897</v>
      </c>
      <c r="D257" s="1164">
        <v>46217</v>
      </c>
      <c r="E257" s="1255">
        <f t="shared" ref="E257" si="234">D257+7</f>
        <v>46224</v>
      </c>
      <c r="F257" s="1255">
        <f t="shared" ref="F257" si="235">D257+13</f>
        <v>46230</v>
      </c>
      <c r="G257" s="1255">
        <f t="shared" ref="G257" si="236">D257+16</f>
        <v>46233</v>
      </c>
      <c r="H257" s="1255">
        <f t="shared" ref="H257" si="237">D257+19</f>
        <v>46236</v>
      </c>
      <c r="I257" s="1194">
        <f t="shared" ref="I257" si="238">D257+35</f>
        <v>46252</v>
      </c>
      <c r="K257" s="1161">
        <f t="shared" si="176"/>
        <v>46217</v>
      </c>
      <c r="L257" s="1161">
        <f t="shared" si="176"/>
        <v>46218</v>
      </c>
      <c r="M257" s="1204">
        <f t="shared" ref="M257" si="239">WEEKNUM(L257)</f>
        <v>29</v>
      </c>
    </row>
    <row r="258" spans="1:16" s="193" customFormat="1" ht="20.100000000000001" customHeight="1">
      <c r="A258" s="805"/>
      <c r="B258" s="1177" t="s">
        <v>888</v>
      </c>
      <c r="C258" s="1164" t="s">
        <v>898</v>
      </c>
      <c r="D258" s="1164">
        <v>46224</v>
      </c>
      <c r="E258" s="1255">
        <f t="shared" ref="E258" si="240">D258+7</f>
        <v>46231</v>
      </c>
      <c r="F258" s="1255">
        <f t="shared" ref="F258" si="241">D258+13</f>
        <v>46237</v>
      </c>
      <c r="G258" s="1255">
        <f t="shared" ref="G258" si="242">D258+16</f>
        <v>46240</v>
      </c>
      <c r="H258" s="1255">
        <f t="shared" ref="H258" si="243">D258+19</f>
        <v>46243</v>
      </c>
      <c r="I258" s="1194">
        <f t="shared" ref="I258" si="244">D258+35</f>
        <v>46259</v>
      </c>
      <c r="K258" s="1161">
        <f t="shared" si="176"/>
        <v>46224</v>
      </c>
      <c r="L258" s="1161">
        <f t="shared" si="176"/>
        <v>46225</v>
      </c>
      <c r="M258" s="1204">
        <f t="shared" ref="M258" si="245">WEEKNUM(L258)</f>
        <v>30</v>
      </c>
    </row>
    <row r="259" spans="1:16" s="18" customFormat="1" ht="20.100000000000001" customHeight="1">
      <c r="A259" s="855"/>
      <c r="B259" s="147" t="s">
        <v>468</v>
      </c>
      <c r="C259" s="11"/>
      <c r="D259" s="11"/>
      <c r="E259" s="11"/>
      <c r="F259" s="11"/>
      <c r="G259" s="11"/>
      <c r="H259" s="11"/>
      <c r="I259" s="11"/>
      <c r="J259" s="11"/>
      <c r="K259" s="11"/>
    </row>
    <row r="260" spans="1:16" s="18" customFormat="1" ht="20.100000000000001" customHeight="1">
      <c r="A260" s="855"/>
      <c r="B260" s="147"/>
      <c r="C260" s="11"/>
      <c r="D260" s="11"/>
      <c r="E260" s="11"/>
      <c r="F260" s="11"/>
      <c r="G260" s="11"/>
      <c r="H260" s="11"/>
      <c r="I260" s="11"/>
      <c r="J260" s="11"/>
      <c r="K260" s="11"/>
    </row>
    <row r="261" spans="1:16" s="147" customFormat="1" ht="18.75" customHeight="1">
      <c r="A261" s="857"/>
      <c r="B261" s="763"/>
      <c r="C261" s="751"/>
      <c r="D261" s="752"/>
      <c r="E261" s="764"/>
      <c r="F261" s="768"/>
      <c r="G261" s="424"/>
      <c r="H261" s="424"/>
      <c r="I261" s="752"/>
      <c r="J261" s="145"/>
      <c r="K261" s="145"/>
      <c r="L261" s="145"/>
      <c r="M261" s="145"/>
    </row>
    <row r="262" spans="1:16" s="147" customFormat="1" ht="18.75" customHeight="1">
      <c r="B262" s="771"/>
      <c r="C262" s="772"/>
      <c r="D262" s="773"/>
      <c r="E262" s="774"/>
      <c r="F262" s="775"/>
      <c r="G262" s="776"/>
      <c r="H262" s="777"/>
    </row>
    <row r="263" spans="1:16" s="147" customFormat="1" ht="18.75" customHeight="1">
      <c r="B263" s="778" t="s">
        <v>469</v>
      </c>
      <c r="C263" s="145"/>
      <c r="D263" s="147" t="s">
        <v>470</v>
      </c>
      <c r="G263" s="147" t="s">
        <v>471</v>
      </c>
      <c r="H263" s="779"/>
    </row>
    <row r="264" spans="1:16" s="147" customFormat="1" ht="18.75" customHeight="1">
      <c r="B264" s="780" t="s">
        <v>472</v>
      </c>
      <c r="C264" s="1085" t="s">
        <v>473</v>
      </c>
      <c r="D264" s="133" t="s">
        <v>474</v>
      </c>
      <c r="F264" s="1085" t="s">
        <v>475</v>
      </c>
      <c r="G264" s="145" t="s">
        <v>476</v>
      </c>
      <c r="H264" s="1086" t="s">
        <v>477</v>
      </c>
    </row>
    <row r="265" spans="1:16" s="147" customFormat="1" ht="18.75" customHeight="1">
      <c r="B265" s="780" t="s">
        <v>478</v>
      </c>
      <c r="C265" s="1085" t="s">
        <v>479</v>
      </c>
      <c r="D265" s="133" t="s">
        <v>480</v>
      </c>
      <c r="E265" s="148" t="s">
        <v>481</v>
      </c>
      <c r="F265" s="1087" t="s">
        <v>482</v>
      </c>
      <c r="G265" s="145" t="s">
        <v>483</v>
      </c>
      <c r="H265" s="1086" t="s">
        <v>484</v>
      </c>
    </row>
    <row r="266" spans="1:16" s="147" customFormat="1" ht="18.75" customHeight="1">
      <c r="B266" s="783" t="s">
        <v>485</v>
      </c>
      <c r="C266" s="1088" t="s">
        <v>486</v>
      </c>
      <c r="D266" s="133" t="s">
        <v>487</v>
      </c>
      <c r="E266" s="148" t="s">
        <v>488</v>
      </c>
      <c r="F266" s="1087" t="s">
        <v>489</v>
      </c>
      <c r="G266" s="588" t="s">
        <v>490</v>
      </c>
      <c r="H266" s="1089" t="s">
        <v>491</v>
      </c>
    </row>
    <row r="267" spans="1:16" s="147" customFormat="1" ht="18.75" customHeight="1">
      <c r="B267" s="783" t="s">
        <v>492</v>
      </c>
      <c r="C267" s="1088" t="s">
        <v>493</v>
      </c>
      <c r="D267" s="133" t="s">
        <v>494</v>
      </c>
      <c r="E267" s="148" t="s">
        <v>495</v>
      </c>
      <c r="F267" s="1087" t="s">
        <v>496</v>
      </c>
      <c r="G267" s="588" t="s">
        <v>497</v>
      </c>
      <c r="H267" s="1089" t="s">
        <v>498</v>
      </c>
      <c r="O267" s="149"/>
      <c r="P267" s="149"/>
    </row>
    <row r="268" spans="1:16" s="147" customFormat="1" ht="18.75" customHeight="1">
      <c r="B268" s="783" t="s">
        <v>899</v>
      </c>
      <c r="C268" s="1088" t="s">
        <v>500</v>
      </c>
      <c r="D268" s="133" t="s">
        <v>501</v>
      </c>
      <c r="E268" s="148" t="s">
        <v>502</v>
      </c>
      <c r="F268" s="1087" t="s">
        <v>503</v>
      </c>
      <c r="G268" s="588" t="s">
        <v>504</v>
      </c>
      <c r="H268" s="1089" t="s">
        <v>505</v>
      </c>
      <c r="O268" s="149"/>
      <c r="P268" s="149"/>
    </row>
    <row r="269" spans="1:16" s="147" customFormat="1" ht="18.75" customHeight="1">
      <c r="B269" s="783" t="s">
        <v>506</v>
      </c>
      <c r="C269" s="1088" t="s">
        <v>507</v>
      </c>
      <c r="D269" s="133" t="s">
        <v>508</v>
      </c>
      <c r="E269" s="148" t="s">
        <v>509</v>
      </c>
      <c r="F269" s="1087" t="s">
        <v>510</v>
      </c>
      <c r="G269" s="588" t="s">
        <v>511</v>
      </c>
      <c r="H269" s="1089" t="s">
        <v>512</v>
      </c>
      <c r="O269" s="149"/>
      <c r="P269" s="149"/>
    </row>
    <row r="270" spans="1:16" s="147" customFormat="1" ht="18.75" customHeight="1">
      <c r="B270" s="783" t="s">
        <v>513</v>
      </c>
      <c r="C270" s="1088" t="s">
        <v>514</v>
      </c>
      <c r="D270" s="133" t="s">
        <v>515</v>
      </c>
      <c r="E270" s="148" t="s">
        <v>516</v>
      </c>
      <c r="F270" s="1085" t="s">
        <v>517</v>
      </c>
      <c r="G270" s="588" t="s">
        <v>518</v>
      </c>
      <c r="H270" s="787" t="s">
        <v>519</v>
      </c>
      <c r="O270" s="149"/>
      <c r="P270" s="149"/>
    </row>
    <row r="271" spans="1:16" s="149" customFormat="1" ht="18.75" customHeight="1">
      <c r="A271" s="1022"/>
      <c r="B271" s="783" t="s">
        <v>520</v>
      </c>
      <c r="C271" s="1088" t="s">
        <v>521</v>
      </c>
      <c r="D271" s="133" t="s">
        <v>522</v>
      </c>
      <c r="E271" s="148" t="s">
        <v>523</v>
      </c>
      <c r="F271" s="739" t="s">
        <v>524</v>
      </c>
      <c r="G271" s="147"/>
      <c r="H271" s="788"/>
      <c r="I271" s="145"/>
      <c r="J271" s="145"/>
      <c r="K271" s="145"/>
      <c r="L271" s="145"/>
    </row>
    <row r="272" spans="1:16" s="149" customFormat="1" ht="18.75" customHeight="1">
      <c r="A272" s="1022"/>
      <c r="B272" s="789"/>
      <c r="C272" s="790"/>
      <c r="D272" s="790"/>
      <c r="E272" s="791"/>
      <c r="F272" s="791"/>
      <c r="G272" s="791"/>
      <c r="H272" s="792"/>
      <c r="I272" s="145"/>
      <c r="J272" s="145"/>
      <c r="K272" s="145"/>
      <c r="L272" s="145"/>
    </row>
    <row r="273" spans="1:13" s="147" customFormat="1" ht="18.75" customHeight="1">
      <c r="A273" s="857"/>
      <c r="B273" s="11"/>
      <c r="C273" s="11"/>
      <c r="D273" s="11"/>
      <c r="E273" s="145"/>
      <c r="F273" s="145"/>
      <c r="G273" s="145"/>
      <c r="H273" s="11"/>
      <c r="I273" s="145"/>
      <c r="J273" s="145"/>
      <c r="K273" s="145"/>
      <c r="L273" s="145"/>
      <c r="M273" s="145"/>
    </row>
    <row r="274" spans="1:13" s="147" customFormat="1" ht="18.75" customHeight="1">
      <c r="A274" s="857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331"/>
      <c r="M274" s="145"/>
    </row>
    <row r="275" spans="1:13" s="147" customFormat="1" ht="18.75" customHeight="1">
      <c r="A275" s="857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331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145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145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145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145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145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145"/>
    </row>
    <row r="369" spans="1:13" s="147" customFormat="1" ht="18.75" customHeight="1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331"/>
    </row>
    <row r="370" spans="1:13" s="147" customFormat="1" ht="18.75" customHeight="1">
      <c r="A370" s="857"/>
      <c r="B370" s="763"/>
      <c r="C370" s="751"/>
      <c r="D370" s="752"/>
      <c r="E370" s="764"/>
      <c r="F370" s="435"/>
      <c r="G370" s="456"/>
      <c r="H370" s="456"/>
      <c r="I370" s="162"/>
      <c r="J370" s="145"/>
      <c r="K370" s="145"/>
      <c r="L370" s="145"/>
      <c r="M370" s="331"/>
    </row>
    <row r="371" spans="1:13" s="147" customFormat="1" ht="18.75" customHeight="1">
      <c r="A371" s="857"/>
      <c r="B371" s="763"/>
      <c r="C371" s="751"/>
      <c r="D371" s="752"/>
      <c r="E371" s="764"/>
      <c r="F371" s="435"/>
      <c r="G371" s="456"/>
      <c r="H371" s="456"/>
      <c r="I371" s="162"/>
      <c r="J371" s="145"/>
      <c r="K371" s="145"/>
      <c r="L371" s="145"/>
      <c r="M371" s="331"/>
    </row>
    <row r="372" spans="1:13" s="147" customFormat="1" ht="18.75" customHeight="1">
      <c r="A372" s="857"/>
      <c r="B372" s="763"/>
      <c r="C372" s="751"/>
      <c r="D372" s="752"/>
      <c r="E372" s="764"/>
      <c r="F372" s="435"/>
      <c r="G372" s="456"/>
      <c r="H372" s="456"/>
      <c r="I372" s="162"/>
      <c r="J372" s="145"/>
      <c r="K372" s="145"/>
      <c r="L372" s="145"/>
      <c r="M372" s="331"/>
    </row>
    <row r="373" spans="1:13" s="147" customFormat="1" ht="18.75" customHeight="1">
      <c r="A373" s="857"/>
      <c r="B373" s="763"/>
      <c r="C373" s="751"/>
      <c r="D373" s="752"/>
      <c r="E373" s="764"/>
      <c r="F373" s="435"/>
      <c r="G373" s="456"/>
      <c r="H373" s="456"/>
      <c r="I373" s="162"/>
      <c r="J373" s="145"/>
      <c r="K373" s="145"/>
      <c r="L373" s="145"/>
      <c r="M373" s="331"/>
    </row>
    <row r="374" spans="1:13" s="147" customFormat="1" ht="18.75" customHeight="1">
      <c r="A374" s="857"/>
      <c r="B374" s="763"/>
      <c r="C374" s="751"/>
      <c r="D374" s="752"/>
      <c r="E374" s="764"/>
      <c r="F374" s="435"/>
      <c r="G374" s="456"/>
      <c r="H374" s="456"/>
      <c r="I374" s="162"/>
      <c r="J374" s="145"/>
      <c r="K374" s="145"/>
      <c r="L374" s="145"/>
      <c r="M374" s="331"/>
    </row>
    <row r="375" spans="1:13" s="147" customFormat="1" ht="18.75" customHeight="1">
      <c r="A375" s="857"/>
      <c r="B375" s="763"/>
      <c r="C375" s="751"/>
      <c r="D375" s="752"/>
      <c r="E375" s="764"/>
      <c r="F375" s="435"/>
      <c r="G375" s="456"/>
      <c r="H375" s="456"/>
      <c r="I375" s="162"/>
      <c r="J375" s="145"/>
      <c r="K375" s="145"/>
      <c r="L375" s="145"/>
      <c r="M375" s="331"/>
    </row>
    <row r="376" spans="1:13" s="147" customFormat="1" ht="18" customHeight="1">
      <c r="A376" s="857"/>
      <c r="B376" s="756"/>
      <c r="C376" s="155"/>
      <c r="D376" s="162"/>
      <c r="E376" s="155"/>
      <c r="F376" s="155"/>
      <c r="H376" s="430"/>
      <c r="I376" s="162"/>
      <c r="J376" s="145"/>
      <c r="K376" s="145"/>
      <c r="L376" s="145"/>
      <c r="M376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4" r:id="rId1" xr:uid="{78185C98-CE40-45B9-94EC-69C7D6D8F583}"/>
    <hyperlink ref="C264" r:id="rId2" xr:uid="{33CFA7CB-EEA5-483A-80EE-9B275246FDE1}"/>
    <hyperlink ref="H269" r:id="rId3" xr:uid="{BEBF9EEC-39C2-4554-8148-F6DBEA55340E}"/>
    <hyperlink ref="H268" r:id="rId4" xr:uid="{209EB6D8-1EAD-44F4-9F82-490CEFB9D72B}"/>
    <hyperlink ref="C267" r:id="rId5" xr:uid="{8DB48C81-7385-41A4-9869-6C5C6AC865F8}"/>
    <hyperlink ref="C265" r:id="rId6" xr:uid="{B6925AD6-3032-4EE8-A361-1113B94A700D}"/>
    <hyperlink ref="C271" r:id="rId7" xr:uid="{F6E1BB6B-DCC6-401C-8112-72776BC9ACBB}"/>
    <hyperlink ref="H267" r:id="rId8" xr:uid="{BEC5F07E-7F3C-4A91-A8B5-F6136C2C06A8}"/>
    <hyperlink ref="H270" r:id="rId9" xr:uid="{CF47D7BF-0BEF-4DB7-9BC5-3916AE6F9252}"/>
    <hyperlink ref="F264" r:id="rId10" xr:uid="{CD46A59B-D06C-4B06-AADD-45CDC79ABB4B}"/>
    <hyperlink ref="F269" r:id="rId11" xr:uid="{0A63FE8C-4BAE-4711-B490-D4B8C73D2EB2}"/>
    <hyperlink ref="F265" r:id="rId12" xr:uid="{860052C6-7C2A-4779-9F3D-E36454E88CAA}"/>
    <hyperlink ref="F266" r:id="rId13" xr:uid="{2DCB52C8-CDCC-45DC-9D38-6A9030457DEC}"/>
    <hyperlink ref="F267" r:id="rId14" xr:uid="{D4A99D4D-6845-4A4B-8987-B51CC034A940}"/>
    <hyperlink ref="F268" r:id="rId15" xr:uid="{7AF81332-71D0-4D51-AAD4-0C4A3287BEE5}"/>
    <hyperlink ref="H265" r:id="rId16" xr:uid="{7FF8BA96-9224-4F74-8995-1291E5E44678}"/>
    <hyperlink ref="H266" r:id="rId17" xr:uid="{AE9F37AB-1992-4880-A669-6E2024061EE3}"/>
    <hyperlink ref="F270" r:id="rId18" xr:uid="{58773456-8701-4CD6-AAAC-A11E6F336B16}"/>
    <hyperlink ref="C266" r:id="rId19" xr:uid="{8FDB1F5C-1D2B-496C-923F-661E9B3E8599}"/>
    <hyperlink ref="C268" r:id="rId20" xr:uid="{D1B18B5B-F250-45B1-AE57-F3F380924895}"/>
    <hyperlink ref="C269" r:id="rId21" xr:uid="{0BD6050E-464B-4673-9B2F-867469DE8CF3}"/>
    <hyperlink ref="C270" r:id="rId22" xr:uid="{4252B16A-7076-445A-8198-43D2B9BA8337}"/>
    <hyperlink ref="F271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5441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5824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5825</v>
      </c>
      <c r="C7" s="1"/>
      <c r="D7" s="1620" t="s">
        <v>1880</v>
      </c>
      <c r="E7" s="119" t="s">
        <v>150</v>
      </c>
    </row>
    <row r="8" spans="2:5" ht="18.75" customHeight="1">
      <c r="B8" s="1"/>
      <c r="C8" s="1" t="s">
        <v>5826</v>
      </c>
      <c r="D8" s="1621"/>
      <c r="E8" s="402" t="s">
        <v>70</v>
      </c>
    </row>
    <row r="9" spans="2:5" ht="18.75" customHeight="1">
      <c r="B9" s="4" t="s">
        <v>254</v>
      </c>
      <c r="C9" s="4" t="s">
        <v>255</v>
      </c>
      <c r="D9" s="4" t="s">
        <v>1661</v>
      </c>
      <c r="E9" s="4" t="s">
        <v>1661</v>
      </c>
    </row>
    <row r="10" spans="2:5" ht="18.75" hidden="1" customHeight="1">
      <c r="B10" s="365" t="s">
        <v>5827</v>
      </c>
      <c r="C10" s="359" t="s">
        <v>5828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5829</v>
      </c>
      <c r="C11" s="359" t="s">
        <v>5830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5831</v>
      </c>
      <c r="C12" s="137" t="s">
        <v>5832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5833</v>
      </c>
      <c r="C13" s="137" t="s">
        <v>5834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5835</v>
      </c>
      <c r="C14" s="137" t="s">
        <v>5836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5827</v>
      </c>
      <c r="C15" s="137" t="s">
        <v>5837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5829</v>
      </c>
      <c r="C16" s="359" t="s">
        <v>5838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5831</v>
      </c>
      <c r="C17" s="359" t="s">
        <v>5839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5833</v>
      </c>
      <c r="C18" s="359" t="s">
        <v>5840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5835</v>
      </c>
      <c r="C19" s="359" t="s">
        <v>5841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5827</v>
      </c>
      <c r="C20" s="359" t="s">
        <v>5842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5829</v>
      </c>
      <c r="C21" s="137" t="s">
        <v>5843</v>
      </c>
      <c r="D21" s="6">
        <v>44111</v>
      </c>
      <c r="E21" s="6">
        <f t="shared" si="0"/>
        <v>44116</v>
      </c>
    </row>
    <row r="22" spans="2:5" ht="18.75" customHeight="1">
      <c r="B22" s="136" t="s">
        <v>5831</v>
      </c>
      <c r="C22" s="137" t="s">
        <v>5844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5833</v>
      </c>
      <c r="C23" s="137" t="s">
        <v>5845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5835</v>
      </c>
      <c r="C24" s="137" t="s">
        <v>5846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5827</v>
      </c>
      <c r="C25" s="359" t="s">
        <v>5847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5829</v>
      </c>
      <c r="C26" s="359" t="s">
        <v>5848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5831</v>
      </c>
      <c r="C27" s="359" t="s">
        <v>5849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5833</v>
      </c>
      <c r="C28" s="359" t="s">
        <v>5850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5835</v>
      </c>
      <c r="C29" s="137" t="s">
        <v>5851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5827</v>
      </c>
      <c r="C30" s="137" t="s">
        <v>5852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5829</v>
      </c>
      <c r="C31" s="137" t="s">
        <v>5853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468</v>
      </c>
      <c r="C32" s="9"/>
      <c r="D32" s="9"/>
      <c r="E32" s="9"/>
    </row>
    <row r="34" spans="2:12" s="14" customFormat="1" ht="18.75" customHeight="1">
      <c r="B34" s="8" t="s">
        <v>469</v>
      </c>
      <c r="C34" s="11"/>
      <c r="D34" s="11"/>
      <c r="E34" s="15"/>
      <c r="F34" s="2" t="s">
        <v>1789</v>
      </c>
      <c r="G34" s="2"/>
      <c r="H34" s="11"/>
      <c r="I34" s="11"/>
      <c r="J34" s="2" t="s">
        <v>471</v>
      </c>
      <c r="K34" s="2"/>
      <c r="L34" s="2"/>
    </row>
    <row r="35" spans="2:12" s="12" customFormat="1" ht="18.75" customHeight="1">
      <c r="B35" s="197" t="s">
        <v>472</v>
      </c>
      <c r="C35" s="193"/>
      <c r="D35" s="198" t="s">
        <v>473</v>
      </c>
      <c r="E35" s="15"/>
      <c r="F35" s="11" t="s">
        <v>474</v>
      </c>
      <c r="G35" s="11"/>
      <c r="H35" s="198" t="s">
        <v>475</v>
      </c>
      <c r="I35" s="11"/>
      <c r="J35" s="197" t="s">
        <v>476</v>
      </c>
      <c r="K35" s="193"/>
      <c r="L35" s="198" t="s">
        <v>477</v>
      </c>
    </row>
    <row r="36" spans="2:12" s="12" customFormat="1" ht="18.75" customHeight="1">
      <c r="B36" s="201" t="s">
        <v>5798</v>
      </c>
      <c r="C36" s="202" t="s">
        <v>5799</v>
      </c>
      <c r="D36" s="203" t="s">
        <v>5800</v>
      </c>
      <c r="E36" s="11"/>
      <c r="F36" s="110" t="e">
        <f>#REF!</f>
        <v>#REF!</v>
      </c>
      <c r="G36" s="16" t="s">
        <v>5854</v>
      </c>
      <c r="H36" s="110" t="e">
        <f>#REF!</f>
        <v>#REF!</v>
      </c>
      <c r="I36" s="11"/>
      <c r="J36" s="201" t="s">
        <v>483</v>
      </c>
      <c r="K36" s="202" t="s">
        <v>1790</v>
      </c>
      <c r="L36" s="203" t="s">
        <v>484</v>
      </c>
    </row>
    <row r="37" spans="2:12" s="14" customFormat="1" ht="18.75" customHeight="1">
      <c r="B37" s="201" t="s">
        <v>5801</v>
      </c>
      <c r="C37" s="202" t="s">
        <v>5802</v>
      </c>
      <c r="D37" s="203" t="s">
        <v>5803</v>
      </c>
      <c r="E37" s="11"/>
      <c r="F37" s="110" t="e">
        <f>#REF!</f>
        <v>#REF!</v>
      </c>
      <c r="G37" s="16" t="s">
        <v>5855</v>
      </c>
      <c r="H37" s="110" t="e">
        <f>#REF!</f>
        <v>#REF!</v>
      </c>
      <c r="I37" s="11"/>
      <c r="J37" s="201" t="s">
        <v>490</v>
      </c>
      <c r="K37" s="202" t="s">
        <v>1791</v>
      </c>
      <c r="L37" s="203" t="s">
        <v>491</v>
      </c>
    </row>
    <row r="38" spans="2:12" s="14" customFormat="1" ht="18.75" customHeight="1">
      <c r="B38" s="201" t="s">
        <v>1792</v>
      </c>
      <c r="C38" s="202" t="s">
        <v>5804</v>
      </c>
      <c r="D38" s="203" t="s">
        <v>1793</v>
      </c>
      <c r="E38" s="11"/>
      <c r="F38" s="110" t="e">
        <f>#REF!</f>
        <v>#REF!</v>
      </c>
      <c r="G38" s="16" t="s">
        <v>5856</v>
      </c>
      <c r="H38" s="110" t="e">
        <f>#REF!</f>
        <v>#REF!</v>
      </c>
      <c r="I38" s="11"/>
      <c r="J38" s="201" t="s">
        <v>1794</v>
      </c>
      <c r="K38" s="202" t="s">
        <v>1795</v>
      </c>
      <c r="L38" s="203" t="s">
        <v>1796</v>
      </c>
    </row>
    <row r="39" spans="2:12" s="14" customFormat="1" ht="18.75" customHeight="1">
      <c r="B39" s="201" t="s">
        <v>5805</v>
      </c>
      <c r="C39" s="202" t="s">
        <v>5806</v>
      </c>
      <c r="D39" s="203" t="s">
        <v>5807</v>
      </c>
      <c r="E39" s="11"/>
      <c r="F39" s="110" t="e">
        <f>#REF!</f>
        <v>#REF!</v>
      </c>
      <c r="G39" s="16" t="s">
        <v>5857</v>
      </c>
      <c r="H39" s="110" t="e">
        <f>#REF!</f>
        <v>#REF!</v>
      </c>
      <c r="I39" s="11"/>
      <c r="J39" s="201" t="s">
        <v>504</v>
      </c>
      <c r="K39" s="202" t="s">
        <v>1797</v>
      </c>
      <c r="L39" s="203" t="s">
        <v>505</v>
      </c>
    </row>
    <row r="40" spans="2:12" s="14" customFormat="1" ht="18.75" customHeight="1">
      <c r="B40" s="201" t="s">
        <v>485</v>
      </c>
      <c r="C40" s="202" t="s">
        <v>5808</v>
      </c>
      <c r="D40" s="203" t="s">
        <v>486</v>
      </c>
      <c r="E40" s="11"/>
      <c r="G40" s="16"/>
      <c r="I40" s="11"/>
      <c r="J40" s="201" t="s">
        <v>511</v>
      </c>
      <c r="K40" s="202" t="s">
        <v>1798</v>
      </c>
      <c r="L40" s="203" t="s">
        <v>512</v>
      </c>
    </row>
    <row r="41" spans="2:12" s="14" customFormat="1" ht="18.75" customHeight="1">
      <c r="B41" s="201" t="s">
        <v>5809</v>
      </c>
      <c r="C41" s="202" t="s">
        <v>5810</v>
      </c>
      <c r="D41" s="203" t="s">
        <v>5811</v>
      </c>
      <c r="E41" s="11"/>
      <c r="F41" s="11"/>
      <c r="G41" s="16"/>
      <c r="H41" s="13"/>
      <c r="I41" s="11"/>
      <c r="J41" s="201" t="s">
        <v>1801</v>
      </c>
      <c r="K41" s="202" t="s">
        <v>1802</v>
      </c>
      <c r="L41" s="203" t="s">
        <v>1803</v>
      </c>
    </row>
    <row r="42" spans="2:12" s="14" customFormat="1" ht="18.75" customHeight="1">
      <c r="B42" s="201" t="s">
        <v>5812</v>
      </c>
      <c r="C42" s="202" t="s">
        <v>5813</v>
      </c>
      <c r="D42" s="203" t="s">
        <v>5814</v>
      </c>
      <c r="E42" s="11"/>
      <c r="I42" s="11"/>
    </row>
    <row r="43" spans="2:12" s="14" customFormat="1" ht="18.75" customHeight="1">
      <c r="B43" s="201" t="s">
        <v>5815</v>
      </c>
      <c r="C43" s="202" t="s">
        <v>5816</v>
      </c>
      <c r="D43" s="203" t="s">
        <v>5817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1806</v>
      </c>
      <c r="C45" s="11" t="s">
        <v>1807</v>
      </c>
      <c r="D45" s="13"/>
      <c r="F45" s="11" t="s">
        <v>1808</v>
      </c>
      <c r="G45" s="16" t="s">
        <v>1809</v>
      </c>
      <c r="H45" s="14"/>
      <c r="J45" s="11" t="s">
        <v>1808</v>
      </c>
      <c r="K45" s="11" t="s">
        <v>1810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1653</v>
      </c>
    </row>
    <row r="4" spans="2:8" ht="18">
      <c r="B4" s="147"/>
      <c r="C4" s="313" t="s">
        <v>5858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1880</v>
      </c>
      <c r="E6" s="163" t="s">
        <v>4471</v>
      </c>
      <c r="F6" s="332" t="s">
        <v>122</v>
      </c>
      <c r="G6" s="332" t="s">
        <v>5859</v>
      </c>
      <c r="H6" s="332" t="s">
        <v>205</v>
      </c>
    </row>
    <row r="7" spans="2:8" ht="15" customHeight="1">
      <c r="B7" s="170"/>
      <c r="C7" s="169" t="s">
        <v>1655</v>
      </c>
      <c r="D7" s="304"/>
      <c r="E7" s="208" t="s">
        <v>70</v>
      </c>
      <c r="F7" s="403" t="s">
        <v>49</v>
      </c>
      <c r="G7" s="403" t="s">
        <v>83</v>
      </c>
      <c r="H7" s="403" t="s">
        <v>195</v>
      </c>
    </row>
    <row r="8" spans="2:8" hidden="1">
      <c r="B8" s="361" t="s">
        <v>312</v>
      </c>
      <c r="C8" s="353" t="s">
        <v>5860</v>
      </c>
      <c r="D8" s="154">
        <v>43955</v>
      </c>
      <c r="E8" s="154"/>
      <c r="F8" s="154"/>
      <c r="G8" s="154"/>
      <c r="H8" s="154"/>
    </row>
    <row r="9" spans="2:8" hidden="1">
      <c r="B9" s="356" t="s">
        <v>5861</v>
      </c>
      <c r="C9" s="353" t="s">
        <v>5862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5108</v>
      </c>
      <c r="C10" s="353" t="s">
        <v>5863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4640</v>
      </c>
      <c r="C11" s="353" t="s">
        <v>5864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5746</v>
      </c>
      <c r="C12" s="320" t="s">
        <v>5865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5625</v>
      </c>
      <c r="C13" s="320" t="s">
        <v>5866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468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22" t="s">
        <v>5867</v>
      </c>
      <c r="C16" s="1622"/>
      <c r="D16" s="1622"/>
      <c r="E16" s="1622"/>
      <c r="F16" s="1622"/>
      <c r="G16" s="1622"/>
      <c r="H16" s="1622"/>
    </row>
    <row r="18" spans="2:12" ht="24">
      <c r="B18" s="170"/>
      <c r="C18" s="169"/>
      <c r="D18" s="403" t="s">
        <v>1880</v>
      </c>
      <c r="E18" s="163" t="s">
        <v>4471</v>
      </c>
      <c r="F18" s="332" t="s">
        <v>122</v>
      </c>
      <c r="G18" s="332" t="s">
        <v>5859</v>
      </c>
      <c r="H18" s="332" t="s">
        <v>205</v>
      </c>
      <c r="I18" s="147"/>
      <c r="J18" s="146"/>
      <c r="K18" s="146"/>
      <c r="L18" s="146"/>
    </row>
    <row r="19" spans="2:12">
      <c r="B19" s="170"/>
      <c r="C19" s="169" t="s">
        <v>1655</v>
      </c>
      <c r="D19" s="304"/>
      <c r="E19" s="208" t="s">
        <v>70</v>
      </c>
      <c r="F19" s="403" t="s">
        <v>49</v>
      </c>
      <c r="G19" s="403" t="s">
        <v>83</v>
      </c>
      <c r="H19" s="403" t="s">
        <v>195</v>
      </c>
      <c r="I19" s="147"/>
      <c r="J19" s="146"/>
      <c r="K19" s="146"/>
      <c r="L19" s="146"/>
    </row>
    <row r="20" spans="2:12" s="159" customFormat="1" ht="12">
      <c r="B20" s="216" t="s">
        <v>463</v>
      </c>
      <c r="C20" s="320" t="s">
        <v>5868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463</v>
      </c>
      <c r="C21" s="320" t="s">
        <v>5869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468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469</v>
      </c>
      <c r="C24" s="193"/>
      <c r="D24" s="193"/>
      <c r="E24" s="194"/>
      <c r="F24" s="195" t="s">
        <v>1789</v>
      </c>
      <c r="G24" s="195"/>
      <c r="H24" s="193"/>
      <c r="I24" s="193"/>
      <c r="J24" s="195" t="s">
        <v>471</v>
      </c>
      <c r="K24" s="195"/>
      <c r="L24" s="195"/>
    </row>
    <row r="25" spans="2:12" s="159" customFormat="1" ht="15.75" customHeight="1">
      <c r="B25" s="197" t="s">
        <v>472</v>
      </c>
      <c r="C25" s="193"/>
      <c r="D25" s="198" t="s">
        <v>473</v>
      </c>
      <c r="E25" s="199"/>
      <c r="F25" s="197" t="s">
        <v>474</v>
      </c>
      <c r="G25" s="193"/>
      <c r="H25" s="198" t="s">
        <v>475</v>
      </c>
      <c r="I25" s="193"/>
      <c r="J25" s="197" t="s">
        <v>476</v>
      </c>
      <c r="K25" s="193"/>
      <c r="L25" s="198" t="s">
        <v>477</v>
      </c>
    </row>
    <row r="26" spans="2:12" s="159" customFormat="1" ht="15.75" customHeight="1">
      <c r="B26" s="201" t="s">
        <v>5798</v>
      </c>
      <c r="C26" s="202" t="s">
        <v>5799</v>
      </c>
      <c r="D26" s="203" t="s">
        <v>5800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483</v>
      </c>
      <c r="K26" s="202" t="s">
        <v>1790</v>
      </c>
      <c r="L26" s="203" t="s">
        <v>484</v>
      </c>
    </row>
    <row r="27" spans="2:12" s="159" customFormat="1" ht="15.75" customHeight="1">
      <c r="B27" s="201" t="s">
        <v>5801</v>
      </c>
      <c r="C27" s="202" t="s">
        <v>5802</v>
      </c>
      <c r="D27" s="203" t="s">
        <v>5803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490</v>
      </c>
      <c r="K27" s="202" t="s">
        <v>1791</v>
      </c>
      <c r="L27" s="203" t="s">
        <v>491</v>
      </c>
    </row>
    <row r="28" spans="2:12" s="159" customFormat="1" ht="15.75" customHeight="1">
      <c r="B28" s="201" t="s">
        <v>1792</v>
      </c>
      <c r="C28" s="202" t="s">
        <v>5804</v>
      </c>
      <c r="D28" s="203" t="s">
        <v>1793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1794</v>
      </c>
      <c r="K28" s="202" t="s">
        <v>1795</v>
      </c>
      <c r="L28" s="203" t="s">
        <v>1796</v>
      </c>
    </row>
    <row r="29" spans="2:12" s="159" customFormat="1" ht="15.75" customHeight="1">
      <c r="B29" s="201" t="s">
        <v>5805</v>
      </c>
      <c r="C29" s="202" t="s">
        <v>5806</v>
      </c>
      <c r="D29" s="203" t="s">
        <v>5807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504</v>
      </c>
      <c r="K29" s="202" t="s">
        <v>1797</v>
      </c>
      <c r="L29" s="203" t="s">
        <v>505</v>
      </c>
    </row>
    <row r="30" spans="2:12" s="159" customFormat="1" ht="15.75" customHeight="1">
      <c r="B30" s="201" t="s">
        <v>485</v>
      </c>
      <c r="C30" s="202" t="s">
        <v>5808</v>
      </c>
      <c r="D30" s="203" t="s">
        <v>486</v>
      </c>
      <c r="E30" s="197"/>
      <c r="F30" s="201"/>
      <c r="G30" s="202"/>
      <c r="H30" s="203"/>
      <c r="I30" s="193"/>
      <c r="J30" s="201" t="s">
        <v>511</v>
      </c>
      <c r="K30" s="202" t="s">
        <v>1798</v>
      </c>
      <c r="L30" s="203" t="s">
        <v>512</v>
      </c>
    </row>
    <row r="31" spans="2:12" s="159" customFormat="1" ht="15.75" customHeight="1">
      <c r="B31" s="201" t="s">
        <v>5809</v>
      </c>
      <c r="C31" s="202" t="s">
        <v>5810</v>
      </c>
      <c r="D31" s="203" t="s">
        <v>5811</v>
      </c>
      <c r="E31" s="197"/>
      <c r="F31" s="201"/>
      <c r="G31" s="202"/>
      <c r="H31" s="203"/>
      <c r="I31" s="193"/>
      <c r="J31" s="201" t="s">
        <v>1801</v>
      </c>
      <c r="K31" s="202" t="s">
        <v>1802</v>
      </c>
      <c r="L31" s="203" t="s">
        <v>1803</v>
      </c>
    </row>
    <row r="32" spans="2:12" s="159" customFormat="1" ht="15.75" customHeight="1">
      <c r="B32" s="201" t="s">
        <v>5812</v>
      </c>
      <c r="C32" s="202" t="s">
        <v>5813</v>
      </c>
      <c r="D32" s="203" t="s">
        <v>5814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5815</v>
      </c>
      <c r="C33" s="202" t="s">
        <v>5816</v>
      </c>
      <c r="D33" s="203" t="s">
        <v>5817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1806</v>
      </c>
      <c r="C35" s="193" t="s">
        <v>1807</v>
      </c>
      <c r="D35" s="205"/>
      <c r="E35" s="193"/>
      <c r="F35" s="193" t="s">
        <v>1808</v>
      </c>
      <c r="G35" s="206" t="s">
        <v>1809</v>
      </c>
      <c r="H35" s="196"/>
      <c r="I35" s="193"/>
      <c r="J35" s="193" t="s">
        <v>1808</v>
      </c>
      <c r="K35" s="193" t="s">
        <v>1810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5441</v>
      </c>
      <c r="C2" s="122"/>
      <c r="D2" s="122"/>
      <c r="E2" s="122"/>
      <c r="F2" s="122"/>
      <c r="G2" s="121"/>
      <c r="H2" s="604" t="s">
        <v>247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5870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1879</v>
      </c>
      <c r="C6" s="1" t="s">
        <v>5448</v>
      </c>
      <c r="D6" s="395" t="s">
        <v>1880</v>
      </c>
      <c r="E6" s="395" t="s">
        <v>122</v>
      </c>
      <c r="F6" s="1623" t="s">
        <v>1882</v>
      </c>
      <c r="G6" s="1620" t="s">
        <v>255</v>
      </c>
      <c r="H6" s="1623" t="s">
        <v>122</v>
      </c>
      <c r="I6" s="367" t="s">
        <v>5871</v>
      </c>
    </row>
    <row r="7" spans="2:9" ht="18.75" hidden="1" customHeight="1">
      <c r="B7" s="4" t="s">
        <v>254</v>
      </c>
      <c r="C7" s="4" t="s">
        <v>255</v>
      </c>
      <c r="D7" s="395"/>
      <c r="E7" s="4" t="s">
        <v>5872</v>
      </c>
      <c r="F7" s="1624"/>
      <c r="G7" s="1621"/>
      <c r="H7" s="1624"/>
      <c r="I7" s="4" t="s">
        <v>719</v>
      </c>
    </row>
    <row r="8" spans="2:9" ht="18.75" hidden="1" customHeight="1">
      <c r="B8" s="366" t="s">
        <v>5873</v>
      </c>
      <c r="C8" s="6" t="s">
        <v>5874</v>
      </c>
      <c r="D8" s="6">
        <v>44371</v>
      </c>
      <c r="E8" s="6">
        <f t="shared" ref="E8:E13" si="0">D8+14</f>
        <v>44385</v>
      </c>
      <c r="F8" s="366" t="s">
        <v>2348</v>
      </c>
      <c r="G8" s="6" t="s">
        <v>5875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5876</v>
      </c>
      <c r="C9" s="6" t="s">
        <v>5877</v>
      </c>
      <c r="D9" s="6">
        <v>44383</v>
      </c>
      <c r="E9" s="6">
        <f t="shared" si="0"/>
        <v>44397</v>
      </c>
      <c r="F9" s="366" t="s">
        <v>1717</v>
      </c>
      <c r="G9" s="6" t="s">
        <v>5878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5879</v>
      </c>
      <c r="C10" s="6" t="s">
        <v>5880</v>
      </c>
      <c r="D10" s="6">
        <v>44391</v>
      </c>
      <c r="E10" s="6">
        <f t="shared" si="0"/>
        <v>44405</v>
      </c>
      <c r="F10" s="366" t="s">
        <v>5881</v>
      </c>
      <c r="G10" s="6" t="s">
        <v>5882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5883</v>
      </c>
      <c r="C11" s="6" t="s">
        <v>5884</v>
      </c>
      <c r="D11" s="6">
        <v>44397</v>
      </c>
      <c r="E11" s="6">
        <f t="shared" si="0"/>
        <v>44411</v>
      </c>
      <c r="F11" s="366" t="s">
        <v>2348</v>
      </c>
      <c r="G11" s="6" t="s">
        <v>5885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5886</v>
      </c>
      <c r="C12" s="6" t="s">
        <v>5887</v>
      </c>
      <c r="D12" s="6">
        <v>44407</v>
      </c>
      <c r="E12" s="6">
        <f t="shared" si="0"/>
        <v>44421</v>
      </c>
      <c r="F12" s="366" t="s">
        <v>1717</v>
      </c>
      <c r="G12" s="6" t="s">
        <v>5888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4755</v>
      </c>
      <c r="C13" s="6" t="s">
        <v>5889</v>
      </c>
      <c r="D13" s="6">
        <v>44412</v>
      </c>
      <c r="E13" s="6">
        <f t="shared" si="0"/>
        <v>44426</v>
      </c>
      <c r="F13" s="366" t="s">
        <v>5881</v>
      </c>
      <c r="G13" s="6" t="s">
        <v>5890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468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1879</v>
      </c>
      <c r="C17" s="1" t="s">
        <v>5448</v>
      </c>
      <c r="D17" s="395" t="s">
        <v>1880</v>
      </c>
      <c r="E17" s="119" t="s">
        <v>5891</v>
      </c>
      <c r="F17" s="1623" t="s">
        <v>1882</v>
      </c>
      <c r="G17" s="1620" t="s">
        <v>255</v>
      </c>
      <c r="H17" s="1623" t="s">
        <v>1881</v>
      </c>
      <c r="I17" s="367" t="s">
        <v>5871</v>
      </c>
      <c r="J17" s="3"/>
      <c r="K17" s="3"/>
    </row>
    <row r="18" spans="2:11" ht="18.75" hidden="1" customHeight="1">
      <c r="B18" s="4" t="s">
        <v>254</v>
      </c>
      <c r="C18" s="4" t="s">
        <v>255</v>
      </c>
      <c r="D18" s="395"/>
      <c r="E18" s="4" t="s">
        <v>5892</v>
      </c>
      <c r="F18" s="1624"/>
      <c r="G18" s="1621"/>
      <c r="H18" s="1624"/>
      <c r="I18" s="4" t="s">
        <v>719</v>
      </c>
      <c r="J18" s="3"/>
      <c r="K18" s="3"/>
    </row>
    <row r="19" spans="2:11" ht="18.75" hidden="1" customHeight="1">
      <c r="B19" s="366" t="s">
        <v>4755</v>
      </c>
      <c r="C19" s="6" t="s">
        <v>5893</v>
      </c>
      <c r="D19" s="6">
        <v>44503</v>
      </c>
      <c r="E19" s="6">
        <f>D19+11</f>
        <v>44514</v>
      </c>
      <c r="F19" s="6" t="s">
        <v>2348</v>
      </c>
      <c r="G19" s="6" t="s">
        <v>5894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5895</v>
      </c>
      <c r="C20" s="6" t="s">
        <v>5896</v>
      </c>
      <c r="D20" s="6">
        <v>44506</v>
      </c>
      <c r="E20" s="6">
        <f>D20+11</f>
        <v>44517</v>
      </c>
      <c r="F20" s="6" t="s">
        <v>5897</v>
      </c>
      <c r="G20" s="6" t="s">
        <v>5898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5899</v>
      </c>
      <c r="C21" s="6" t="s">
        <v>5900</v>
      </c>
      <c r="D21" s="6">
        <v>44528</v>
      </c>
      <c r="E21" s="6">
        <f>D21+11</f>
        <v>44539</v>
      </c>
      <c r="F21" s="6" t="s">
        <v>2348</v>
      </c>
      <c r="G21" s="6" t="s">
        <v>5901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5254</v>
      </c>
      <c r="C22" s="6" t="s">
        <v>5902</v>
      </c>
      <c r="D22" s="6">
        <v>44534</v>
      </c>
      <c r="E22" s="6">
        <f>D22+11</f>
        <v>44545</v>
      </c>
      <c r="F22" s="6" t="s">
        <v>5903</v>
      </c>
      <c r="G22" s="6" t="s">
        <v>5904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1879</v>
      </c>
      <c r="C25" s="371" t="s">
        <v>5448</v>
      </c>
      <c r="D25" s="395" t="s">
        <v>1880</v>
      </c>
      <c r="E25" s="119" t="s">
        <v>5891</v>
      </c>
      <c r="F25" s="1623" t="s">
        <v>1882</v>
      </c>
      <c r="G25" s="1620" t="s">
        <v>255</v>
      </c>
      <c r="H25" s="1623" t="s">
        <v>1881</v>
      </c>
      <c r="I25" s="477"/>
      <c r="J25" s="477"/>
      <c r="K25" s="477"/>
    </row>
    <row r="26" spans="2:11" s="168" customFormat="1" ht="16.5" hidden="1">
      <c r="B26" s="527" t="s">
        <v>254</v>
      </c>
      <c r="C26" s="527" t="s">
        <v>255</v>
      </c>
      <c r="D26" s="402"/>
      <c r="E26" s="527" t="s">
        <v>49</v>
      </c>
      <c r="F26" s="1624"/>
      <c r="G26" s="1621"/>
      <c r="H26" s="1624"/>
      <c r="I26" s="369"/>
      <c r="J26" s="369"/>
      <c r="K26" s="369"/>
    </row>
    <row r="27" spans="2:11" s="14" customFormat="1" ht="18.75" hidden="1" customHeight="1">
      <c r="B27" s="127" t="s">
        <v>5905</v>
      </c>
      <c r="C27" s="126" t="s">
        <v>5906</v>
      </c>
      <c r="D27" s="412">
        <v>44610</v>
      </c>
      <c r="E27" s="6">
        <f>D27+11</f>
        <v>44621</v>
      </c>
      <c r="F27" s="6" t="s">
        <v>5907</v>
      </c>
      <c r="G27" s="6" t="s">
        <v>5908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5909</v>
      </c>
      <c r="C28" s="126" t="s">
        <v>5910</v>
      </c>
      <c r="D28" s="412">
        <v>44235</v>
      </c>
      <c r="E28" s="6">
        <f>D28+11</f>
        <v>44246</v>
      </c>
      <c r="F28" s="6" t="s">
        <v>902</v>
      </c>
      <c r="G28" s="6" t="s">
        <v>5911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1879</v>
      </c>
      <c r="C32" s="395" t="s">
        <v>5448</v>
      </c>
      <c r="D32" s="395" t="s">
        <v>1880</v>
      </c>
      <c r="E32" s="119" t="s">
        <v>1881</v>
      </c>
      <c r="F32" s="1623" t="s">
        <v>1882</v>
      </c>
      <c r="G32" s="1620" t="s">
        <v>255</v>
      </c>
      <c r="H32" s="1623" t="s">
        <v>1881</v>
      </c>
      <c r="I32" s="367" t="s">
        <v>5912</v>
      </c>
      <c r="J32" s="9"/>
      <c r="K32" s="572" t="s">
        <v>5452</v>
      </c>
    </row>
    <row r="33" spans="2:11" s="14" customFormat="1" ht="18.75" customHeight="1">
      <c r="B33" s="4" t="s">
        <v>254</v>
      </c>
      <c r="C33" s="4" t="s">
        <v>255</v>
      </c>
      <c r="D33" s="395"/>
      <c r="E33" s="4" t="s">
        <v>5913</v>
      </c>
      <c r="F33" s="1624"/>
      <c r="G33" s="1621"/>
      <c r="H33" s="1624"/>
      <c r="I33" s="4"/>
      <c r="J33" s="9"/>
      <c r="K33" s="573"/>
    </row>
    <row r="34" spans="2:11" s="14" customFormat="1" ht="18.75" hidden="1" customHeight="1">
      <c r="B34" s="136" t="s">
        <v>5466</v>
      </c>
      <c r="C34" s="137" t="s">
        <v>5489</v>
      </c>
      <c r="D34" s="6">
        <v>44607</v>
      </c>
      <c r="E34" s="6">
        <f>D34+9</f>
        <v>44616</v>
      </c>
      <c r="F34" s="6" t="s">
        <v>693</v>
      </c>
      <c r="G34" s="6" t="s">
        <v>5914</v>
      </c>
      <c r="H34" s="6">
        <v>44606</v>
      </c>
      <c r="I34" s="412" t="s">
        <v>288</v>
      </c>
      <c r="J34" s="9"/>
      <c r="K34" s="417"/>
    </row>
    <row r="35" spans="2:11" s="14" customFormat="1" ht="18.75" hidden="1" customHeight="1">
      <c r="B35" s="136" t="s">
        <v>5468</v>
      </c>
      <c r="C35" s="137" t="s">
        <v>5490</v>
      </c>
      <c r="D35" s="6">
        <v>44611</v>
      </c>
      <c r="E35" s="6">
        <f>D35+9</f>
        <v>44620</v>
      </c>
      <c r="F35" s="6" t="s">
        <v>5915</v>
      </c>
      <c r="G35" s="6" t="s">
        <v>5916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5470</v>
      </c>
      <c r="C36" s="542" t="s">
        <v>5491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5472</v>
      </c>
      <c r="C37" s="542" t="s">
        <v>5492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5476</v>
      </c>
      <c r="C38" s="542" t="s">
        <v>5493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5474</v>
      </c>
      <c r="C39" s="542" t="s">
        <v>5494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5478</v>
      </c>
      <c r="C40" s="542" t="s">
        <v>5495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5480</v>
      </c>
      <c r="C41" s="542" t="s">
        <v>5496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5482</v>
      </c>
      <c r="C42" s="542" t="s">
        <v>5497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5484</v>
      </c>
      <c r="C43" s="542" t="s">
        <v>5498</v>
      </c>
      <c r="D43" s="6">
        <f>D42+7</f>
        <v>44672</v>
      </c>
      <c r="E43" s="6">
        <f t="shared" si="3"/>
        <v>44681</v>
      </c>
      <c r="F43" s="565" t="s">
        <v>5917</v>
      </c>
      <c r="G43" s="6" t="s">
        <v>5918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5459</v>
      </c>
      <c r="C44" s="542" t="s">
        <v>5499</v>
      </c>
      <c r="D44" s="6">
        <f>D43+7</f>
        <v>44679</v>
      </c>
      <c r="E44" s="6">
        <f t="shared" si="3"/>
        <v>44688</v>
      </c>
      <c r="F44" s="6" t="s">
        <v>463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5461</v>
      </c>
      <c r="C45" s="542" t="s">
        <v>5500</v>
      </c>
      <c r="D45" s="6">
        <f>D44+7</f>
        <v>44686</v>
      </c>
      <c r="E45" s="6">
        <f t="shared" si="3"/>
        <v>44695</v>
      </c>
      <c r="F45" s="6" t="s">
        <v>5919</v>
      </c>
      <c r="G45" s="6" t="s">
        <v>5920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5463</v>
      </c>
      <c r="C46" s="542" t="s">
        <v>5501</v>
      </c>
      <c r="D46" s="6">
        <v>44693</v>
      </c>
      <c r="E46" s="6">
        <f>D46+9</f>
        <v>44702</v>
      </c>
      <c r="F46" s="6" t="s">
        <v>1950</v>
      </c>
      <c r="G46" s="6" t="s">
        <v>5921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5466</v>
      </c>
      <c r="C47" s="542" t="s">
        <v>5502</v>
      </c>
      <c r="D47" s="6">
        <v>44700</v>
      </c>
      <c r="E47" s="6">
        <f>D47+9</f>
        <v>44709</v>
      </c>
      <c r="F47" s="6" t="s">
        <v>260</v>
      </c>
      <c r="G47" s="6" t="s">
        <v>5922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5468</v>
      </c>
      <c r="C48" s="542" t="s">
        <v>5503</v>
      </c>
      <c r="D48" s="6">
        <v>44707</v>
      </c>
      <c r="E48" s="6">
        <f>D48+9</f>
        <v>44716</v>
      </c>
      <c r="F48" s="6" t="s">
        <v>463</v>
      </c>
      <c r="G48" s="6" t="s">
        <v>463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5470</v>
      </c>
      <c r="C49" s="542" t="s">
        <v>5504</v>
      </c>
      <c r="D49" s="6">
        <v>44719</v>
      </c>
      <c r="E49" s="6">
        <f t="shared" ref="E49:E52" si="5">D49+9</f>
        <v>44728</v>
      </c>
      <c r="F49" s="6" t="s">
        <v>463</v>
      </c>
      <c r="G49" s="6" t="s">
        <v>463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5472</v>
      </c>
      <c r="C50" s="542" t="s">
        <v>5505</v>
      </c>
      <c r="D50" s="6">
        <v>44724</v>
      </c>
      <c r="E50" s="6">
        <f t="shared" si="5"/>
        <v>44733</v>
      </c>
      <c r="F50" s="6" t="s">
        <v>463</v>
      </c>
      <c r="G50" s="6" t="s">
        <v>463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5476</v>
      </c>
      <c r="C51" s="542" t="s">
        <v>5506</v>
      </c>
      <c r="D51" s="6">
        <v>44728</v>
      </c>
      <c r="E51" s="6">
        <f t="shared" si="5"/>
        <v>44737</v>
      </c>
      <c r="F51" s="6" t="s">
        <v>463</v>
      </c>
      <c r="G51" s="6" t="s">
        <v>463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5474</v>
      </c>
      <c r="C52" s="542" t="s">
        <v>5507</v>
      </c>
      <c r="D52" s="6">
        <v>44743</v>
      </c>
      <c r="E52" s="485">
        <f t="shared" si="5"/>
        <v>44752</v>
      </c>
      <c r="F52" s="6" t="s">
        <v>463</v>
      </c>
      <c r="G52" s="6" t="s">
        <v>463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5923</v>
      </c>
      <c r="C53" s="542" t="s">
        <v>5509</v>
      </c>
      <c r="D53" s="6">
        <v>44743</v>
      </c>
      <c r="E53" s="485">
        <f>D53+9</f>
        <v>44752</v>
      </c>
      <c r="F53" s="6" t="s">
        <v>463</v>
      </c>
      <c r="G53" s="6" t="s">
        <v>463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5480</v>
      </c>
      <c r="C54" s="542" t="s">
        <v>5510</v>
      </c>
      <c r="D54" s="6">
        <v>44753</v>
      </c>
      <c r="E54" s="6">
        <f t="shared" ref="E54:E56" si="7">D54+9</f>
        <v>44762</v>
      </c>
      <c r="F54" s="6" t="s">
        <v>463</v>
      </c>
      <c r="G54" s="6" t="s">
        <v>463</v>
      </c>
      <c r="H54" s="6">
        <f t="shared" ref="H54:H56" si="8">E54</f>
        <v>44762</v>
      </c>
      <c r="I54" s="6"/>
      <c r="J54" s="585" t="s">
        <v>5924</v>
      </c>
      <c r="K54" s="572">
        <f t="shared" ref="K54:K56" si="9">K53+7</f>
        <v>44751</v>
      </c>
    </row>
    <row r="55" spans="2:11" s="14" customFormat="1" ht="18.75" customHeight="1">
      <c r="B55" s="571" t="s">
        <v>5482</v>
      </c>
      <c r="C55" s="542" t="s">
        <v>5511</v>
      </c>
      <c r="D55" s="6">
        <v>44756</v>
      </c>
      <c r="E55" s="485">
        <f t="shared" si="7"/>
        <v>44765</v>
      </c>
      <c r="F55" s="6" t="s">
        <v>463</v>
      </c>
      <c r="G55" s="6" t="s">
        <v>463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312</v>
      </c>
      <c r="C56" s="576" t="s">
        <v>5513</v>
      </c>
      <c r="D56" s="485">
        <v>44763</v>
      </c>
      <c r="E56" s="485">
        <f t="shared" si="7"/>
        <v>44772</v>
      </c>
      <c r="F56" s="485" t="s">
        <v>463</v>
      </c>
      <c r="G56" s="485" t="s">
        <v>463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5514</v>
      </c>
      <c r="C57" s="137" t="s">
        <v>5515</v>
      </c>
      <c r="D57" s="6">
        <v>44770</v>
      </c>
      <c r="E57" s="6">
        <f t="shared" ref="E57" si="10">D57+9</f>
        <v>44779</v>
      </c>
      <c r="F57" s="6" t="s">
        <v>463</v>
      </c>
      <c r="G57" s="6" t="s">
        <v>463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5459</v>
      </c>
      <c r="C58" s="137" t="s">
        <v>5516</v>
      </c>
      <c r="D58" s="6">
        <v>44777</v>
      </c>
      <c r="E58" s="6">
        <f t="shared" ref="E58" si="13">D58+9</f>
        <v>44786</v>
      </c>
      <c r="F58" s="6" t="s">
        <v>463</v>
      </c>
      <c r="G58" s="6" t="s">
        <v>463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5461</v>
      </c>
      <c r="C59" s="137" t="s">
        <v>5517</v>
      </c>
      <c r="D59" s="6">
        <v>44784</v>
      </c>
      <c r="E59" s="6">
        <f t="shared" ref="E59" si="15">D59+9</f>
        <v>44793</v>
      </c>
      <c r="F59" s="6" t="s">
        <v>463</v>
      </c>
      <c r="G59" s="6" t="s">
        <v>463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5518</v>
      </c>
      <c r="C60" s="137" t="s">
        <v>5519</v>
      </c>
      <c r="D60" s="6">
        <v>44791</v>
      </c>
      <c r="E60" s="6">
        <f t="shared" ref="E60" si="17">D60+9</f>
        <v>44800</v>
      </c>
      <c r="F60" s="6" t="s">
        <v>463</v>
      </c>
      <c r="G60" s="6" t="s">
        <v>463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5466</v>
      </c>
      <c r="C61" s="137" t="s">
        <v>5520</v>
      </c>
      <c r="D61" s="6">
        <v>44798</v>
      </c>
      <c r="E61" s="6">
        <f t="shared" ref="E61" si="19">D61+9</f>
        <v>44807</v>
      </c>
      <c r="F61" s="6" t="s">
        <v>463</v>
      </c>
      <c r="G61" s="6" t="s">
        <v>463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1879</v>
      </c>
      <c r="C65" s="395" t="s">
        <v>5448</v>
      </c>
      <c r="D65" s="395" t="s">
        <v>1880</v>
      </c>
      <c r="E65" s="119" t="s">
        <v>5891</v>
      </c>
      <c r="F65" s="1623" t="s">
        <v>1882</v>
      </c>
      <c r="G65" s="1620" t="s">
        <v>255</v>
      </c>
      <c r="H65" s="1623" t="s">
        <v>1881</v>
      </c>
      <c r="I65" s="367"/>
      <c r="J65" s="9"/>
      <c r="K65" s="9"/>
    </row>
    <row r="66" spans="2:11" s="14" customFormat="1" ht="18.75" customHeight="1">
      <c r="B66" s="4" t="s">
        <v>254</v>
      </c>
      <c r="C66" s="4" t="s">
        <v>255</v>
      </c>
      <c r="D66" s="395"/>
      <c r="E66" s="4" t="s">
        <v>49</v>
      </c>
      <c r="F66" s="1624"/>
      <c r="G66" s="1621"/>
      <c r="H66" s="1624"/>
      <c r="I66" s="4"/>
      <c r="J66" s="9"/>
      <c r="K66" s="9"/>
    </row>
    <row r="67" spans="2:11" s="14" customFormat="1" ht="18.75" customHeight="1">
      <c r="B67" s="544" t="s">
        <v>5925</v>
      </c>
      <c r="C67" s="545" t="s">
        <v>5926</v>
      </c>
      <c r="D67" s="545">
        <v>44623</v>
      </c>
      <c r="E67" s="6">
        <f>D67+11</f>
        <v>44634</v>
      </c>
      <c r="F67" s="6" t="s">
        <v>463</v>
      </c>
      <c r="G67" s="6" t="s">
        <v>463</v>
      </c>
      <c r="H67" s="6"/>
      <c r="I67" s="412"/>
      <c r="J67" s="9"/>
      <c r="K67" s="9"/>
    </row>
    <row r="68" spans="2:11" s="14" customFormat="1" ht="18.75" customHeight="1">
      <c r="B68" s="544" t="s">
        <v>5873</v>
      </c>
      <c r="C68" s="545" t="s">
        <v>5927</v>
      </c>
      <c r="D68" s="545">
        <v>44635</v>
      </c>
      <c r="E68" s="6">
        <f t="shared" ref="E68:E71" si="21">D68+11</f>
        <v>44646</v>
      </c>
      <c r="F68" s="6" t="s">
        <v>463</v>
      </c>
      <c r="G68" s="6" t="s">
        <v>463</v>
      </c>
      <c r="H68" s="6"/>
      <c r="I68" s="6"/>
      <c r="J68" s="9"/>
      <c r="K68" s="9"/>
    </row>
    <row r="69" spans="2:11" s="14" customFormat="1" ht="18.75" customHeight="1">
      <c r="B69" s="544" t="s">
        <v>5226</v>
      </c>
      <c r="C69" s="545" t="s">
        <v>5928</v>
      </c>
      <c r="D69" s="545">
        <v>44640</v>
      </c>
      <c r="E69" s="6">
        <f t="shared" si="21"/>
        <v>44651</v>
      </c>
      <c r="F69" s="6" t="s">
        <v>463</v>
      </c>
      <c r="G69" s="6" t="s">
        <v>463</v>
      </c>
      <c r="H69" s="6"/>
      <c r="I69" s="6"/>
      <c r="J69" s="9"/>
      <c r="K69" s="9"/>
    </row>
    <row r="70" spans="2:11" s="14" customFormat="1" ht="18.75" customHeight="1">
      <c r="B70" s="544" t="s">
        <v>5879</v>
      </c>
      <c r="C70" s="545" t="s">
        <v>5929</v>
      </c>
      <c r="D70" s="545">
        <v>44644</v>
      </c>
      <c r="E70" s="6">
        <f t="shared" si="21"/>
        <v>44655</v>
      </c>
      <c r="F70" s="6" t="s">
        <v>463</v>
      </c>
      <c r="G70" s="6" t="s">
        <v>463</v>
      </c>
      <c r="H70" s="6"/>
      <c r="I70" s="6"/>
      <c r="J70" s="9"/>
      <c r="K70" s="9"/>
    </row>
    <row r="71" spans="2:11" s="14" customFormat="1" ht="18.75" customHeight="1">
      <c r="B71" s="544" t="s">
        <v>5883</v>
      </c>
      <c r="C71" s="545" t="s">
        <v>5930</v>
      </c>
      <c r="D71" s="545">
        <v>44650</v>
      </c>
      <c r="E71" s="6">
        <f t="shared" si="21"/>
        <v>44661</v>
      </c>
      <c r="F71" s="6" t="s">
        <v>463</v>
      </c>
      <c r="G71" s="6" t="s">
        <v>463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469</v>
      </c>
      <c r="C74" s="11"/>
      <c r="D74" s="11"/>
      <c r="E74" s="15"/>
      <c r="F74" s="2" t="s">
        <v>1789</v>
      </c>
      <c r="G74" s="2"/>
      <c r="H74" s="11"/>
      <c r="I74" s="2" t="s">
        <v>471</v>
      </c>
      <c r="J74" s="2"/>
      <c r="K74" s="2"/>
    </row>
    <row r="75" spans="2:11" s="12" customFormat="1" ht="18.75" customHeight="1">
      <c r="B75" s="197" t="s">
        <v>472</v>
      </c>
      <c r="C75" s="193"/>
      <c r="D75" s="198" t="s">
        <v>473</v>
      </c>
      <c r="E75" s="15"/>
      <c r="F75" s="11" t="s">
        <v>474</v>
      </c>
      <c r="G75" s="11"/>
      <c r="H75" s="198" t="s">
        <v>475</v>
      </c>
      <c r="I75" s="197" t="s">
        <v>476</v>
      </c>
      <c r="J75" s="193"/>
      <c r="K75" s="198" t="s">
        <v>477</v>
      </c>
    </row>
    <row r="76" spans="2:11" s="12" customFormat="1" ht="18.75" customHeight="1">
      <c r="B76" s="414" t="s">
        <v>478</v>
      </c>
      <c r="C76" s="202"/>
      <c r="D76" s="570" t="s">
        <v>479</v>
      </c>
      <c r="E76" s="197"/>
      <c r="F76" s="707" t="s">
        <v>480</v>
      </c>
      <c r="G76" s="707" t="s">
        <v>481</v>
      </c>
      <c r="H76" s="252" t="s">
        <v>482</v>
      </c>
      <c r="I76" s="201" t="s">
        <v>483</v>
      </c>
      <c r="J76" s="202" t="s">
        <v>1790</v>
      </c>
      <c r="K76" s="203" t="s">
        <v>484</v>
      </c>
    </row>
    <row r="77" spans="2:11" s="14" customFormat="1" ht="18.75" customHeight="1">
      <c r="B77" s="414" t="s">
        <v>492</v>
      </c>
      <c r="C77" s="202"/>
      <c r="D77" s="570" t="s">
        <v>493</v>
      </c>
      <c r="E77" s="197"/>
      <c r="F77" s="707" t="s">
        <v>487</v>
      </c>
      <c r="G77" s="707" t="s">
        <v>488</v>
      </c>
      <c r="H77" s="252" t="s">
        <v>489</v>
      </c>
      <c r="I77" s="201" t="s">
        <v>490</v>
      </c>
      <c r="J77" s="202" t="s">
        <v>1791</v>
      </c>
      <c r="K77" s="203" t="s">
        <v>491</v>
      </c>
    </row>
    <row r="78" spans="2:11" s="14" customFormat="1" ht="18.75" customHeight="1">
      <c r="B78" s="201" t="s">
        <v>3799</v>
      </c>
      <c r="C78" s="202"/>
      <c r="D78" s="203" t="s">
        <v>1954</v>
      </c>
      <c r="E78" s="197"/>
      <c r="F78" s="707" t="s">
        <v>494</v>
      </c>
      <c r="G78" s="707" t="s">
        <v>495</v>
      </c>
      <c r="H78" s="252" t="s">
        <v>496</v>
      </c>
      <c r="I78" s="201" t="s">
        <v>1794</v>
      </c>
      <c r="J78" s="202" t="s">
        <v>1795</v>
      </c>
      <c r="K78" s="203" t="s">
        <v>1796</v>
      </c>
    </row>
    <row r="79" spans="2:11" s="14" customFormat="1" ht="18.75" customHeight="1">
      <c r="B79" s="201" t="s">
        <v>485</v>
      </c>
      <c r="C79" s="202"/>
      <c r="D79" s="203" t="s">
        <v>486</v>
      </c>
      <c r="E79" s="197"/>
      <c r="F79" s="707" t="s">
        <v>501</v>
      </c>
      <c r="G79" s="707" t="s">
        <v>502</v>
      </c>
      <c r="H79" s="252" t="s">
        <v>503</v>
      </c>
      <c r="I79" s="201" t="s">
        <v>504</v>
      </c>
      <c r="J79" s="202" t="s">
        <v>1797</v>
      </c>
      <c r="K79" s="203" t="s">
        <v>505</v>
      </c>
    </row>
    <row r="80" spans="2:11" s="14" customFormat="1" ht="18.75" customHeight="1">
      <c r="B80" s="414" t="s">
        <v>899</v>
      </c>
      <c r="C80" s="202"/>
      <c r="D80" s="570" t="s">
        <v>500</v>
      </c>
      <c r="E80" s="197"/>
      <c r="F80" s="707" t="s">
        <v>3800</v>
      </c>
      <c r="G80" s="707" t="s">
        <v>509</v>
      </c>
      <c r="H80" s="252" t="s">
        <v>3801</v>
      </c>
      <c r="I80" s="201" t="s">
        <v>511</v>
      </c>
      <c r="J80" s="202" t="s">
        <v>1798</v>
      </c>
      <c r="K80" s="203" t="s">
        <v>512</v>
      </c>
    </row>
    <row r="81" spans="2:11" s="14" customFormat="1" ht="18.75" customHeight="1">
      <c r="B81" s="414" t="s">
        <v>1799</v>
      </c>
      <c r="C81" s="202"/>
      <c r="D81" s="570" t="s">
        <v>1800</v>
      </c>
      <c r="E81" s="197"/>
      <c r="F81" s="707" t="s">
        <v>3802</v>
      </c>
      <c r="G81" s="707" t="s">
        <v>516</v>
      </c>
      <c r="H81" s="252" t="s">
        <v>3803</v>
      </c>
      <c r="I81" s="201" t="s">
        <v>1801</v>
      </c>
      <c r="J81" s="202" t="s">
        <v>1802</v>
      </c>
      <c r="K81" s="203" t="s">
        <v>1803</v>
      </c>
    </row>
    <row r="82" spans="2:11" s="14" customFormat="1" ht="18.75" customHeight="1">
      <c r="B82" s="414" t="s">
        <v>1804</v>
      </c>
      <c r="C82" s="202"/>
      <c r="D82" s="570" t="s">
        <v>1805</v>
      </c>
      <c r="E82" s="197"/>
      <c r="F82" s="505"/>
      <c r="G82"/>
      <c r="H82"/>
    </row>
    <row r="83" spans="2:11" s="14" customFormat="1" ht="18.75" customHeight="1">
      <c r="B83" s="414" t="s">
        <v>506</v>
      </c>
      <c r="C83" s="202"/>
      <c r="D83" s="570" t="s">
        <v>507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1806</v>
      </c>
      <c r="C85" s="11" t="s">
        <v>1807</v>
      </c>
      <c r="D85" s="13"/>
      <c r="F85" s="11" t="s">
        <v>1808</v>
      </c>
      <c r="G85" s="16" t="s">
        <v>1809</v>
      </c>
      <c r="H85" s="14"/>
      <c r="I85" s="11" t="s">
        <v>1808</v>
      </c>
      <c r="J85" s="11" t="s">
        <v>1810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1653</v>
      </c>
    </row>
    <row r="3" spans="2:8" ht="18" customHeight="1">
      <c r="B3" s="165"/>
    </row>
    <row r="4" spans="2:8" ht="18" customHeight="1">
      <c r="C4" s="313" t="s">
        <v>5931</v>
      </c>
      <c r="H4" s="147"/>
    </row>
    <row r="6" spans="2:8" s="145" customFormat="1" ht="18" customHeight="1">
      <c r="B6" s="170"/>
      <c r="C6" s="158"/>
      <c r="D6" s="208" t="s">
        <v>1880</v>
      </c>
      <c r="E6" s="332" t="s">
        <v>122</v>
      </c>
      <c r="F6" s="163" t="s">
        <v>106</v>
      </c>
      <c r="G6" s="332" t="s">
        <v>205</v>
      </c>
      <c r="H6" s="174"/>
    </row>
    <row r="7" spans="2:8" s="145" customFormat="1" ht="18" customHeight="1">
      <c r="B7" s="158"/>
      <c r="C7" s="169" t="s">
        <v>1655</v>
      </c>
      <c r="D7" s="209"/>
      <c r="E7" s="332" t="s">
        <v>32</v>
      </c>
      <c r="F7" s="332" t="s">
        <v>101</v>
      </c>
      <c r="G7" s="332" t="s">
        <v>2428</v>
      </c>
      <c r="H7" s="174"/>
    </row>
    <row r="8" spans="2:8" s="145" customFormat="1" ht="18" customHeight="1">
      <c r="B8" s="152" t="s">
        <v>254</v>
      </c>
      <c r="C8" s="152" t="s">
        <v>255</v>
      </c>
      <c r="D8" s="152" t="s">
        <v>1661</v>
      </c>
      <c r="E8" s="152" t="s">
        <v>1661</v>
      </c>
      <c r="F8" s="152" t="s">
        <v>1661</v>
      </c>
      <c r="G8" s="152" t="s">
        <v>1661</v>
      </c>
      <c r="H8" s="174"/>
    </row>
    <row r="9" spans="2:8" s="145" customFormat="1" ht="18" customHeight="1">
      <c r="B9" s="172" t="s">
        <v>5932</v>
      </c>
      <c r="C9" s="175" t="s">
        <v>5933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5343</v>
      </c>
      <c r="C10" s="175" t="s">
        <v>5934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5667</v>
      </c>
      <c r="C11" s="175" t="s">
        <v>5935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5614</v>
      </c>
      <c r="C12" s="175" t="s">
        <v>5936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4651</v>
      </c>
      <c r="C13" s="173" t="s">
        <v>5937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5938</v>
      </c>
      <c r="C14" s="173" t="s">
        <v>5939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312</v>
      </c>
      <c r="C15" s="173" t="s">
        <v>5940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5331</v>
      </c>
      <c r="C16" s="173" t="s">
        <v>5941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4702</v>
      </c>
      <c r="C17" s="173" t="s">
        <v>5942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5390</v>
      </c>
      <c r="C18" s="175" t="s">
        <v>5943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5932</v>
      </c>
      <c r="C19" s="175" t="s">
        <v>5944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5343</v>
      </c>
      <c r="C20" s="175" t="s">
        <v>5945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5667</v>
      </c>
      <c r="C21" s="175" t="s">
        <v>5946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1777</v>
      </c>
      <c r="I21" s="174"/>
      <c r="J21" s="174"/>
    </row>
    <row r="22" spans="2:12" s="145" customFormat="1" ht="18" customHeight="1">
      <c r="B22" s="157" t="s">
        <v>468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469</v>
      </c>
      <c r="C24" s="193"/>
      <c r="D24" s="193"/>
      <c r="E24" s="194"/>
      <c r="F24" s="195" t="s">
        <v>1789</v>
      </c>
      <c r="G24" s="195"/>
      <c r="H24" s="193"/>
      <c r="I24" s="193"/>
      <c r="J24" s="195" t="s">
        <v>471</v>
      </c>
      <c r="K24" s="195"/>
      <c r="L24" s="195"/>
    </row>
    <row r="25" spans="2:12" s="159" customFormat="1" ht="18" customHeight="1">
      <c r="B25" s="197" t="s">
        <v>472</v>
      </c>
      <c r="C25" s="193"/>
      <c r="D25" s="198" t="s">
        <v>473</v>
      </c>
      <c r="E25" s="199"/>
      <c r="F25" s="197" t="s">
        <v>474</v>
      </c>
      <c r="G25" s="193"/>
      <c r="H25" s="198" t="s">
        <v>475</v>
      </c>
      <c r="I25" s="193"/>
      <c r="J25" s="197" t="s">
        <v>476</v>
      </c>
      <c r="K25" s="193"/>
      <c r="L25" s="198" t="s">
        <v>477</v>
      </c>
    </row>
    <row r="26" spans="2:12" s="159" customFormat="1" ht="18" customHeight="1">
      <c r="B26" s="201" t="s">
        <v>5798</v>
      </c>
      <c r="C26" s="202" t="s">
        <v>5799</v>
      </c>
      <c r="D26" s="203" t="s">
        <v>5800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483</v>
      </c>
      <c r="K26" s="202" t="s">
        <v>1790</v>
      </c>
      <c r="L26" s="203" t="s">
        <v>484</v>
      </c>
    </row>
    <row r="27" spans="2:12" s="159" customFormat="1" ht="18" customHeight="1">
      <c r="B27" s="201" t="s">
        <v>5801</v>
      </c>
      <c r="C27" s="202" t="s">
        <v>5802</v>
      </c>
      <c r="D27" s="203" t="s">
        <v>5803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490</v>
      </c>
      <c r="K27" s="202" t="s">
        <v>1791</v>
      </c>
      <c r="L27" s="203" t="s">
        <v>491</v>
      </c>
    </row>
    <row r="28" spans="2:12" s="159" customFormat="1" ht="18" customHeight="1">
      <c r="B28" s="201" t="s">
        <v>1792</v>
      </c>
      <c r="C28" s="202" t="s">
        <v>5804</v>
      </c>
      <c r="D28" s="203" t="s">
        <v>1793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1794</v>
      </c>
      <c r="K28" s="202" t="s">
        <v>1795</v>
      </c>
      <c r="L28" s="203" t="s">
        <v>1796</v>
      </c>
    </row>
    <row r="29" spans="2:12" s="159" customFormat="1" ht="18" customHeight="1">
      <c r="B29" s="201" t="s">
        <v>5805</v>
      </c>
      <c r="C29" s="202" t="s">
        <v>5806</v>
      </c>
      <c r="D29" s="203" t="s">
        <v>5807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504</v>
      </c>
      <c r="K29" s="202" t="s">
        <v>1797</v>
      </c>
      <c r="L29" s="203" t="s">
        <v>505</v>
      </c>
    </row>
    <row r="30" spans="2:12" s="159" customFormat="1" ht="18" customHeight="1">
      <c r="B30" s="201" t="s">
        <v>485</v>
      </c>
      <c r="C30" s="202" t="s">
        <v>5808</v>
      </c>
      <c r="D30" s="203" t="s">
        <v>486</v>
      </c>
      <c r="E30" s="197"/>
      <c r="F30" s="201"/>
      <c r="G30" s="202"/>
      <c r="H30" s="203"/>
      <c r="I30" s="193"/>
      <c r="J30" s="201" t="s">
        <v>511</v>
      </c>
      <c r="K30" s="202" t="s">
        <v>1798</v>
      </c>
      <c r="L30" s="203" t="s">
        <v>512</v>
      </c>
    </row>
    <row r="31" spans="2:12" s="159" customFormat="1" ht="18" customHeight="1">
      <c r="B31" s="201" t="s">
        <v>5809</v>
      </c>
      <c r="C31" s="202" t="s">
        <v>5810</v>
      </c>
      <c r="D31" s="203" t="s">
        <v>5811</v>
      </c>
      <c r="E31" s="197"/>
      <c r="F31" s="201"/>
      <c r="G31" s="202"/>
      <c r="H31" s="203"/>
      <c r="I31" s="193"/>
      <c r="J31" s="201" t="s">
        <v>1801</v>
      </c>
      <c r="K31" s="202" t="s">
        <v>1802</v>
      </c>
      <c r="L31" s="203" t="s">
        <v>1803</v>
      </c>
    </row>
    <row r="32" spans="2:12" s="159" customFormat="1" ht="18" customHeight="1">
      <c r="B32" s="201" t="s">
        <v>5812</v>
      </c>
      <c r="C32" s="202" t="s">
        <v>5813</v>
      </c>
      <c r="D32" s="203" t="s">
        <v>5814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5815</v>
      </c>
      <c r="C33" s="202" t="s">
        <v>5816</v>
      </c>
      <c r="D33" s="203" t="s">
        <v>5817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1806</v>
      </c>
      <c r="C35" s="193" t="s">
        <v>1807</v>
      </c>
      <c r="D35" s="205"/>
      <c r="E35" s="193"/>
      <c r="F35" s="193" t="s">
        <v>1808</v>
      </c>
      <c r="G35" s="206" t="s">
        <v>1809</v>
      </c>
      <c r="H35" s="196"/>
      <c r="I35" s="193"/>
      <c r="J35" s="193" t="s">
        <v>1808</v>
      </c>
      <c r="K35" s="193" t="s">
        <v>1810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1653</v>
      </c>
    </row>
    <row r="3" spans="1:14" ht="17.25" customHeight="1">
      <c r="B3" s="165"/>
    </row>
    <row r="4" spans="1:14" ht="17.25" customHeight="1">
      <c r="C4" s="313" t="s">
        <v>5947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4447</v>
      </c>
      <c r="D6" s="208" t="s">
        <v>1880</v>
      </c>
      <c r="E6" s="311" t="s">
        <v>5948</v>
      </c>
      <c r="F6" s="163" t="s">
        <v>4471</v>
      </c>
      <c r="G6" s="163" t="s">
        <v>153</v>
      </c>
      <c r="H6" s="332" t="s">
        <v>5317</v>
      </c>
      <c r="I6" s="146"/>
      <c r="J6" s="337" t="s">
        <v>5949</v>
      </c>
      <c r="K6" s="146"/>
      <c r="L6" s="146"/>
      <c r="M6" s="146"/>
      <c r="N6" s="146"/>
    </row>
    <row r="7" spans="1:14" ht="17.25" customHeight="1">
      <c r="A7" s="218"/>
      <c r="B7" s="152" t="s">
        <v>254</v>
      </c>
      <c r="C7" s="152" t="s">
        <v>255</v>
      </c>
      <c r="D7" s="209"/>
      <c r="E7" s="161" t="s">
        <v>32</v>
      </c>
      <c r="F7" s="332" t="s">
        <v>217</v>
      </c>
      <c r="G7" s="332" t="s">
        <v>2428</v>
      </c>
      <c r="H7" s="332" t="s">
        <v>171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312</v>
      </c>
      <c r="C8" s="173" t="s">
        <v>5950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312</v>
      </c>
      <c r="C9" s="355" t="s">
        <v>5951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312</v>
      </c>
      <c r="C10" s="355" t="s">
        <v>5952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312</v>
      </c>
      <c r="C11" s="355" t="s">
        <v>5953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5140</v>
      </c>
      <c r="C12" s="355" t="s">
        <v>5954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5955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5134</v>
      </c>
      <c r="C13" s="355" t="s">
        <v>5956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5144</v>
      </c>
      <c r="C14" s="355" t="s">
        <v>5957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312</v>
      </c>
      <c r="C15" s="355" t="s">
        <v>5958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4796</v>
      </c>
      <c r="C16" s="355" t="s">
        <v>5959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22" t="s">
        <v>5960</v>
      </c>
      <c r="C18" s="1622"/>
      <c r="D18" s="1622"/>
      <c r="E18" s="1622"/>
      <c r="F18" s="1622"/>
      <c r="G18" s="1622"/>
      <c r="H18" s="1622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468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469</v>
      </c>
      <c r="C22" s="193"/>
      <c r="D22" s="193"/>
      <c r="E22" s="194"/>
      <c r="F22" s="195" t="s">
        <v>1789</v>
      </c>
      <c r="G22" s="195"/>
      <c r="H22" s="193"/>
      <c r="I22" s="193"/>
      <c r="J22" s="195" t="s">
        <v>471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472</v>
      </c>
      <c r="C23" s="193"/>
      <c r="D23" s="198" t="s">
        <v>473</v>
      </c>
      <c r="E23" s="199"/>
      <c r="F23" s="197" t="s">
        <v>474</v>
      </c>
      <c r="G23" s="193"/>
      <c r="H23" s="198" t="s">
        <v>475</v>
      </c>
      <c r="I23" s="193"/>
      <c r="J23" s="197" t="s">
        <v>476</v>
      </c>
      <c r="K23" s="193"/>
      <c r="L23" s="198" t="s">
        <v>477</v>
      </c>
      <c r="M23" s="193"/>
      <c r="N23" s="196"/>
    </row>
    <row r="24" spans="1:14" s="159" customFormat="1" ht="17.25" customHeight="1">
      <c r="A24" s="213"/>
      <c r="B24" s="201" t="s">
        <v>5798</v>
      </c>
      <c r="C24" s="202" t="s">
        <v>5799</v>
      </c>
      <c r="D24" s="203" t="s">
        <v>5800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483</v>
      </c>
      <c r="K24" s="202" t="s">
        <v>1790</v>
      </c>
      <c r="L24" s="203" t="s">
        <v>484</v>
      </c>
      <c r="M24" s="193"/>
      <c r="N24" s="196"/>
    </row>
    <row r="25" spans="1:14" s="159" customFormat="1" ht="17.25" customHeight="1">
      <c r="A25" s="212"/>
      <c r="B25" s="201" t="s">
        <v>5801</v>
      </c>
      <c r="C25" s="202" t="s">
        <v>5802</v>
      </c>
      <c r="D25" s="203" t="s">
        <v>5803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490</v>
      </c>
      <c r="K25" s="202" t="s">
        <v>1791</v>
      </c>
      <c r="L25" s="203" t="s">
        <v>491</v>
      </c>
      <c r="M25" s="193"/>
      <c r="N25" s="196"/>
    </row>
    <row r="26" spans="1:14" s="159" customFormat="1" ht="17.25" customHeight="1">
      <c r="A26" s="212"/>
      <c r="B26" s="201" t="s">
        <v>1792</v>
      </c>
      <c r="C26" s="202" t="s">
        <v>5804</v>
      </c>
      <c r="D26" s="203" t="s">
        <v>1793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1794</v>
      </c>
      <c r="K26" s="202" t="s">
        <v>1795</v>
      </c>
      <c r="L26" s="203" t="s">
        <v>1796</v>
      </c>
      <c r="M26" s="193"/>
      <c r="N26" s="196"/>
    </row>
    <row r="27" spans="1:14" s="159" customFormat="1" ht="17.25" customHeight="1">
      <c r="A27" s="212"/>
      <c r="B27" s="201" t="s">
        <v>5805</v>
      </c>
      <c r="C27" s="202" t="s">
        <v>5806</v>
      </c>
      <c r="D27" s="203" t="s">
        <v>5807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504</v>
      </c>
      <c r="K27" s="202" t="s">
        <v>1797</v>
      </c>
      <c r="L27" s="203" t="s">
        <v>505</v>
      </c>
      <c r="M27" s="193"/>
      <c r="N27" s="196"/>
    </row>
    <row r="28" spans="1:14" s="159" customFormat="1" ht="17.25" customHeight="1">
      <c r="A28" s="212"/>
      <c r="B28" s="201" t="s">
        <v>485</v>
      </c>
      <c r="C28" s="202" t="s">
        <v>5808</v>
      </c>
      <c r="D28" s="203" t="s">
        <v>486</v>
      </c>
      <c r="E28" s="197"/>
      <c r="F28" s="201"/>
      <c r="G28" s="202"/>
      <c r="H28" s="203"/>
      <c r="I28" s="193"/>
      <c r="J28" s="201" t="s">
        <v>511</v>
      </c>
      <c r="K28" s="202" t="s">
        <v>1798</v>
      </c>
      <c r="L28" s="203" t="s">
        <v>512</v>
      </c>
      <c r="M28" s="193"/>
      <c r="N28" s="196"/>
    </row>
    <row r="29" spans="1:14" s="159" customFormat="1" ht="17.25" customHeight="1">
      <c r="A29" s="212"/>
      <c r="B29" s="201" t="s">
        <v>5809</v>
      </c>
      <c r="C29" s="202" t="s">
        <v>5810</v>
      </c>
      <c r="D29" s="203" t="s">
        <v>5811</v>
      </c>
      <c r="E29" s="197"/>
      <c r="F29" s="201"/>
      <c r="G29" s="202"/>
      <c r="H29" s="203"/>
      <c r="I29" s="193"/>
      <c r="J29" s="201" t="s">
        <v>1801</v>
      </c>
      <c r="K29" s="202" t="s">
        <v>1802</v>
      </c>
      <c r="L29" s="203" t="s">
        <v>1803</v>
      </c>
      <c r="M29" s="193"/>
      <c r="N29" s="196"/>
    </row>
    <row r="30" spans="1:14" s="159" customFormat="1" ht="17.25" customHeight="1">
      <c r="A30" s="212"/>
      <c r="B30" s="201" t="s">
        <v>5812</v>
      </c>
      <c r="C30" s="202" t="s">
        <v>5813</v>
      </c>
      <c r="D30" s="203" t="s">
        <v>5814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5815</v>
      </c>
      <c r="C31" s="202" t="s">
        <v>5816</v>
      </c>
      <c r="D31" s="203" t="s">
        <v>5817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1806</v>
      </c>
      <c r="C33" s="193" t="s">
        <v>1807</v>
      </c>
      <c r="D33" s="205"/>
      <c r="E33" s="193"/>
      <c r="F33" s="193" t="s">
        <v>1808</v>
      </c>
      <c r="G33" s="206" t="s">
        <v>1809</v>
      </c>
      <c r="H33" s="196"/>
      <c r="I33" s="193"/>
      <c r="J33" s="193" t="s">
        <v>1808</v>
      </c>
      <c r="K33" s="193" t="s">
        <v>1810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5961</v>
      </c>
      <c r="J2" s="265"/>
      <c r="K2" s="265"/>
      <c r="L2" s="265"/>
    </row>
    <row r="3" spans="2:12" ht="19.5" customHeight="1">
      <c r="B3" s="268"/>
      <c r="C3" s="269" t="s">
        <v>5962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3705</v>
      </c>
      <c r="D5" s="302" t="s">
        <v>1880</v>
      </c>
      <c r="E5" s="274" t="s">
        <v>4471</v>
      </c>
      <c r="F5" s="272"/>
      <c r="G5" s="270" t="s">
        <v>5963</v>
      </c>
      <c r="H5" s="270" t="s">
        <v>5964</v>
      </c>
      <c r="J5" s="272"/>
      <c r="L5" s="284"/>
    </row>
    <row r="6" spans="2:12">
      <c r="B6" s="276" t="s">
        <v>254</v>
      </c>
      <c r="C6" s="276" t="s">
        <v>255</v>
      </c>
      <c r="D6" s="303"/>
      <c r="E6" s="277" t="s">
        <v>101</v>
      </c>
      <c r="F6" s="272"/>
      <c r="G6" s="280"/>
      <c r="H6" s="280"/>
      <c r="J6" s="272"/>
      <c r="L6" s="284"/>
    </row>
    <row r="7" spans="2:12">
      <c r="B7" s="281" t="s">
        <v>5965</v>
      </c>
      <c r="C7" s="282" t="s">
        <v>5966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4745</v>
      </c>
      <c r="C8" s="282" t="s">
        <v>5967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5968</v>
      </c>
      <c r="C9" s="282" t="s">
        <v>5969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4764</v>
      </c>
      <c r="C10" s="279" t="s">
        <v>5970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5971</v>
      </c>
      <c r="C11" s="279" t="s">
        <v>5972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4721</v>
      </c>
      <c r="C12" s="279" t="s">
        <v>5973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5899</v>
      </c>
      <c r="C13" s="279" t="s">
        <v>5974</v>
      </c>
      <c r="D13" s="389">
        <f t="shared" si="3"/>
        <v>43309</v>
      </c>
      <c r="E13" s="389" t="s">
        <v>288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468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469</v>
      </c>
      <c r="C16" s="266"/>
      <c r="D16" s="266"/>
      <c r="E16" s="286"/>
      <c r="F16" s="287" t="s">
        <v>1789</v>
      </c>
      <c r="G16" s="287"/>
      <c r="H16" s="266"/>
      <c r="I16" s="266"/>
      <c r="J16" s="287" t="s">
        <v>471</v>
      </c>
      <c r="K16" s="287"/>
      <c r="L16" s="287"/>
    </row>
    <row r="17" spans="2:12" s="288" customFormat="1" ht="17.25" customHeight="1">
      <c r="B17" s="289" t="s">
        <v>472</v>
      </c>
      <c r="C17" s="266"/>
      <c r="D17" s="290" t="s">
        <v>473</v>
      </c>
      <c r="E17" s="291"/>
      <c r="F17" s="289" t="s">
        <v>474</v>
      </c>
      <c r="G17" s="266"/>
      <c r="H17" s="290" t="s">
        <v>475</v>
      </c>
      <c r="I17" s="266"/>
      <c r="J17" s="289" t="s">
        <v>476</v>
      </c>
      <c r="K17" s="266"/>
      <c r="L17" s="290" t="s">
        <v>477</v>
      </c>
    </row>
    <row r="18" spans="2:12" s="288" customFormat="1" ht="17.25" customHeight="1">
      <c r="B18" s="292" t="s">
        <v>5798</v>
      </c>
      <c r="C18" s="293" t="s">
        <v>5799</v>
      </c>
      <c r="D18" s="294" t="s">
        <v>5800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483</v>
      </c>
      <c r="K18" s="293" t="s">
        <v>1790</v>
      </c>
      <c r="L18" s="294" t="s">
        <v>484</v>
      </c>
    </row>
    <row r="19" spans="2:12" s="288" customFormat="1" ht="17.25" customHeight="1">
      <c r="B19" s="292" t="s">
        <v>5801</v>
      </c>
      <c r="C19" s="293" t="s">
        <v>5802</v>
      </c>
      <c r="D19" s="294" t="s">
        <v>5803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490</v>
      </c>
      <c r="K19" s="293" t="s">
        <v>1791</v>
      </c>
      <c r="L19" s="294" t="s">
        <v>491</v>
      </c>
    </row>
    <row r="20" spans="2:12" s="288" customFormat="1" ht="17.25" customHeight="1">
      <c r="B20" s="292" t="s">
        <v>1792</v>
      </c>
      <c r="C20" s="293" t="s">
        <v>5804</v>
      </c>
      <c r="D20" s="294" t="s">
        <v>1793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1794</v>
      </c>
      <c r="K20" s="293" t="s">
        <v>1795</v>
      </c>
      <c r="L20" s="294" t="s">
        <v>1796</v>
      </c>
    </row>
    <row r="21" spans="2:12" s="288" customFormat="1" ht="17.25" customHeight="1">
      <c r="B21" s="292" t="s">
        <v>5805</v>
      </c>
      <c r="C21" s="293" t="s">
        <v>5806</v>
      </c>
      <c r="D21" s="294" t="s">
        <v>5807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504</v>
      </c>
      <c r="K21" s="293" t="s">
        <v>1797</v>
      </c>
      <c r="L21" s="294" t="s">
        <v>505</v>
      </c>
    </row>
    <row r="22" spans="2:12" s="288" customFormat="1" ht="17.25" customHeight="1">
      <c r="B22" s="292" t="s">
        <v>485</v>
      </c>
      <c r="C22" s="293" t="s">
        <v>5808</v>
      </c>
      <c r="D22" s="294" t="s">
        <v>486</v>
      </c>
      <c r="E22" s="289"/>
      <c r="F22" s="292"/>
      <c r="G22" s="293"/>
      <c r="H22" s="294"/>
      <c r="I22" s="266"/>
      <c r="J22" s="292" t="s">
        <v>511</v>
      </c>
      <c r="K22" s="293" t="s">
        <v>1798</v>
      </c>
      <c r="L22" s="294" t="s">
        <v>512</v>
      </c>
    </row>
    <row r="23" spans="2:12" s="288" customFormat="1" ht="17.25" customHeight="1">
      <c r="B23" s="292" t="s">
        <v>5809</v>
      </c>
      <c r="C23" s="293" t="s">
        <v>5810</v>
      </c>
      <c r="D23" s="294" t="s">
        <v>5811</v>
      </c>
      <c r="E23" s="289"/>
      <c r="F23" s="292"/>
      <c r="G23" s="293"/>
      <c r="H23" s="294"/>
      <c r="I23" s="266"/>
      <c r="J23" s="292" t="s">
        <v>1801</v>
      </c>
      <c r="K23" s="293" t="s">
        <v>1802</v>
      </c>
      <c r="L23" s="294" t="s">
        <v>1803</v>
      </c>
    </row>
    <row r="24" spans="2:12" s="288" customFormat="1" ht="17.25" customHeight="1">
      <c r="B24" s="292" t="s">
        <v>5812</v>
      </c>
      <c r="C24" s="293" t="s">
        <v>5813</v>
      </c>
      <c r="D24" s="294" t="s">
        <v>5814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5815</v>
      </c>
      <c r="C25" s="293" t="s">
        <v>5816</v>
      </c>
      <c r="D25" s="294" t="s">
        <v>5817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1806</v>
      </c>
      <c r="C27" s="266" t="s">
        <v>1807</v>
      </c>
      <c r="D27" s="297"/>
      <c r="E27" s="266"/>
      <c r="F27" s="266" t="s">
        <v>1808</v>
      </c>
      <c r="G27" s="298" t="s">
        <v>1809</v>
      </c>
      <c r="H27" s="266"/>
      <c r="I27" s="266"/>
      <c r="J27" s="266" t="s">
        <v>1808</v>
      </c>
      <c r="K27" s="266" t="s">
        <v>1810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5961</v>
      </c>
    </row>
    <row r="3" spans="2:7" ht="17.25" customHeight="1">
      <c r="B3" s="165"/>
    </row>
    <row r="4" spans="2:7" ht="17.25" customHeight="1">
      <c r="C4" s="313" t="s">
        <v>5975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1655</v>
      </c>
      <c r="D6" s="332" t="s">
        <v>1880</v>
      </c>
      <c r="E6" s="332" t="s">
        <v>198</v>
      </c>
      <c r="F6" s="163" t="s">
        <v>115</v>
      </c>
    </row>
    <row r="7" spans="2:7" ht="17.25" customHeight="1">
      <c r="B7" s="152" t="s">
        <v>254</v>
      </c>
      <c r="C7" s="152" t="s">
        <v>255</v>
      </c>
      <c r="D7" s="332"/>
      <c r="E7" s="332" t="s">
        <v>70</v>
      </c>
      <c r="F7" s="332" t="s">
        <v>217</v>
      </c>
    </row>
    <row r="8" spans="2:7" ht="17.25" customHeight="1">
      <c r="B8" s="172" t="s">
        <v>5976</v>
      </c>
      <c r="C8" s="175" t="s">
        <v>5977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5978</v>
      </c>
      <c r="C9" s="175" t="s">
        <v>5979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5980</v>
      </c>
      <c r="C10" s="173" t="s">
        <v>5981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1655</v>
      </c>
      <c r="D13" s="332" t="s">
        <v>1880</v>
      </c>
      <c r="E13" s="332" t="s">
        <v>96</v>
      </c>
      <c r="F13" s="332" t="s">
        <v>173</v>
      </c>
      <c r="G13" s="332" t="s">
        <v>5982</v>
      </c>
    </row>
    <row r="14" spans="2:7" ht="17.25" customHeight="1">
      <c r="B14" s="152" t="s">
        <v>254</v>
      </c>
      <c r="C14" s="152" t="s">
        <v>255</v>
      </c>
      <c r="D14" s="332"/>
      <c r="E14" s="332" t="s">
        <v>70</v>
      </c>
      <c r="F14" s="332"/>
      <c r="G14" s="332"/>
    </row>
    <row r="15" spans="2:7" ht="17.25" customHeight="1">
      <c r="B15" s="171" t="s">
        <v>5983</v>
      </c>
      <c r="C15" s="173" t="s">
        <v>5984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5985</v>
      </c>
      <c r="D16" s="320"/>
      <c r="E16" s="320"/>
      <c r="F16" s="320"/>
      <c r="G16" s="320"/>
    </row>
    <row r="20" spans="2:12" ht="17.25" customHeight="1">
      <c r="B20" s="157" t="s">
        <v>468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469</v>
      </c>
      <c r="C22" s="193"/>
      <c r="D22" s="193"/>
      <c r="E22" s="194"/>
      <c r="F22" s="195" t="s">
        <v>1789</v>
      </c>
      <c r="G22" s="195"/>
      <c r="H22" s="193"/>
      <c r="I22" s="193"/>
      <c r="J22" s="195" t="s">
        <v>471</v>
      </c>
      <c r="K22" s="195"/>
      <c r="L22" s="195"/>
    </row>
    <row r="23" spans="2:12" s="159" customFormat="1" ht="17.25" customHeight="1">
      <c r="B23" s="197" t="s">
        <v>472</v>
      </c>
      <c r="C23" s="193"/>
      <c r="D23" s="198" t="s">
        <v>473</v>
      </c>
      <c r="E23" s="199"/>
      <c r="F23" s="197" t="s">
        <v>474</v>
      </c>
      <c r="G23" s="193"/>
      <c r="H23" s="198" t="s">
        <v>475</v>
      </c>
      <c r="I23" s="193"/>
      <c r="J23" s="197" t="s">
        <v>476</v>
      </c>
      <c r="K23" s="193"/>
      <c r="L23" s="198" t="s">
        <v>477</v>
      </c>
    </row>
    <row r="24" spans="2:12" s="159" customFormat="1" ht="17.25" customHeight="1">
      <c r="B24" s="201" t="s">
        <v>5798</v>
      </c>
      <c r="C24" s="202" t="s">
        <v>5799</v>
      </c>
      <c r="D24" s="203" t="s">
        <v>5800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483</v>
      </c>
      <c r="K24" s="202" t="s">
        <v>1790</v>
      </c>
      <c r="L24" s="203" t="s">
        <v>484</v>
      </c>
    </row>
    <row r="25" spans="2:12" s="159" customFormat="1" ht="17.25" customHeight="1">
      <c r="B25" s="201" t="s">
        <v>5801</v>
      </c>
      <c r="C25" s="202" t="s">
        <v>5802</v>
      </c>
      <c r="D25" s="203" t="s">
        <v>5803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490</v>
      </c>
      <c r="K25" s="202" t="s">
        <v>1791</v>
      </c>
      <c r="L25" s="203" t="s">
        <v>491</v>
      </c>
    </row>
    <row r="26" spans="2:12" s="159" customFormat="1" ht="17.25" customHeight="1">
      <c r="B26" s="201" t="s">
        <v>1792</v>
      </c>
      <c r="C26" s="202" t="s">
        <v>5804</v>
      </c>
      <c r="D26" s="203" t="s">
        <v>1793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1794</v>
      </c>
      <c r="K26" s="202" t="s">
        <v>1795</v>
      </c>
      <c r="L26" s="203" t="s">
        <v>1796</v>
      </c>
    </row>
    <row r="27" spans="2:12" s="159" customFormat="1" ht="17.25" customHeight="1">
      <c r="B27" s="201" t="s">
        <v>5805</v>
      </c>
      <c r="C27" s="202" t="s">
        <v>5806</v>
      </c>
      <c r="D27" s="203" t="s">
        <v>5807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504</v>
      </c>
      <c r="K27" s="202" t="s">
        <v>1797</v>
      </c>
      <c r="L27" s="203" t="s">
        <v>505</v>
      </c>
    </row>
    <row r="28" spans="2:12" s="159" customFormat="1" ht="17.25" customHeight="1">
      <c r="B28" s="201" t="s">
        <v>485</v>
      </c>
      <c r="C28" s="202" t="s">
        <v>5808</v>
      </c>
      <c r="D28" s="203" t="s">
        <v>486</v>
      </c>
      <c r="E28" s="197"/>
      <c r="F28" s="201"/>
      <c r="G28" s="202"/>
      <c r="H28" s="203"/>
      <c r="I28" s="193"/>
      <c r="J28" s="201" t="s">
        <v>511</v>
      </c>
      <c r="K28" s="202" t="s">
        <v>1798</v>
      </c>
      <c r="L28" s="203" t="s">
        <v>512</v>
      </c>
    </row>
    <row r="29" spans="2:12" s="159" customFormat="1" ht="17.25" customHeight="1">
      <c r="B29" s="201" t="s">
        <v>5809</v>
      </c>
      <c r="C29" s="202" t="s">
        <v>5810</v>
      </c>
      <c r="D29" s="203" t="s">
        <v>5811</v>
      </c>
      <c r="E29" s="197"/>
      <c r="F29" s="201"/>
      <c r="G29" s="202"/>
      <c r="H29" s="203"/>
      <c r="I29" s="193"/>
      <c r="J29" s="201" t="s">
        <v>1801</v>
      </c>
      <c r="K29" s="202" t="s">
        <v>1802</v>
      </c>
      <c r="L29" s="203" t="s">
        <v>1803</v>
      </c>
    </row>
    <row r="30" spans="2:12" s="159" customFormat="1" ht="17.25" customHeight="1">
      <c r="B30" s="201" t="s">
        <v>5812</v>
      </c>
      <c r="C30" s="202" t="s">
        <v>5813</v>
      </c>
      <c r="D30" s="203" t="s">
        <v>5814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5815</v>
      </c>
      <c r="C31" s="202" t="s">
        <v>5816</v>
      </c>
      <c r="D31" s="203" t="s">
        <v>5817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1806</v>
      </c>
      <c r="C33" s="193" t="s">
        <v>1807</v>
      </c>
      <c r="D33" s="205"/>
      <c r="E33" s="193"/>
      <c r="F33" s="193" t="s">
        <v>1808</v>
      </c>
      <c r="G33" s="206" t="s">
        <v>1809</v>
      </c>
      <c r="H33" s="196"/>
      <c r="I33" s="193"/>
      <c r="J33" s="193" t="s">
        <v>1808</v>
      </c>
      <c r="K33" s="193" t="s">
        <v>1810</v>
      </c>
    </row>
    <row r="54" spans="2:5" ht="17.25" customHeight="1">
      <c r="B54" s="207"/>
      <c r="C54" s="179" t="s">
        <v>1655</v>
      </c>
      <c r="D54" s="332" t="s">
        <v>1880</v>
      </c>
      <c r="E54" s="163" t="s">
        <v>115</v>
      </c>
    </row>
    <row r="55" spans="2:5" ht="17.25" customHeight="1">
      <c r="B55" s="152" t="s">
        <v>254</v>
      </c>
      <c r="C55" s="152" t="s">
        <v>255</v>
      </c>
      <c r="D55" s="332"/>
      <c r="E55" s="332" t="s">
        <v>217</v>
      </c>
    </row>
    <row r="56" spans="2:5" ht="17.25" customHeight="1">
      <c r="B56" s="171" t="s">
        <v>5986</v>
      </c>
      <c r="C56" s="173" t="s">
        <v>5987</v>
      </c>
      <c r="D56" s="320">
        <v>43087</v>
      </c>
      <c r="E56" s="261">
        <v>43096</v>
      </c>
    </row>
    <row r="57" spans="2:5" ht="17.25" customHeight="1">
      <c r="B57" s="172" t="s">
        <v>5988</v>
      </c>
      <c r="C57" s="175" t="s">
        <v>5989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5961</v>
      </c>
    </row>
    <row r="3" spans="2:8" ht="17.25" customHeight="1">
      <c r="B3" s="165"/>
    </row>
    <row r="4" spans="2:8" ht="17.25" customHeight="1">
      <c r="C4" s="195" t="s">
        <v>5990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3705</v>
      </c>
      <c r="D6" s="332" t="s">
        <v>1880</v>
      </c>
      <c r="E6" s="332" t="s">
        <v>173</v>
      </c>
      <c r="F6" s="163" t="s">
        <v>205</v>
      </c>
      <c r="G6" s="163" t="s">
        <v>5948</v>
      </c>
      <c r="H6" s="332" t="s">
        <v>122</v>
      </c>
    </row>
    <row r="7" spans="2:8" ht="20.25" customHeight="1">
      <c r="B7" s="152" t="s">
        <v>254</v>
      </c>
      <c r="C7" s="152" t="s">
        <v>255</v>
      </c>
      <c r="D7" s="332"/>
      <c r="E7" s="332" t="s">
        <v>32</v>
      </c>
      <c r="F7" s="332" t="s">
        <v>117</v>
      </c>
      <c r="G7" s="332" t="s">
        <v>70</v>
      </c>
      <c r="H7" s="332" t="s">
        <v>73</v>
      </c>
    </row>
    <row r="8" spans="2:8" ht="17.25" customHeight="1">
      <c r="B8" s="153" t="s">
        <v>4528</v>
      </c>
      <c r="C8" s="299" t="s">
        <v>5991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5992</v>
      </c>
      <c r="C9" s="306" t="s">
        <v>5972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5993</v>
      </c>
      <c r="C10" s="306" t="s">
        <v>5994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5995</v>
      </c>
      <c r="C11" s="306" t="s">
        <v>5996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5997</v>
      </c>
      <c r="C12" s="308" t="s">
        <v>5998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5999</v>
      </c>
      <c r="C13" s="308" t="s">
        <v>5977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6000</v>
      </c>
      <c r="C14" s="308" t="s">
        <v>5979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6001</v>
      </c>
      <c r="C15" s="308" t="s">
        <v>5981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6002</v>
      </c>
      <c r="C16" s="308" t="s">
        <v>5985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468</v>
      </c>
      <c r="C17" s="155"/>
      <c r="D17" s="155"/>
      <c r="E17" s="155"/>
      <c r="F17" s="155"/>
      <c r="G17" s="180" t="s">
        <v>1085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469</v>
      </c>
      <c r="C19" s="193"/>
      <c r="D19" s="193"/>
      <c r="E19" s="194"/>
      <c r="F19" s="195" t="s">
        <v>1789</v>
      </c>
      <c r="G19" s="195"/>
      <c r="H19" s="193"/>
      <c r="I19" s="193"/>
      <c r="J19" s="195" t="s">
        <v>471</v>
      </c>
      <c r="K19" s="195"/>
      <c r="L19" s="195"/>
    </row>
    <row r="20" spans="2:12" s="159" customFormat="1" ht="17.25" customHeight="1">
      <c r="B20" s="197" t="s">
        <v>472</v>
      </c>
      <c r="C20" s="193"/>
      <c r="D20" s="198" t="s">
        <v>473</v>
      </c>
      <c r="E20" s="199"/>
      <c r="F20" s="197" t="s">
        <v>474</v>
      </c>
      <c r="G20" s="193"/>
      <c r="H20" s="198" t="s">
        <v>475</v>
      </c>
      <c r="I20" s="193"/>
      <c r="J20" s="197" t="s">
        <v>476</v>
      </c>
      <c r="K20" s="193"/>
      <c r="L20" s="198" t="s">
        <v>477</v>
      </c>
    </row>
    <row r="21" spans="2:12" s="159" customFormat="1" ht="17.25" customHeight="1">
      <c r="B21" s="201" t="s">
        <v>5798</v>
      </c>
      <c r="C21" s="202" t="s">
        <v>5799</v>
      </c>
      <c r="D21" s="203" t="s">
        <v>5800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483</v>
      </c>
      <c r="K21" s="202" t="s">
        <v>1790</v>
      </c>
      <c r="L21" s="203" t="s">
        <v>484</v>
      </c>
    </row>
    <row r="22" spans="2:12" s="159" customFormat="1" ht="17.25" customHeight="1">
      <c r="B22" s="201" t="s">
        <v>5801</v>
      </c>
      <c r="C22" s="202" t="s">
        <v>5802</v>
      </c>
      <c r="D22" s="203" t="s">
        <v>5803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490</v>
      </c>
      <c r="K22" s="202" t="s">
        <v>1791</v>
      </c>
      <c r="L22" s="203" t="s">
        <v>491</v>
      </c>
    </row>
    <row r="23" spans="2:12" s="159" customFormat="1" ht="17.25" customHeight="1">
      <c r="B23" s="201" t="s">
        <v>1792</v>
      </c>
      <c r="C23" s="202" t="s">
        <v>5804</v>
      </c>
      <c r="D23" s="203" t="s">
        <v>1793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1794</v>
      </c>
      <c r="K23" s="202" t="s">
        <v>1795</v>
      </c>
      <c r="L23" s="203" t="s">
        <v>1796</v>
      </c>
    </row>
    <row r="24" spans="2:12" s="159" customFormat="1" ht="17.25" customHeight="1">
      <c r="B24" s="201" t="s">
        <v>5805</v>
      </c>
      <c r="C24" s="202" t="s">
        <v>5806</v>
      </c>
      <c r="D24" s="203" t="s">
        <v>5807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504</v>
      </c>
      <c r="K24" s="202" t="s">
        <v>1797</v>
      </c>
      <c r="L24" s="203" t="s">
        <v>505</v>
      </c>
    </row>
    <row r="25" spans="2:12" s="159" customFormat="1" ht="17.25" customHeight="1">
      <c r="B25" s="201" t="s">
        <v>485</v>
      </c>
      <c r="C25" s="202" t="s">
        <v>5808</v>
      </c>
      <c r="D25" s="203" t="s">
        <v>486</v>
      </c>
      <c r="E25" s="197"/>
      <c r="F25" s="201"/>
      <c r="G25" s="202"/>
      <c r="H25" s="203"/>
      <c r="I25" s="193"/>
      <c r="J25" s="201" t="s">
        <v>511</v>
      </c>
      <c r="K25" s="202" t="s">
        <v>1798</v>
      </c>
      <c r="L25" s="203" t="s">
        <v>512</v>
      </c>
    </row>
    <row r="26" spans="2:12" s="159" customFormat="1" ht="17.25" customHeight="1">
      <c r="B26" s="201" t="s">
        <v>5809</v>
      </c>
      <c r="C26" s="202" t="s">
        <v>5810</v>
      </c>
      <c r="D26" s="203" t="s">
        <v>5811</v>
      </c>
      <c r="E26" s="197"/>
      <c r="F26" s="201"/>
      <c r="G26" s="202"/>
      <c r="H26" s="203"/>
      <c r="I26" s="193"/>
      <c r="J26" s="201" t="s">
        <v>1801</v>
      </c>
      <c r="K26" s="202" t="s">
        <v>1802</v>
      </c>
      <c r="L26" s="203" t="s">
        <v>1803</v>
      </c>
    </row>
    <row r="27" spans="2:12" s="159" customFormat="1" ht="17.25" customHeight="1">
      <c r="B27" s="201" t="s">
        <v>5812</v>
      </c>
      <c r="C27" s="202" t="s">
        <v>5813</v>
      </c>
      <c r="D27" s="203" t="s">
        <v>5814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5815</v>
      </c>
      <c r="C28" s="202" t="s">
        <v>5816</v>
      </c>
      <c r="D28" s="203" t="s">
        <v>5817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1806</v>
      </c>
      <c r="C30" s="193" t="s">
        <v>1807</v>
      </c>
      <c r="D30" s="205"/>
      <c r="E30" s="193"/>
      <c r="F30" s="193" t="s">
        <v>1808</v>
      </c>
      <c r="G30" s="206" t="s">
        <v>1809</v>
      </c>
      <c r="H30" s="196"/>
      <c r="I30" s="193"/>
      <c r="J30" s="193" t="s">
        <v>1808</v>
      </c>
      <c r="K30" s="193" t="s">
        <v>1810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BD69E912-9F80-4429-9669-88241A235B56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1653</v>
      </c>
    </row>
    <row r="3" spans="2:12" ht="18" customHeight="1">
      <c r="B3" s="165"/>
    </row>
    <row r="4" spans="2:12" ht="18" customHeight="1">
      <c r="C4" s="313" t="s">
        <v>6003</v>
      </c>
      <c r="H4" s="147"/>
      <c r="I4" s="147"/>
    </row>
    <row r="5" spans="2:12" ht="42" customHeight="1">
      <c r="F5" s="394" t="s">
        <v>6004</v>
      </c>
      <c r="I5" s="146"/>
    </row>
    <row r="6" spans="2:12" s="145" customFormat="1" ht="31.5" customHeight="1">
      <c r="B6" s="386" t="s">
        <v>3704</v>
      </c>
      <c r="C6" s="158"/>
      <c r="D6" s="208" t="s">
        <v>1880</v>
      </c>
      <c r="E6" s="332" t="s">
        <v>31</v>
      </c>
      <c r="F6" s="163" t="s">
        <v>139</v>
      </c>
      <c r="G6" s="163" t="s">
        <v>205</v>
      </c>
      <c r="H6" s="174"/>
      <c r="I6" s="174"/>
      <c r="J6" s="174"/>
    </row>
    <row r="7" spans="2:12" s="145" customFormat="1" ht="18" customHeight="1">
      <c r="B7" s="158"/>
      <c r="C7" s="169" t="s">
        <v>3705</v>
      </c>
      <c r="D7" s="209"/>
      <c r="E7" s="332" t="s">
        <v>215</v>
      </c>
      <c r="F7" s="332" t="s">
        <v>217</v>
      </c>
      <c r="G7" s="332" t="s">
        <v>73</v>
      </c>
      <c r="H7" s="174"/>
      <c r="I7" s="174"/>
      <c r="J7" s="174"/>
    </row>
    <row r="8" spans="2:12" s="145" customFormat="1" ht="18" customHeight="1">
      <c r="B8" s="354" t="s">
        <v>6005</v>
      </c>
      <c r="C8" s="355" t="s">
        <v>6006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6007</v>
      </c>
    </row>
    <row r="9" spans="2:12" s="145" customFormat="1" ht="18" customHeight="1">
      <c r="B9" s="171" t="s">
        <v>6008</v>
      </c>
      <c r="C9" s="173" t="s">
        <v>6009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6010</v>
      </c>
      <c r="C10" s="173" t="s">
        <v>6011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5762</v>
      </c>
      <c r="C11" s="173" t="s">
        <v>6012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6013</v>
      </c>
      <c r="C12" s="173" t="s">
        <v>6014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468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469</v>
      </c>
      <c r="C15" s="193"/>
      <c r="D15" s="193"/>
      <c r="E15" s="194"/>
      <c r="F15" s="195" t="s">
        <v>1789</v>
      </c>
      <c r="G15" s="195"/>
      <c r="H15" s="193"/>
      <c r="I15" s="193"/>
      <c r="J15" s="195" t="s">
        <v>471</v>
      </c>
      <c r="K15" s="195"/>
      <c r="L15" s="195"/>
    </row>
    <row r="16" spans="2:12" s="159" customFormat="1" ht="18" customHeight="1">
      <c r="B16" s="197" t="s">
        <v>472</v>
      </c>
      <c r="C16" s="193"/>
      <c r="D16" s="198" t="s">
        <v>473</v>
      </c>
      <c r="E16" s="199"/>
      <c r="F16" s="197" t="s">
        <v>474</v>
      </c>
      <c r="G16" s="193"/>
      <c r="H16" s="198" t="s">
        <v>475</v>
      </c>
      <c r="I16" s="193"/>
      <c r="J16" s="197" t="s">
        <v>476</v>
      </c>
      <c r="K16" s="193"/>
      <c r="L16" s="198" t="s">
        <v>477</v>
      </c>
    </row>
    <row r="17" spans="2:12" s="159" customFormat="1" ht="18" customHeight="1">
      <c r="B17" s="201" t="s">
        <v>5798</v>
      </c>
      <c r="C17" s="202" t="s">
        <v>5799</v>
      </c>
      <c r="D17" s="203" t="s">
        <v>5800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483</v>
      </c>
      <c r="K17" s="202" t="s">
        <v>1790</v>
      </c>
      <c r="L17" s="203" t="s">
        <v>484</v>
      </c>
    </row>
    <row r="18" spans="2:12" s="159" customFormat="1" ht="18" customHeight="1">
      <c r="B18" s="201" t="s">
        <v>5801</v>
      </c>
      <c r="C18" s="202" t="s">
        <v>5802</v>
      </c>
      <c r="D18" s="203" t="s">
        <v>5803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490</v>
      </c>
      <c r="K18" s="202" t="s">
        <v>1791</v>
      </c>
      <c r="L18" s="203" t="s">
        <v>491</v>
      </c>
    </row>
    <row r="19" spans="2:12" s="159" customFormat="1" ht="18" customHeight="1">
      <c r="B19" s="201" t="s">
        <v>1792</v>
      </c>
      <c r="C19" s="202" t="s">
        <v>5804</v>
      </c>
      <c r="D19" s="203" t="s">
        <v>1793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1794</v>
      </c>
      <c r="K19" s="202" t="s">
        <v>1795</v>
      </c>
      <c r="L19" s="203" t="s">
        <v>1796</v>
      </c>
    </row>
    <row r="20" spans="2:12" s="159" customFormat="1" ht="18" customHeight="1">
      <c r="B20" s="201" t="s">
        <v>5805</v>
      </c>
      <c r="C20" s="202" t="s">
        <v>5806</v>
      </c>
      <c r="D20" s="203" t="s">
        <v>5807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504</v>
      </c>
      <c r="K20" s="202" t="s">
        <v>1797</v>
      </c>
      <c r="L20" s="203" t="s">
        <v>505</v>
      </c>
    </row>
    <row r="21" spans="2:12" s="159" customFormat="1" ht="18" customHeight="1">
      <c r="B21" s="201" t="s">
        <v>485</v>
      </c>
      <c r="C21" s="202" t="s">
        <v>5808</v>
      </c>
      <c r="D21" s="203" t="s">
        <v>486</v>
      </c>
      <c r="E21" s="197"/>
      <c r="F21" s="201"/>
      <c r="G21" s="202"/>
      <c r="H21" s="203"/>
      <c r="I21" s="193"/>
      <c r="J21" s="201" t="s">
        <v>511</v>
      </c>
      <c r="K21" s="202" t="s">
        <v>1798</v>
      </c>
      <c r="L21" s="203" t="s">
        <v>512</v>
      </c>
    </row>
    <row r="22" spans="2:12" s="159" customFormat="1" ht="18" customHeight="1">
      <c r="B22" s="201" t="s">
        <v>5809</v>
      </c>
      <c r="C22" s="202" t="s">
        <v>5810</v>
      </c>
      <c r="D22" s="203" t="s">
        <v>5811</v>
      </c>
      <c r="E22" s="197"/>
      <c r="F22" s="201"/>
      <c r="G22" s="202"/>
      <c r="H22" s="203"/>
      <c r="I22" s="193"/>
      <c r="J22" s="201" t="s">
        <v>1801</v>
      </c>
      <c r="K22" s="202" t="s">
        <v>1802</v>
      </c>
      <c r="L22" s="203" t="s">
        <v>1803</v>
      </c>
    </row>
    <row r="23" spans="2:12" s="159" customFormat="1" ht="18" customHeight="1">
      <c r="B23" s="201" t="s">
        <v>5812</v>
      </c>
      <c r="C23" s="202" t="s">
        <v>5813</v>
      </c>
      <c r="D23" s="203" t="s">
        <v>5814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5815</v>
      </c>
      <c r="C24" s="202" t="s">
        <v>5816</v>
      </c>
      <c r="D24" s="203" t="s">
        <v>5817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1806</v>
      </c>
      <c r="C26" s="193" t="s">
        <v>1807</v>
      </c>
      <c r="D26" s="205"/>
      <c r="E26" s="193"/>
      <c r="F26" s="193" t="s">
        <v>1808</v>
      </c>
      <c r="G26" s="206" t="s">
        <v>1809</v>
      </c>
      <c r="H26" s="196"/>
      <c r="I26" s="193"/>
      <c r="J26" s="193" t="s">
        <v>1808</v>
      </c>
      <c r="K26" s="193" t="s">
        <v>1810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1653</v>
      </c>
      <c r="J2" s="114"/>
      <c r="K2" s="114"/>
      <c r="L2" s="114"/>
      <c r="M2" s="114"/>
    </row>
    <row r="3" spans="1:13">
      <c r="A3" s="1625" t="s">
        <v>6015</v>
      </c>
      <c r="B3" s="1625"/>
      <c r="C3" s="1625"/>
      <c r="D3" s="1625"/>
      <c r="E3" s="1625"/>
      <c r="F3" s="1625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3705</v>
      </c>
      <c r="D5" s="1626" t="s">
        <v>122</v>
      </c>
      <c r="E5" s="140" t="s">
        <v>6016</v>
      </c>
      <c r="F5" s="134" t="s">
        <v>190</v>
      </c>
      <c r="G5" s="134" t="s">
        <v>211</v>
      </c>
      <c r="H5" s="134" t="s">
        <v>1941</v>
      </c>
      <c r="I5" s="395" t="s">
        <v>122</v>
      </c>
      <c r="J5" s="141" t="s">
        <v>148</v>
      </c>
      <c r="K5" s="141" t="s">
        <v>6017</v>
      </c>
      <c r="L5" s="134" t="s">
        <v>208</v>
      </c>
      <c r="M5" s="134" t="s">
        <v>134</v>
      </c>
    </row>
    <row r="6" spans="1:13">
      <c r="A6" s="116"/>
      <c r="B6" s="135" t="s">
        <v>254</v>
      </c>
      <c r="C6" s="135" t="s">
        <v>255</v>
      </c>
      <c r="D6" s="1626"/>
      <c r="E6" s="142" t="s">
        <v>54</v>
      </c>
      <c r="F6" s="134" t="s">
        <v>32</v>
      </c>
      <c r="G6" s="134" t="s">
        <v>117</v>
      </c>
      <c r="H6" s="134" t="s">
        <v>101</v>
      </c>
      <c r="I6" s="395"/>
      <c r="J6" s="134" t="s">
        <v>215</v>
      </c>
      <c r="K6" s="134" t="s">
        <v>54</v>
      </c>
      <c r="L6" s="134" t="s">
        <v>32</v>
      </c>
      <c r="M6" s="134" t="s">
        <v>117</v>
      </c>
    </row>
    <row r="7" spans="1:13">
      <c r="B7" s="143" t="s">
        <v>1783</v>
      </c>
      <c r="C7" s="126" t="s">
        <v>6018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6019</v>
      </c>
      <c r="C8" s="126" t="s">
        <v>6020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6021</v>
      </c>
      <c r="C9" s="126" t="s">
        <v>6022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1783</v>
      </c>
      <c r="C10" s="126" t="s">
        <v>6023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6019</v>
      </c>
      <c r="C11" s="126" t="s">
        <v>6024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6021</v>
      </c>
      <c r="C12" s="126" t="s">
        <v>6025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6026</v>
      </c>
      <c r="B13" s="143" t="s">
        <v>6021</v>
      </c>
      <c r="C13" s="126" t="s">
        <v>6027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6028</v>
      </c>
      <c r="C14" s="126" t="s">
        <v>6029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6030</v>
      </c>
      <c r="B15" s="143" t="s">
        <v>1783</v>
      </c>
      <c r="C15" s="126" t="s">
        <v>6031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6026</v>
      </c>
      <c r="B16" s="143" t="s">
        <v>6021</v>
      </c>
      <c r="C16" s="126" t="s">
        <v>6032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6028</v>
      </c>
      <c r="C17" s="126" t="s">
        <v>6033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1783</v>
      </c>
      <c r="C18" s="126" t="s">
        <v>6034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6021</v>
      </c>
      <c r="C19" s="126" t="s">
        <v>6035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6028</v>
      </c>
      <c r="C20" s="126" t="s">
        <v>6036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1783</v>
      </c>
      <c r="C21" s="126" t="s">
        <v>6037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6021</v>
      </c>
      <c r="C22" s="126" t="s">
        <v>6038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468</v>
      </c>
      <c r="J23" s="120"/>
      <c r="K23" s="118"/>
      <c r="L23" s="118"/>
      <c r="M23" s="118"/>
    </row>
    <row r="24" spans="1:13" ht="15.75">
      <c r="A24" s="116"/>
      <c r="B24" s="117" t="s">
        <v>6039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469</v>
      </c>
      <c r="C27" s="193"/>
      <c r="D27" s="193"/>
      <c r="E27" s="194"/>
      <c r="F27" s="195" t="s">
        <v>1789</v>
      </c>
      <c r="G27" s="195"/>
      <c r="H27" s="193"/>
      <c r="I27" s="193"/>
      <c r="J27" s="195" t="s">
        <v>471</v>
      </c>
      <c r="K27" s="195"/>
      <c r="L27" s="195"/>
      <c r="M27" s="193"/>
    </row>
    <row r="28" spans="1:13" s="12" customFormat="1" ht="15.75" customHeight="1">
      <c r="A28" s="191"/>
      <c r="B28" s="197" t="s">
        <v>472</v>
      </c>
      <c r="C28" s="193"/>
      <c r="D28" s="198" t="s">
        <v>473</v>
      </c>
      <c r="E28" s="199"/>
      <c r="F28" s="197" t="s">
        <v>474</v>
      </c>
      <c r="G28" s="193"/>
      <c r="H28" s="198" t="s">
        <v>475</v>
      </c>
      <c r="I28" s="193"/>
      <c r="J28" s="197" t="s">
        <v>476</v>
      </c>
      <c r="K28" s="193"/>
      <c r="L28" s="198" t="s">
        <v>477</v>
      </c>
      <c r="M28" s="193"/>
    </row>
    <row r="29" spans="1:13" s="12" customFormat="1" ht="15.75" customHeight="1">
      <c r="A29" s="200"/>
      <c r="B29" s="201" t="s">
        <v>5798</v>
      </c>
      <c r="C29" s="202" t="s">
        <v>5799</v>
      </c>
      <c r="D29" s="203" t="s">
        <v>5800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483</v>
      </c>
      <c r="K29" s="202" t="s">
        <v>1790</v>
      </c>
      <c r="L29" s="203" t="s">
        <v>484</v>
      </c>
      <c r="M29" s="193"/>
    </row>
    <row r="30" spans="1:13" s="14" customFormat="1" ht="15.75" customHeight="1">
      <c r="A30" s="191"/>
      <c r="B30" s="201" t="s">
        <v>5801</v>
      </c>
      <c r="C30" s="202" t="s">
        <v>5802</v>
      </c>
      <c r="D30" s="203" t="s">
        <v>5803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490</v>
      </c>
      <c r="K30" s="202" t="s">
        <v>1791</v>
      </c>
      <c r="L30" s="203" t="s">
        <v>491</v>
      </c>
      <c r="M30" s="193"/>
    </row>
    <row r="31" spans="1:13" s="14" customFormat="1" ht="15.75" customHeight="1">
      <c r="A31" s="191"/>
      <c r="B31" s="201" t="s">
        <v>1792</v>
      </c>
      <c r="C31" s="202" t="s">
        <v>5804</v>
      </c>
      <c r="D31" s="203" t="s">
        <v>1793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1794</v>
      </c>
      <c r="K31" s="202" t="s">
        <v>1795</v>
      </c>
      <c r="L31" s="203" t="s">
        <v>1796</v>
      </c>
      <c r="M31" s="193"/>
    </row>
    <row r="32" spans="1:13" s="14" customFormat="1" ht="15.75" customHeight="1">
      <c r="A32" s="191"/>
      <c r="B32" s="201" t="s">
        <v>5805</v>
      </c>
      <c r="C32" s="202" t="s">
        <v>5806</v>
      </c>
      <c r="D32" s="203" t="s">
        <v>5807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504</v>
      </c>
      <c r="K32" s="202" t="s">
        <v>1797</v>
      </c>
      <c r="L32" s="203" t="s">
        <v>505</v>
      </c>
      <c r="M32" s="193"/>
    </row>
    <row r="33" spans="2:12" s="14" customFormat="1" ht="15.75" customHeight="1">
      <c r="B33" s="201" t="s">
        <v>485</v>
      </c>
      <c r="C33" s="202" t="s">
        <v>5808</v>
      </c>
      <c r="D33" s="203" t="s">
        <v>486</v>
      </c>
      <c r="E33" s="197"/>
      <c r="F33" s="201"/>
      <c r="G33" s="202"/>
      <c r="H33" s="203"/>
      <c r="I33" s="193"/>
      <c r="J33" s="201" t="s">
        <v>511</v>
      </c>
      <c r="K33" s="202" t="s">
        <v>1798</v>
      </c>
      <c r="L33" s="203" t="s">
        <v>512</v>
      </c>
    </row>
    <row r="34" spans="2:12" s="14" customFormat="1" ht="15.75" customHeight="1">
      <c r="B34" s="201" t="s">
        <v>5809</v>
      </c>
      <c r="C34" s="202" t="s">
        <v>5810</v>
      </c>
      <c r="D34" s="203" t="s">
        <v>5811</v>
      </c>
      <c r="E34" s="197"/>
      <c r="F34" s="201"/>
      <c r="G34" s="202"/>
      <c r="H34" s="203"/>
      <c r="I34" s="193"/>
      <c r="J34" s="201" t="s">
        <v>1801</v>
      </c>
      <c r="K34" s="202" t="s">
        <v>1802</v>
      </c>
      <c r="L34" s="203" t="s">
        <v>1803</v>
      </c>
    </row>
    <row r="35" spans="2:12" s="14" customFormat="1" ht="15.75" customHeight="1">
      <c r="B35" s="201" t="s">
        <v>5812</v>
      </c>
      <c r="C35" s="202" t="s">
        <v>5813</v>
      </c>
      <c r="D35" s="203" t="s">
        <v>5814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5815</v>
      </c>
      <c r="C36" s="202" t="s">
        <v>5816</v>
      </c>
      <c r="D36" s="203" t="s">
        <v>5817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1806</v>
      </c>
      <c r="C38" s="193" t="s">
        <v>1807</v>
      </c>
      <c r="D38" s="205"/>
      <c r="E38" s="193"/>
      <c r="F38" s="193" t="s">
        <v>1808</v>
      </c>
      <c r="G38" s="206" t="s">
        <v>1809</v>
      </c>
      <c r="H38" s="196"/>
      <c r="I38" s="193"/>
      <c r="J38" s="193" t="s">
        <v>1808</v>
      </c>
      <c r="K38" s="193" t="s">
        <v>1810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402"/>
  <sheetViews>
    <sheetView showGridLines="0" topLeftCell="A176" zoomScaleNormal="100" zoomScaleSheetLayoutView="85" workbookViewId="0">
      <selection activeCell="D288" sqref="D288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20" t="s">
        <v>0</v>
      </c>
      <c r="C2" s="1520"/>
      <c r="D2" s="1520"/>
      <c r="E2" s="1520"/>
      <c r="F2" s="1520"/>
      <c r="H2" s="947" t="s">
        <v>247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21" t="s">
        <v>4</v>
      </c>
      <c r="C4" s="1522"/>
      <c r="D4" s="1522"/>
      <c r="E4" s="1522"/>
      <c r="F4" s="1523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35" t="s">
        <v>252</v>
      </c>
      <c r="E6" s="932" t="s">
        <v>900</v>
      </c>
      <c r="F6" s="195"/>
      <c r="G6" s="874"/>
      <c r="J6" s="145"/>
      <c r="K6" s="145"/>
    </row>
    <row r="7" spans="1:11" s="147" customFormat="1" ht="18" hidden="1" customHeight="1">
      <c r="A7" s="805"/>
      <c r="B7" s="935" t="s">
        <v>254</v>
      </c>
      <c r="C7" s="935" t="s">
        <v>255</v>
      </c>
      <c r="D7" s="1536"/>
      <c r="E7" s="931" t="s">
        <v>117</v>
      </c>
      <c r="F7" s="195"/>
      <c r="G7" s="934" t="s">
        <v>256</v>
      </c>
      <c r="H7" s="145"/>
      <c r="I7" s="145"/>
      <c r="J7" s="145"/>
      <c r="K7" s="145"/>
    </row>
    <row r="8" spans="1:11" s="145" customFormat="1" ht="18" hidden="1" customHeight="1">
      <c r="A8" s="805" t="s">
        <v>901</v>
      </c>
      <c r="B8" s="618" t="s">
        <v>902</v>
      </c>
      <c r="C8" s="758" t="s">
        <v>903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904</v>
      </c>
      <c r="B9" s="742" t="s">
        <v>905</v>
      </c>
      <c r="C9" s="758" t="s">
        <v>906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907</v>
      </c>
      <c r="B10" s="795" t="s">
        <v>908</v>
      </c>
      <c r="C10" s="758" t="s">
        <v>909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910</v>
      </c>
      <c r="B11" s="742" t="s">
        <v>902</v>
      </c>
      <c r="C11" s="758" t="s">
        <v>911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912</v>
      </c>
      <c r="B12" s="618" t="s">
        <v>905</v>
      </c>
      <c r="C12" s="758" t="s">
        <v>913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914</v>
      </c>
      <c r="B13" s="795" t="s">
        <v>908</v>
      </c>
      <c r="C13" s="758" t="s">
        <v>915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916</v>
      </c>
      <c r="B14" s="742" t="s">
        <v>902</v>
      </c>
      <c r="C14" s="758" t="s">
        <v>917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918</v>
      </c>
      <c r="B15" s="618" t="s">
        <v>905</v>
      </c>
      <c r="C15" s="758" t="s">
        <v>919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912</v>
      </c>
      <c r="B16" s="795" t="s">
        <v>908</v>
      </c>
      <c r="C16" s="758" t="s">
        <v>920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914</v>
      </c>
      <c r="B17" s="742" t="s">
        <v>902</v>
      </c>
      <c r="C17" s="758" t="s">
        <v>921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912</v>
      </c>
      <c r="B18" s="618" t="s">
        <v>905</v>
      </c>
      <c r="C18" s="758" t="s">
        <v>922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923</v>
      </c>
      <c r="B19" s="795" t="s">
        <v>908</v>
      </c>
      <c r="C19" s="758" t="s">
        <v>924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914</v>
      </c>
      <c r="B20" s="742" t="s">
        <v>902</v>
      </c>
      <c r="C20" s="758" t="s">
        <v>925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905</v>
      </c>
      <c r="C21" s="758" t="s">
        <v>926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908</v>
      </c>
      <c r="C22" s="758" t="s">
        <v>927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902</v>
      </c>
      <c r="C23" s="758" t="s">
        <v>928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905</v>
      </c>
      <c r="C24" s="758" t="s">
        <v>929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908</v>
      </c>
      <c r="C25" s="758" t="s">
        <v>930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902</v>
      </c>
      <c r="C26" s="758" t="s">
        <v>931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905</v>
      </c>
      <c r="C27" s="758" t="s">
        <v>932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908</v>
      </c>
      <c r="C28" s="758" t="s">
        <v>933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902</v>
      </c>
      <c r="C29" s="758" t="s">
        <v>934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905</v>
      </c>
      <c r="C30" s="758" t="s">
        <v>935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908</v>
      </c>
      <c r="C31" s="758" t="s">
        <v>936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902</v>
      </c>
      <c r="C32" s="758" t="s">
        <v>937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914</v>
      </c>
      <c r="B33" s="873" t="s">
        <v>288</v>
      </c>
      <c r="C33" s="946" t="s">
        <v>938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6" t="s">
        <v>908</v>
      </c>
      <c r="C34" s="946" t="s">
        <v>939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6" t="s">
        <v>902</v>
      </c>
      <c r="C35" s="946" t="s">
        <v>940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6" t="s">
        <v>905</v>
      </c>
      <c r="C36" s="946" t="s">
        <v>941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6" t="s">
        <v>908</v>
      </c>
      <c r="C37" s="946" t="s">
        <v>942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6" t="s">
        <v>902</v>
      </c>
      <c r="C38" s="946" t="s">
        <v>943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6" t="s">
        <v>905</v>
      </c>
      <c r="C39" s="946" t="s">
        <v>944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6" t="s">
        <v>908</v>
      </c>
      <c r="C40" s="946" t="s">
        <v>945</v>
      </c>
      <c r="D40" s="946">
        <v>45431</v>
      </c>
      <c r="E40" s="873" t="s">
        <v>288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6" t="s">
        <v>902</v>
      </c>
      <c r="C41" s="946" t="s">
        <v>946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6" t="s">
        <v>905</v>
      </c>
      <c r="C42" s="946" t="s">
        <v>947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6" t="s">
        <v>908</v>
      </c>
      <c r="C43" s="946" t="s">
        <v>948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6" t="s">
        <v>902</v>
      </c>
      <c r="C44" s="946" t="s">
        <v>949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6" t="s">
        <v>905</v>
      </c>
      <c r="C45" s="946" t="s">
        <v>950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6" t="s">
        <v>908</v>
      </c>
      <c r="C46" s="946" t="s">
        <v>951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6" t="s">
        <v>902</v>
      </c>
      <c r="C47" s="946" t="s">
        <v>952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6" t="s">
        <v>905</v>
      </c>
      <c r="C48" s="946" t="s">
        <v>953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6" t="s">
        <v>908</v>
      </c>
      <c r="C49" s="946" t="s">
        <v>954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6" t="s">
        <v>902</v>
      </c>
      <c r="C50" s="946" t="s">
        <v>955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6" t="s">
        <v>905</v>
      </c>
      <c r="C51" s="946" t="s">
        <v>956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6" t="s">
        <v>908</v>
      </c>
      <c r="C52" s="946" t="s">
        <v>957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6" t="s">
        <v>902</v>
      </c>
      <c r="C53" s="946" t="s">
        <v>958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6" t="s">
        <v>905</v>
      </c>
      <c r="C54" s="946" t="s">
        <v>959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960</v>
      </c>
      <c r="B55" s="946" t="s">
        <v>902</v>
      </c>
      <c r="C55" s="946" t="s">
        <v>961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902</v>
      </c>
      <c r="B56" s="1015" t="s">
        <v>312</v>
      </c>
      <c r="C56" s="946" t="s">
        <v>962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6" t="s">
        <v>963</v>
      </c>
      <c r="C57" s="946" t="s">
        <v>964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965</v>
      </c>
      <c r="B58" s="946" t="s">
        <v>902</v>
      </c>
      <c r="C58" s="946" t="s">
        <v>966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6" t="s">
        <v>905</v>
      </c>
      <c r="C59" s="946" t="s">
        <v>967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6" t="s">
        <v>963</v>
      </c>
      <c r="C60" s="946" t="s">
        <v>968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902</v>
      </c>
      <c r="B61" s="946" t="s">
        <v>969</v>
      </c>
      <c r="C61" s="946" t="s">
        <v>970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971</v>
      </c>
      <c r="B62" s="946" t="s">
        <v>905</v>
      </c>
      <c r="C62" s="946" t="s">
        <v>972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6" t="s">
        <v>963</v>
      </c>
      <c r="C63" s="946" t="s">
        <v>973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902</v>
      </c>
      <c r="B64" s="946" t="s">
        <v>969</v>
      </c>
      <c r="C64" s="946" t="s">
        <v>974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975</v>
      </c>
      <c r="B65" s="946" t="s">
        <v>963</v>
      </c>
      <c r="C65" s="946" t="s">
        <v>976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6" t="s">
        <v>908</v>
      </c>
      <c r="C66" s="946" t="s">
        <v>977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978</v>
      </c>
      <c r="B67" s="946" t="s">
        <v>963</v>
      </c>
      <c r="C67" s="946" t="s">
        <v>979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905</v>
      </c>
      <c r="B68" s="946" t="s">
        <v>908</v>
      </c>
      <c r="C68" s="946" t="s">
        <v>980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6" t="s">
        <v>963</v>
      </c>
      <c r="C69" s="946" t="s">
        <v>981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982</v>
      </c>
      <c r="B70" s="946" t="s">
        <v>908</v>
      </c>
      <c r="C70" s="946" t="s">
        <v>983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963</v>
      </c>
      <c r="B71" s="1015" t="s">
        <v>312</v>
      </c>
      <c r="C71" s="946" t="s">
        <v>984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985</v>
      </c>
      <c r="B72" s="946" t="s">
        <v>908</v>
      </c>
      <c r="C72" s="946" t="s">
        <v>986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985</v>
      </c>
      <c r="B73" s="946" t="s">
        <v>902</v>
      </c>
      <c r="C73" s="946" t="s">
        <v>987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4</v>
      </c>
      <c r="B74" s="946" t="s">
        <v>908</v>
      </c>
      <c r="C74" s="946" t="s">
        <v>988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6" t="s">
        <v>902</v>
      </c>
      <c r="C75" s="946" t="s">
        <v>989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6" t="s">
        <v>908</v>
      </c>
      <c r="C76" s="946" t="s">
        <v>990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6" t="s">
        <v>902</v>
      </c>
      <c r="C77" s="946" t="s">
        <v>991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293</v>
      </c>
      <c r="B78" s="1015" t="s">
        <v>312</v>
      </c>
      <c r="C78" s="946" t="s">
        <v>992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902</v>
      </c>
      <c r="B79" s="946" t="s">
        <v>908</v>
      </c>
      <c r="C79" s="946" t="s">
        <v>993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6" t="s">
        <v>902</v>
      </c>
      <c r="C80" s="946" t="s">
        <v>994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5" t="s">
        <v>312</v>
      </c>
      <c r="C81" s="946" t="s">
        <v>995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996</v>
      </c>
      <c r="B82" s="946" t="s">
        <v>902</v>
      </c>
      <c r="C82" s="946" t="s">
        <v>997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6" t="s">
        <v>908</v>
      </c>
      <c r="C83" s="946" t="s">
        <v>998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6" t="s">
        <v>902</v>
      </c>
      <c r="C84" s="946" t="s">
        <v>999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6" t="s">
        <v>908</v>
      </c>
      <c r="C85" s="946" t="s">
        <v>1000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1001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468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35" t="s">
        <v>252</v>
      </c>
      <c r="E90" s="932" t="s">
        <v>52</v>
      </c>
      <c r="F90" s="195"/>
      <c r="G90" s="874"/>
      <c r="J90" s="145"/>
      <c r="K90" s="145"/>
    </row>
    <row r="91" spans="1:11" s="145" customFormat="1" ht="18" hidden="1" customHeight="1">
      <c r="A91" s="805"/>
      <c r="B91" s="935" t="s">
        <v>254</v>
      </c>
      <c r="C91" s="935" t="s">
        <v>255</v>
      </c>
      <c r="D91" s="1536"/>
      <c r="E91" s="931" t="s">
        <v>215</v>
      </c>
      <c r="F91" s="331"/>
      <c r="G91" s="934" t="s">
        <v>256</v>
      </c>
      <c r="I91" s="430"/>
    </row>
    <row r="92" spans="1:11" ht="18" hidden="1" customHeight="1">
      <c r="B92" s="618" t="s">
        <v>902</v>
      </c>
      <c r="C92" s="758" t="s">
        <v>903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905</v>
      </c>
      <c r="C93" s="758" t="s">
        <v>906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908</v>
      </c>
      <c r="C94" s="758" t="s">
        <v>909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902</v>
      </c>
      <c r="C95" s="758" t="s">
        <v>911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902</v>
      </c>
      <c r="C96" s="758" t="s">
        <v>1002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905</v>
      </c>
      <c r="C97" s="758" t="s">
        <v>1003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908</v>
      </c>
      <c r="C98" s="758" t="s">
        <v>1004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902</v>
      </c>
      <c r="C99" s="758" t="s">
        <v>1005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905</v>
      </c>
      <c r="C100" s="758" t="s">
        <v>1006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908</v>
      </c>
      <c r="C101" s="758" t="s">
        <v>1007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902</v>
      </c>
      <c r="C102" s="758" t="s">
        <v>1008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905</v>
      </c>
      <c r="C103" s="758" t="s">
        <v>1009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908</v>
      </c>
      <c r="C104" s="758" t="s">
        <v>1010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902</v>
      </c>
      <c r="C105" s="758" t="s">
        <v>1011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905</v>
      </c>
      <c r="C106" s="758" t="s">
        <v>1012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908</v>
      </c>
      <c r="C107" s="758" t="s">
        <v>1013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902</v>
      </c>
      <c r="C108" s="758" t="s">
        <v>1014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905</v>
      </c>
      <c r="C109" s="758" t="s">
        <v>1015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908</v>
      </c>
      <c r="C110" s="758" t="s">
        <v>1016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902</v>
      </c>
      <c r="C111" s="758" t="s">
        <v>1017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905</v>
      </c>
      <c r="C112" s="758" t="s">
        <v>1018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908</v>
      </c>
      <c r="C113" s="758" t="s">
        <v>1019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902</v>
      </c>
      <c r="C114" s="758" t="s">
        <v>1020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905</v>
      </c>
      <c r="C115" s="758" t="s">
        <v>1021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908</v>
      </c>
      <c r="C116" s="758" t="s">
        <v>1022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6" t="s">
        <v>902</v>
      </c>
      <c r="C117" s="946" t="s">
        <v>1023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288</v>
      </c>
      <c r="C118" s="946" t="s">
        <v>1024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>
      <c r="A119" s="855" t="s">
        <v>1025</v>
      </c>
      <c r="B119" s="946" t="s">
        <v>908</v>
      </c>
      <c r="C119" s="946" t="s">
        <v>1026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6" t="s">
        <v>902</v>
      </c>
      <c r="C120" s="946" t="s">
        <v>1027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1028</v>
      </c>
      <c r="B121" s="946" t="s">
        <v>905</v>
      </c>
      <c r="C121" s="946" t="s">
        <v>1029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6" t="s">
        <v>908</v>
      </c>
      <c r="C122" s="946" t="s">
        <v>1030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902</v>
      </c>
      <c r="B123" s="873" t="s">
        <v>288</v>
      </c>
      <c r="C123" s="946" t="s">
        <v>1031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6" t="s">
        <v>905</v>
      </c>
      <c r="C124" s="946" t="s">
        <v>1032</v>
      </c>
      <c r="D124" s="946">
        <v>45436</v>
      </c>
      <c r="E124" s="873" t="s">
        <v>288</v>
      </c>
      <c r="F124" s="331"/>
      <c r="G124" s="758">
        <f t="shared" si="11"/>
        <v>45435</v>
      </c>
      <c r="J124" s="331"/>
    </row>
    <row r="125" spans="1:10" ht="18" hidden="1" customHeight="1">
      <c r="B125" s="946" t="s">
        <v>908</v>
      </c>
      <c r="C125" s="946" t="s">
        <v>1033</v>
      </c>
      <c r="D125" s="946">
        <v>45444</v>
      </c>
      <c r="E125" s="873" t="s">
        <v>288</v>
      </c>
      <c r="F125" s="331"/>
      <c r="G125" s="758">
        <f t="shared" si="11"/>
        <v>45442</v>
      </c>
      <c r="J125" s="331"/>
    </row>
    <row r="126" spans="1:10" ht="18" hidden="1" customHeight="1">
      <c r="B126" s="946" t="s">
        <v>902</v>
      </c>
      <c r="C126" s="946" t="s">
        <v>1034</v>
      </c>
      <c r="D126" s="946">
        <v>45450</v>
      </c>
      <c r="E126" s="873" t="s">
        <v>288</v>
      </c>
      <c r="F126" s="331"/>
      <c r="G126" s="758">
        <f t="shared" si="11"/>
        <v>45449</v>
      </c>
      <c r="J126" s="331"/>
    </row>
    <row r="127" spans="1:10" ht="18" hidden="1" customHeight="1">
      <c r="B127" s="946" t="s">
        <v>905</v>
      </c>
      <c r="C127" s="946" t="s">
        <v>1035</v>
      </c>
      <c r="D127" s="946">
        <v>45455</v>
      </c>
      <c r="E127" s="873" t="s">
        <v>288</v>
      </c>
      <c r="F127" s="331"/>
      <c r="G127" s="758">
        <f t="shared" si="11"/>
        <v>45456</v>
      </c>
      <c r="J127" s="331"/>
    </row>
    <row r="128" spans="1:10" ht="18" hidden="1" customHeight="1">
      <c r="B128" s="946" t="s">
        <v>908</v>
      </c>
      <c r="C128" s="946" t="s">
        <v>1036</v>
      </c>
      <c r="D128" s="946">
        <v>45462</v>
      </c>
      <c r="E128" s="873" t="s">
        <v>288</v>
      </c>
      <c r="F128" s="331"/>
      <c r="G128" s="758">
        <f t="shared" si="11"/>
        <v>45463</v>
      </c>
      <c r="J128" s="331"/>
    </row>
    <row r="129" spans="1:10" ht="18" hidden="1" customHeight="1">
      <c r="B129" s="946" t="s">
        <v>902</v>
      </c>
      <c r="C129" s="946" t="s">
        <v>1037</v>
      </c>
      <c r="D129" s="946">
        <v>45471</v>
      </c>
      <c r="E129" s="873" t="s">
        <v>288</v>
      </c>
      <c r="F129" s="331"/>
      <c r="G129" s="758">
        <f t="shared" si="11"/>
        <v>45470</v>
      </c>
      <c r="J129" s="331"/>
    </row>
    <row r="130" spans="1:10" ht="18" hidden="1" customHeight="1">
      <c r="B130" s="946" t="s">
        <v>905</v>
      </c>
      <c r="C130" s="946" t="s">
        <v>1038</v>
      </c>
      <c r="D130" s="946">
        <v>45476</v>
      </c>
      <c r="E130" s="873" t="s">
        <v>288</v>
      </c>
      <c r="F130" s="331"/>
      <c r="G130" s="758">
        <f t="shared" si="11"/>
        <v>45477</v>
      </c>
      <c r="J130" s="331"/>
    </row>
    <row r="131" spans="1:10" ht="18" hidden="1" customHeight="1">
      <c r="B131" s="946" t="s">
        <v>908</v>
      </c>
      <c r="C131" s="946" t="s">
        <v>1039</v>
      </c>
      <c r="D131" s="946">
        <v>45483</v>
      </c>
      <c r="E131" s="873" t="s">
        <v>288</v>
      </c>
      <c r="F131" s="331"/>
      <c r="G131" s="758">
        <f t="shared" si="11"/>
        <v>45484</v>
      </c>
      <c r="J131" s="331"/>
    </row>
    <row r="132" spans="1:10" ht="18" hidden="1" customHeight="1">
      <c r="B132" s="946" t="s">
        <v>902</v>
      </c>
      <c r="C132" s="946" t="s">
        <v>1040</v>
      </c>
      <c r="D132" s="946">
        <v>45490</v>
      </c>
      <c r="E132" s="873" t="s">
        <v>288</v>
      </c>
      <c r="F132" s="331"/>
      <c r="G132" s="758">
        <f t="shared" si="11"/>
        <v>45491</v>
      </c>
      <c r="J132" s="331"/>
    </row>
    <row r="133" spans="1:10" ht="18" hidden="1" customHeight="1">
      <c r="B133" s="946" t="s">
        <v>905</v>
      </c>
      <c r="C133" s="946" t="s">
        <v>1041</v>
      </c>
      <c r="D133" s="946">
        <v>45497</v>
      </c>
      <c r="E133" s="873" t="s">
        <v>288</v>
      </c>
      <c r="F133" s="331"/>
      <c r="G133" s="758">
        <f t="shared" si="11"/>
        <v>45498</v>
      </c>
      <c r="J133" s="331"/>
    </row>
    <row r="134" spans="1:10" ht="18" hidden="1" customHeight="1">
      <c r="B134" s="946" t="s">
        <v>908</v>
      </c>
      <c r="C134" s="946" t="s">
        <v>1042</v>
      </c>
      <c r="D134" s="946">
        <v>45504</v>
      </c>
      <c r="E134" s="873" t="s">
        <v>288</v>
      </c>
      <c r="F134" s="331"/>
      <c r="G134" s="758">
        <f t="shared" si="11"/>
        <v>45505</v>
      </c>
      <c r="J134" s="331"/>
    </row>
    <row r="135" spans="1:10" ht="18" hidden="1" customHeight="1">
      <c r="B135" s="946" t="s">
        <v>902</v>
      </c>
      <c r="C135" s="946" t="s">
        <v>1043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6" t="s">
        <v>905</v>
      </c>
      <c r="C136" s="946" t="s">
        <v>1044</v>
      </c>
      <c r="D136" s="946">
        <v>45519</v>
      </c>
      <c r="E136" s="873" t="s">
        <v>288</v>
      </c>
      <c r="F136" s="331"/>
      <c r="G136" s="758">
        <f t="shared" si="11"/>
        <v>45519</v>
      </c>
      <c r="J136" s="331"/>
    </row>
    <row r="137" spans="1:10" ht="18" hidden="1" customHeight="1">
      <c r="B137" s="946" t="s">
        <v>908</v>
      </c>
      <c r="C137" s="946" t="s">
        <v>1045</v>
      </c>
      <c r="D137" s="946">
        <v>45525</v>
      </c>
      <c r="E137" s="873" t="s">
        <v>288</v>
      </c>
      <c r="F137" s="331"/>
      <c r="G137" s="758">
        <f t="shared" si="11"/>
        <v>45526</v>
      </c>
      <c r="J137" s="331"/>
    </row>
    <row r="138" spans="1:10" ht="18" hidden="1" customHeight="1">
      <c r="B138" s="946" t="s">
        <v>902</v>
      </c>
      <c r="C138" s="946" t="s">
        <v>1046</v>
      </c>
      <c r="D138" s="946">
        <v>45534</v>
      </c>
      <c r="E138" s="873" t="s">
        <v>288</v>
      </c>
      <c r="F138" s="331"/>
      <c r="G138" s="758">
        <f t="shared" si="11"/>
        <v>45533</v>
      </c>
      <c r="J138" s="331"/>
    </row>
    <row r="139" spans="1:10" ht="18" hidden="1" customHeight="1">
      <c r="B139" s="946" t="s">
        <v>905</v>
      </c>
      <c r="C139" s="946" t="s">
        <v>1047</v>
      </c>
      <c r="D139" s="946">
        <v>45542</v>
      </c>
      <c r="E139" s="873" t="s">
        <v>288</v>
      </c>
      <c r="F139" s="331"/>
      <c r="G139" s="758">
        <f t="shared" si="11"/>
        <v>45540</v>
      </c>
      <c r="J139" s="331"/>
    </row>
    <row r="140" spans="1:10" ht="18" hidden="1" customHeight="1">
      <c r="B140" s="946" t="s">
        <v>902</v>
      </c>
      <c r="C140" s="946" t="s">
        <v>1048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5" t="s">
        <v>312</v>
      </c>
      <c r="C141" s="946" t="s">
        <v>1049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6" t="s">
        <v>963</v>
      </c>
      <c r="C142" s="946" t="s">
        <v>1050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902</v>
      </c>
      <c r="B143" s="946" t="s">
        <v>969</v>
      </c>
      <c r="C143" s="946" t="s">
        <v>1051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6" t="s">
        <v>905</v>
      </c>
      <c r="C144" s="946" t="s">
        <v>1052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6" t="s">
        <v>963</v>
      </c>
      <c r="C145" s="946" t="s">
        <v>1053</v>
      </c>
      <c r="D145" s="946">
        <v>45581</v>
      </c>
      <c r="E145" s="873" t="s">
        <v>288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902</v>
      </c>
      <c r="B146" s="946" t="s">
        <v>969</v>
      </c>
      <c r="C146" s="946" t="s">
        <v>1054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6" t="s">
        <v>905</v>
      </c>
      <c r="C147" s="946" t="s">
        <v>1055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5" t="s">
        <v>312</v>
      </c>
      <c r="C148" s="946" t="s">
        <v>1056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1057</v>
      </c>
      <c r="B149" s="946" t="s">
        <v>293</v>
      </c>
      <c r="C149" s="946" t="s">
        <v>1058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905</v>
      </c>
      <c r="B150" s="946" t="s">
        <v>293</v>
      </c>
      <c r="C150" s="946" t="s">
        <v>1059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6" t="s">
        <v>293</v>
      </c>
      <c r="C151" s="946" t="s">
        <v>1060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6" t="s">
        <v>293</v>
      </c>
      <c r="C152" s="946" t="s">
        <v>1061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293</v>
      </c>
      <c r="B153" s="946" t="s">
        <v>293</v>
      </c>
      <c r="C153" s="946" t="s">
        <v>1062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293</v>
      </c>
      <c r="B154" s="946" t="s">
        <v>293</v>
      </c>
      <c r="C154" s="946" t="s">
        <v>1063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6" t="s">
        <v>293</v>
      </c>
      <c r="C155" s="946" t="s">
        <v>1064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6" t="s">
        <v>293</v>
      </c>
      <c r="C156" s="946" t="s">
        <v>1065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6" t="s">
        <v>293</v>
      </c>
      <c r="C157" s="946" t="s">
        <v>1066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6" t="s">
        <v>293</v>
      </c>
      <c r="C158" s="946" t="s">
        <v>1067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6" t="s">
        <v>293</v>
      </c>
      <c r="C159" s="946" t="s">
        <v>1068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6" t="s">
        <v>293</v>
      </c>
      <c r="C160" s="946" t="s">
        <v>1069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6" t="s">
        <v>293</v>
      </c>
      <c r="C161" s="946" t="s">
        <v>1070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6" t="s">
        <v>1071</v>
      </c>
      <c r="C162" s="946" t="s">
        <v>1072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6" t="s">
        <v>1073</v>
      </c>
      <c r="C163" s="946" t="s">
        <v>1074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6" t="s">
        <v>1073</v>
      </c>
      <c r="C164" s="946" t="s">
        <v>1075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6" t="s">
        <v>902</v>
      </c>
      <c r="C165" s="946" t="s">
        <v>1076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6" t="s">
        <v>908</v>
      </c>
      <c r="C166" s="946" t="s">
        <v>1077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6" t="s">
        <v>1073</v>
      </c>
      <c r="C167" s="946" t="s">
        <v>1078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6" t="s">
        <v>902</v>
      </c>
      <c r="C168" s="946" t="s">
        <v>1079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6" t="s">
        <v>908</v>
      </c>
      <c r="C169" s="946" t="s">
        <v>1080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6" t="s">
        <v>1073</v>
      </c>
      <c r="C170" s="946" t="s">
        <v>1081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6" t="s">
        <v>902</v>
      </c>
      <c r="C171" s="946" t="s">
        <v>1082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6" t="s">
        <v>908</v>
      </c>
      <c r="C172" s="946" t="s">
        <v>1083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6" t="s">
        <v>1073</v>
      </c>
      <c r="C173" s="946" t="s">
        <v>1084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2"/>
      <c r="B175" s="1515" t="s">
        <v>250</v>
      </c>
      <c r="C175" s="1515"/>
      <c r="D175" s="1515"/>
      <c r="E175" s="1515"/>
      <c r="F175" s="1515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516" t="s">
        <v>1085</v>
      </c>
      <c r="C177" s="1517"/>
      <c r="D177" s="1518" t="s">
        <v>252</v>
      </c>
      <c r="E177" s="1157" t="s">
        <v>900</v>
      </c>
      <c r="F177" s="1206"/>
      <c r="G177" s="1190"/>
      <c r="H177" s="1207"/>
      <c r="I177" s="1207"/>
      <c r="J177" s="145"/>
      <c r="K177" s="145"/>
    </row>
    <row r="178" spans="1:11" s="147" customFormat="1" ht="18" customHeight="1">
      <c r="A178" s="805"/>
      <c r="B178" s="1158" t="s">
        <v>254</v>
      </c>
      <c r="C178" s="1158" t="s">
        <v>255</v>
      </c>
      <c r="D178" s="1519"/>
      <c r="E178" s="1159" t="s">
        <v>117</v>
      </c>
      <c r="F178" s="1206"/>
      <c r="G178" s="1176" t="s">
        <v>392</v>
      </c>
      <c r="H178" s="1176" t="s">
        <v>256</v>
      </c>
      <c r="I178" s="1193" t="s">
        <v>257</v>
      </c>
      <c r="J178" s="145"/>
      <c r="K178" s="145"/>
    </row>
    <row r="179" spans="1:11" s="145" customFormat="1" ht="18" hidden="1" customHeight="1">
      <c r="A179" s="805" t="s">
        <v>914</v>
      </c>
      <c r="B179" s="1165" t="s">
        <v>288</v>
      </c>
      <c r="C179" s="1164" t="s">
        <v>938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>
      <c r="A180" s="805"/>
      <c r="B180" s="1164" t="s">
        <v>908</v>
      </c>
      <c r="C180" s="1164" t="s">
        <v>939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>
      <c r="A181" s="805"/>
      <c r="B181" s="1164" t="s">
        <v>902</v>
      </c>
      <c r="C181" s="1164" t="s">
        <v>940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>
      <c r="A182" s="805"/>
      <c r="B182" s="1164" t="s">
        <v>905</v>
      </c>
      <c r="C182" s="1164" t="s">
        <v>941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>
      <c r="A183" s="805"/>
      <c r="B183" s="1164" t="s">
        <v>908</v>
      </c>
      <c r="C183" s="1164" t="s">
        <v>942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>
      <c r="A184" s="805"/>
      <c r="B184" s="1164" t="s">
        <v>902</v>
      </c>
      <c r="C184" s="1164" t="s">
        <v>943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>
      <c r="A185" s="805"/>
      <c r="B185" s="1164" t="s">
        <v>905</v>
      </c>
      <c r="C185" s="1164" t="s">
        <v>944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>
      <c r="A186" s="805"/>
      <c r="B186" s="1164" t="s">
        <v>908</v>
      </c>
      <c r="C186" s="1164" t="s">
        <v>945</v>
      </c>
      <c r="D186" s="1164">
        <v>45431</v>
      </c>
      <c r="E186" s="1165" t="s">
        <v>288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>
      <c r="A187" s="805"/>
      <c r="B187" s="1164" t="s">
        <v>902</v>
      </c>
      <c r="C187" s="1164" t="s">
        <v>946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>
      <c r="A188" s="805"/>
      <c r="B188" s="1164" t="s">
        <v>905</v>
      </c>
      <c r="C188" s="1164" t="s">
        <v>947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>
      <c r="A189" s="805"/>
      <c r="B189" s="1164" t="s">
        <v>908</v>
      </c>
      <c r="C189" s="1164" t="s">
        <v>948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>
      <c r="A190" s="805"/>
      <c r="B190" s="1164" t="s">
        <v>902</v>
      </c>
      <c r="C190" s="1164" t="s">
        <v>949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>
      <c r="A191" s="805"/>
      <c r="B191" s="1164" t="s">
        <v>905</v>
      </c>
      <c r="C191" s="1164" t="s">
        <v>950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>
      <c r="A192" s="805"/>
      <c r="B192" s="1164" t="s">
        <v>908</v>
      </c>
      <c r="C192" s="1164" t="s">
        <v>951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>
      <c r="A193" s="805"/>
      <c r="B193" s="1164" t="s">
        <v>902</v>
      </c>
      <c r="C193" s="1164" t="s">
        <v>952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>
      <c r="A194" s="805"/>
      <c r="B194" s="1164" t="s">
        <v>905</v>
      </c>
      <c r="C194" s="1164" t="s">
        <v>953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>
      <c r="A195" s="805"/>
      <c r="B195" s="1164" t="s">
        <v>908</v>
      </c>
      <c r="C195" s="1164" t="s">
        <v>954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>
      <c r="A196" s="805"/>
      <c r="B196" s="1164" t="s">
        <v>902</v>
      </c>
      <c r="C196" s="1164" t="s">
        <v>955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>
      <c r="A197" s="805"/>
      <c r="B197" s="1164" t="s">
        <v>905</v>
      </c>
      <c r="C197" s="1164" t="s">
        <v>956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>
      <c r="A198" s="805"/>
      <c r="B198" s="1164" t="s">
        <v>908</v>
      </c>
      <c r="C198" s="1164" t="s">
        <v>957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>
      <c r="A199" s="805"/>
      <c r="B199" s="1164" t="s">
        <v>902</v>
      </c>
      <c r="C199" s="1164" t="s">
        <v>958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>
      <c r="A200" s="805"/>
      <c r="B200" s="1164" t="s">
        <v>905</v>
      </c>
      <c r="C200" s="1164" t="s">
        <v>959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>
      <c r="A201" s="805" t="s">
        <v>960</v>
      </c>
      <c r="B201" s="1164" t="s">
        <v>902</v>
      </c>
      <c r="C201" s="1164" t="s">
        <v>961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>
      <c r="A202" s="805" t="s">
        <v>902</v>
      </c>
      <c r="B202" s="1168" t="s">
        <v>312</v>
      </c>
      <c r="C202" s="1164" t="s">
        <v>962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>
      <c r="A203" s="805"/>
      <c r="B203" s="1164" t="s">
        <v>963</v>
      </c>
      <c r="C203" s="1164" t="s">
        <v>964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>
      <c r="A204" s="805" t="s">
        <v>965</v>
      </c>
      <c r="B204" s="1164" t="s">
        <v>902</v>
      </c>
      <c r="C204" s="1164" t="s">
        <v>966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>
      <c r="A205" s="805"/>
      <c r="B205" s="1164" t="s">
        <v>905</v>
      </c>
      <c r="C205" s="1164" t="s">
        <v>967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>
      <c r="A206" s="805"/>
      <c r="B206" s="1164" t="s">
        <v>963</v>
      </c>
      <c r="C206" s="1164" t="s">
        <v>968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>
      <c r="A207" s="805" t="s">
        <v>902</v>
      </c>
      <c r="B207" s="1164" t="s">
        <v>969</v>
      </c>
      <c r="C207" s="1164" t="s">
        <v>970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>
      <c r="A208" s="805" t="s">
        <v>971</v>
      </c>
      <c r="B208" s="1164" t="s">
        <v>905</v>
      </c>
      <c r="C208" s="1164" t="s">
        <v>972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>
      <c r="A209" s="805"/>
      <c r="B209" s="1164" t="s">
        <v>963</v>
      </c>
      <c r="C209" s="1164" t="s">
        <v>973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>
      <c r="A210" s="805" t="s">
        <v>902</v>
      </c>
      <c r="B210" s="1164" t="s">
        <v>969</v>
      </c>
      <c r="C210" s="1164" t="s">
        <v>974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>
      <c r="A211" s="805" t="s">
        <v>975</v>
      </c>
      <c r="B211" s="1164" t="s">
        <v>963</v>
      </c>
      <c r="C211" s="1164" t="s">
        <v>976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>
      <c r="A212" s="805"/>
      <c r="B212" s="1164" t="s">
        <v>908</v>
      </c>
      <c r="C212" s="1164" t="s">
        <v>977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>
      <c r="A213" s="805" t="s">
        <v>978</v>
      </c>
      <c r="B213" s="1164" t="s">
        <v>963</v>
      </c>
      <c r="C213" s="1164" t="s">
        <v>979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>
      <c r="A214" s="805" t="s">
        <v>905</v>
      </c>
      <c r="B214" s="1164" t="s">
        <v>908</v>
      </c>
      <c r="C214" s="1164" t="s">
        <v>980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>
      <c r="A215" s="805"/>
      <c r="B215" s="1164" t="s">
        <v>963</v>
      </c>
      <c r="C215" s="1164" t="s">
        <v>981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>
      <c r="A216" s="805" t="s">
        <v>982</v>
      </c>
      <c r="B216" s="1164" t="s">
        <v>908</v>
      </c>
      <c r="C216" s="1164" t="s">
        <v>983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>
      <c r="A217" s="805" t="s">
        <v>963</v>
      </c>
      <c r="B217" s="1168" t="s">
        <v>312</v>
      </c>
      <c r="C217" s="1164" t="s">
        <v>984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>
      <c r="A218" s="805" t="s">
        <v>985</v>
      </c>
      <c r="B218" s="1164" t="s">
        <v>908</v>
      </c>
      <c r="C218" s="1164" t="s">
        <v>986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>
      <c r="A219" s="805" t="s">
        <v>985</v>
      </c>
      <c r="B219" s="1164" t="s">
        <v>902</v>
      </c>
      <c r="C219" s="1164" t="s">
        <v>987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>
      <c r="A220" s="805" t="s">
        <v>4</v>
      </c>
      <c r="B220" s="1164" t="s">
        <v>908</v>
      </c>
      <c r="C220" s="1164" t="s">
        <v>988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>
      <c r="A221" s="805"/>
      <c r="B221" s="1164" t="s">
        <v>902</v>
      </c>
      <c r="C221" s="1164" t="s">
        <v>989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>
      <c r="A222" s="805"/>
      <c r="B222" s="1164" t="s">
        <v>908</v>
      </c>
      <c r="C222" s="1164" t="s">
        <v>990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>
      <c r="A223" s="805"/>
      <c r="B223" s="1164" t="s">
        <v>902</v>
      </c>
      <c r="C223" s="1164" t="s">
        <v>991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>
      <c r="A224" s="805" t="s">
        <v>293</v>
      </c>
      <c r="B224" s="1168" t="s">
        <v>312</v>
      </c>
      <c r="C224" s="1164" t="s">
        <v>992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>
      <c r="A225" s="805" t="s">
        <v>902</v>
      </c>
      <c r="B225" s="1164" t="s">
        <v>908</v>
      </c>
      <c r="C225" s="1164" t="s">
        <v>993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>
      <c r="A226" s="805"/>
      <c r="B226" s="1164" t="s">
        <v>902</v>
      </c>
      <c r="C226" s="1164" t="s">
        <v>994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>
      <c r="A227" s="805"/>
      <c r="B227" s="1168" t="s">
        <v>312</v>
      </c>
      <c r="C227" s="1164" t="s">
        <v>995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>
      <c r="A228" s="805" t="s">
        <v>996</v>
      </c>
      <c r="B228" s="1164" t="s">
        <v>902</v>
      </c>
      <c r="C228" s="1164" t="s">
        <v>997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>
      <c r="A229" s="805"/>
      <c r="B229" s="1164" t="s">
        <v>908</v>
      </c>
      <c r="C229" s="1164" t="s">
        <v>998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>
      <c r="A230" s="805"/>
      <c r="B230" s="1164" t="s">
        <v>902</v>
      </c>
      <c r="C230" s="1164" t="s">
        <v>999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>
      <c r="A231" s="805"/>
      <c r="B231" s="1164" t="s">
        <v>902</v>
      </c>
      <c r="C231" s="1164" t="s">
        <v>1086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>
      <c r="A232" s="805"/>
      <c r="B232" s="1164" t="s">
        <v>908</v>
      </c>
      <c r="C232" s="1164" t="s">
        <v>1087</v>
      </c>
      <c r="D232" s="1165" t="s">
        <v>288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>
      <c r="A233" s="805"/>
      <c r="B233" s="1164" t="s">
        <v>963</v>
      </c>
      <c r="C233" s="1164" t="s">
        <v>1088</v>
      </c>
      <c r="D233" s="1164">
        <v>45765</v>
      </c>
      <c r="E233" s="1161">
        <f t="shared" si="24"/>
        <v>45771</v>
      </c>
      <c r="F233" s="1184"/>
      <c r="G233" s="1161">
        <f t="shared" ref="G233:H298" si="25">G232+7</f>
        <v>45765</v>
      </c>
      <c r="H233" s="1161">
        <f t="shared" si="25"/>
        <v>45765</v>
      </c>
      <c r="I233" s="1209"/>
    </row>
    <row r="234" spans="1:9" s="145" customFormat="1" ht="18" hidden="1" customHeight="1">
      <c r="A234" s="805"/>
      <c r="B234" s="1164" t="s">
        <v>902</v>
      </c>
      <c r="C234" s="1164" t="s">
        <v>1089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>
      <c r="A235" s="805"/>
      <c r="B235" s="1164" t="s">
        <v>908</v>
      </c>
      <c r="C235" s="1164" t="s">
        <v>1090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>
      <c r="A236" s="805"/>
      <c r="B236" s="1164" t="s">
        <v>963</v>
      </c>
      <c r="C236" s="1164" t="s">
        <v>1091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>
      <c r="A237" s="805"/>
      <c r="B237" s="1164" t="s">
        <v>902</v>
      </c>
      <c r="C237" s="1164" t="s">
        <v>1092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>
      <c r="A238" s="805"/>
      <c r="B238" s="1164" t="s">
        <v>908</v>
      </c>
      <c r="C238" s="1164" t="s">
        <v>1093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>
      <c r="A239" s="805"/>
      <c r="B239" s="1164" t="s">
        <v>963</v>
      </c>
      <c r="C239" s="1164" t="s">
        <v>1094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>
      <c r="A240" s="805"/>
      <c r="B240" s="1164" t="s">
        <v>902</v>
      </c>
      <c r="C240" s="1164" t="s">
        <v>1095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>
      <c r="A241" s="805"/>
      <c r="B241" s="1164" t="s">
        <v>908</v>
      </c>
      <c r="C241" s="1164" t="s">
        <v>1096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>
      <c r="A242" s="805"/>
      <c r="B242" s="1164" t="s">
        <v>963</v>
      </c>
      <c r="C242" s="1164" t="s">
        <v>1097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>
      <c r="A243" s="805"/>
      <c r="B243" s="1164" t="s">
        <v>902</v>
      </c>
      <c r="C243" s="1164" t="s">
        <v>1098</v>
      </c>
      <c r="D243" s="1187" t="s">
        <v>288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>
      <c r="A244" s="207"/>
      <c r="B244" s="1210" t="s">
        <v>963</v>
      </c>
      <c r="C244" s="1210" t="s">
        <v>1099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>
      <c r="A245" s="207"/>
      <c r="B245" s="1210" t="s">
        <v>902</v>
      </c>
      <c r="C245" s="1210" t="s">
        <v>1100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>
      <c r="A246" s="207"/>
      <c r="B246" s="1210" t="s">
        <v>963</v>
      </c>
      <c r="C246" s="1210" t="s">
        <v>1101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>
      <c r="A247" s="207"/>
      <c r="B247" s="1210" t="s">
        <v>902</v>
      </c>
      <c r="C247" s="1210" t="s">
        <v>1102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>
      <c r="A248" s="207"/>
      <c r="B248" s="1210" t="s">
        <v>963</v>
      </c>
      <c r="C248" s="1210" t="s">
        <v>1103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>
      <c r="A249" s="207"/>
      <c r="B249" s="1210" t="s">
        <v>902</v>
      </c>
      <c r="C249" s="1210" t="s">
        <v>1104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>
      <c r="A250" s="207"/>
      <c r="B250" s="1210" t="s">
        <v>963</v>
      </c>
      <c r="C250" s="1210" t="s">
        <v>1105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>
      <c r="A251" s="207"/>
      <c r="B251" s="1210" t="s">
        <v>902</v>
      </c>
      <c r="C251" s="1210" t="s">
        <v>1106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>
      <c r="A252" s="207"/>
      <c r="B252" s="1210" t="s">
        <v>963</v>
      </c>
      <c r="C252" s="1164" t="s">
        <v>1107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>
      <c r="A253" s="207"/>
      <c r="B253" s="1210" t="s">
        <v>902</v>
      </c>
      <c r="C253" s="1164" t="s">
        <v>1108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>
      <c r="A254" s="207"/>
      <c r="B254" s="1210" t="s">
        <v>963</v>
      </c>
      <c r="C254" s="1164" t="s">
        <v>1109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>
      <c r="A255" s="207"/>
      <c r="B255" s="1210" t="s">
        <v>902</v>
      </c>
      <c r="C255" s="1164" t="s">
        <v>1110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>
      <c r="A256" s="1024" t="s">
        <v>1111</v>
      </c>
      <c r="B256" s="1169" t="s">
        <v>312</v>
      </c>
      <c r="C256" s="1164" t="s">
        <v>1112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>
      <c r="A257" s="805" t="s">
        <v>1113</v>
      </c>
      <c r="B257" s="1178" t="s">
        <v>902</v>
      </c>
      <c r="C257" s="1164" t="s">
        <v>1114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>
      <c r="A258" s="805" t="s">
        <v>1115</v>
      </c>
      <c r="B258" s="1210" t="s">
        <v>963</v>
      </c>
      <c r="C258" s="1164" t="s">
        <v>1116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>
      <c r="A259" s="1024" t="s">
        <v>963</v>
      </c>
      <c r="B259" s="1164" t="s">
        <v>908</v>
      </c>
      <c r="C259" s="1164" t="s">
        <v>1117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>
      <c r="A260" s="207"/>
      <c r="B260" s="1178" t="s">
        <v>902</v>
      </c>
      <c r="C260" s="1164" t="s">
        <v>1118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>
      <c r="A261" s="207"/>
      <c r="B261" s="1164" t="s">
        <v>963</v>
      </c>
      <c r="C261" s="1164" t="s">
        <v>1119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>
      <c r="A262" s="207"/>
      <c r="B262" s="1164" t="s">
        <v>908</v>
      </c>
      <c r="C262" s="1164" t="s">
        <v>1120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>
      <c r="A263" s="207"/>
      <c r="B263" s="1178" t="s">
        <v>902</v>
      </c>
      <c r="C263" s="1164" t="s">
        <v>1121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>
      <c r="A264" s="207"/>
      <c r="B264" s="1164" t="s">
        <v>963</v>
      </c>
      <c r="C264" s="1164" t="s">
        <v>1122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>
      <c r="A265" s="207"/>
      <c r="B265" s="1164" t="s">
        <v>908</v>
      </c>
      <c r="C265" s="1164" t="s">
        <v>1123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>
      <c r="A266" s="207"/>
      <c r="B266" s="1164" t="s">
        <v>1115</v>
      </c>
      <c r="C266" s="1164" t="s">
        <v>1124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>
      <c r="A267" s="805" t="s">
        <v>963</v>
      </c>
      <c r="B267" s="1164" t="s">
        <v>1125</v>
      </c>
      <c r="C267" s="1164" t="s">
        <v>1126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>
      <c r="A268" s="805" t="s">
        <v>908</v>
      </c>
      <c r="B268" s="1177" t="s">
        <v>642</v>
      </c>
      <c r="C268" s="1164" t="s">
        <v>1127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>
      <c r="A269" s="207"/>
      <c r="B269" s="1164" t="s">
        <v>1115</v>
      </c>
      <c r="C269" s="1164" t="s">
        <v>1128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>
      <c r="A270" s="805" t="s">
        <v>1129</v>
      </c>
      <c r="B270" s="1164" t="s">
        <v>1125</v>
      </c>
      <c r="C270" s="1164" t="s">
        <v>1130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>
      <c r="A271" s="805" t="s">
        <v>1131</v>
      </c>
      <c r="B271" s="1177" t="s">
        <v>642</v>
      </c>
      <c r="C271" s="1164" t="s">
        <v>1132</v>
      </c>
      <c r="D271" s="1187" t="s">
        <v>288</v>
      </c>
      <c r="E271" s="1187" t="s">
        <v>288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>
      <c r="A272" s="805"/>
      <c r="B272" s="1164" t="s">
        <v>1115</v>
      </c>
      <c r="C272" s="1164" t="s">
        <v>1133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>
      <c r="A273" s="805" t="s">
        <v>1125</v>
      </c>
      <c r="B273" s="1164" t="s">
        <v>1134</v>
      </c>
      <c r="C273" s="1164" t="s">
        <v>1135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>
      <c r="A274" s="805" t="s">
        <v>1134</v>
      </c>
      <c r="B274" s="1164" t="s">
        <v>1125</v>
      </c>
      <c r="C274" s="1164" t="s">
        <v>1136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>
      <c r="A275" s="805" t="s">
        <v>1115</v>
      </c>
      <c r="B275" s="1169" t="s">
        <v>463</v>
      </c>
      <c r="C275" s="1164" t="s">
        <v>1137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>
      <c r="A276" s="805" t="s">
        <v>1125</v>
      </c>
      <c r="B276" s="1164" t="s">
        <v>1134</v>
      </c>
      <c r="C276" s="1164" t="s">
        <v>1138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>
      <c r="A277" s="805" t="s">
        <v>1139</v>
      </c>
      <c r="B277" s="1169" t="s">
        <v>463</v>
      </c>
      <c r="C277" s="1164" t="s">
        <v>1140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>
      <c r="A278" s="207"/>
      <c r="B278" s="1164" t="s">
        <v>1115</v>
      </c>
      <c r="C278" s="1164" t="s">
        <v>1141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>
      <c r="A279" s="805" t="s">
        <v>1125</v>
      </c>
      <c r="B279" s="1164" t="s">
        <v>1134</v>
      </c>
      <c r="C279" s="1164" t="s">
        <v>1142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hidden="1" customHeight="1">
      <c r="A280" s="805" t="s">
        <v>1139</v>
      </c>
      <c r="B280" s="1164" t="s">
        <v>1115</v>
      </c>
      <c r="C280" s="1164" t="s">
        <v>1143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hidden="1" customHeight="1">
      <c r="A281" s="805" t="s">
        <v>1115</v>
      </c>
      <c r="B281" s="1164" t="s">
        <v>1134</v>
      </c>
      <c r="C281" s="1164" t="s">
        <v>1144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hidden="1" customHeight="1">
      <c r="A282" s="805" t="s">
        <v>1134</v>
      </c>
      <c r="B282" s="1164" t="s">
        <v>1115</v>
      </c>
      <c r="C282" s="1164" t="s">
        <v>1145</v>
      </c>
      <c r="D282" s="1210">
        <v>46111</v>
      </c>
      <c r="E282" s="1194">
        <f t="shared" ref="E282" si="53">D282+6</f>
        <v>46117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hidden="1" customHeight="1">
      <c r="A283" s="805"/>
      <c r="B283" s="1164" t="s">
        <v>1125</v>
      </c>
      <c r="C283" s="1164" t="s">
        <v>1146</v>
      </c>
      <c r="D283" s="1210">
        <v>46113</v>
      </c>
      <c r="E283" s="1194">
        <f t="shared" ref="E283" si="55">D283+6</f>
        <v>46119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hidden="1" customHeight="1">
      <c r="A284" s="805" t="s">
        <v>1115</v>
      </c>
      <c r="B284" s="1164" t="s">
        <v>1134</v>
      </c>
      <c r="C284" s="1164" t="s">
        <v>1147</v>
      </c>
      <c r="D284" s="1210">
        <v>46119</v>
      </c>
      <c r="E284" s="1194">
        <f t="shared" ref="E284" si="57">D284+6</f>
        <v>46125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hidden="1" customHeight="1">
      <c r="A285" s="805" t="s">
        <v>1148</v>
      </c>
      <c r="B285" s="1164" t="s">
        <v>905</v>
      </c>
      <c r="C285" s="1164" t="s">
        <v>1149</v>
      </c>
      <c r="D285" s="1210">
        <v>46129</v>
      </c>
      <c r="E285" s="1188" t="s">
        <v>288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59">WEEKNUM(H285)</f>
        <v>16</v>
      </c>
    </row>
    <row r="286" spans="1:9" s="145" customFormat="1" ht="18" customHeight="1">
      <c r="A286" s="805"/>
      <c r="B286" s="1164" t="s">
        <v>1150</v>
      </c>
      <c r="C286" s="1164" t="s">
        <v>1151</v>
      </c>
      <c r="D286" s="1210">
        <v>46142</v>
      </c>
      <c r="E286" s="1194">
        <f t="shared" ref="E286:E287" si="60">D286+6</f>
        <v>46148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1">WEEKNUM(H286)</f>
        <v>17</v>
      </c>
    </row>
    <row r="287" spans="1:9" s="145" customFormat="1" ht="18" customHeight="1">
      <c r="A287" s="805" t="s">
        <v>1152</v>
      </c>
      <c r="B287" s="1169" t="s">
        <v>463</v>
      </c>
      <c r="C287" s="1164" t="s">
        <v>1153</v>
      </c>
      <c r="D287" s="1210">
        <v>46139</v>
      </c>
      <c r="E287" s="1194">
        <f t="shared" si="60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1"/>
        <v>18</v>
      </c>
    </row>
    <row r="288" spans="1:9" s="145" customFormat="1" ht="18" customHeight="1">
      <c r="A288" s="805" t="s">
        <v>1154</v>
      </c>
      <c r="B288" s="1164" t="s">
        <v>905</v>
      </c>
      <c r="C288" s="1164" t="s">
        <v>1155</v>
      </c>
      <c r="D288" s="1210">
        <v>46145</v>
      </c>
      <c r="E288" s="1194">
        <f t="shared" ref="E288" si="62">D288+6</f>
        <v>46151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3">WEEKNUM(H288)</f>
        <v>19</v>
      </c>
    </row>
    <row r="289" spans="1:13" s="145" customFormat="1" ht="18" customHeight="1">
      <c r="A289" s="805" t="s">
        <v>1125</v>
      </c>
      <c r="B289" s="1164" t="s">
        <v>1125</v>
      </c>
      <c r="C289" s="1164" t="s">
        <v>1156</v>
      </c>
      <c r="D289" s="1210">
        <v>46153</v>
      </c>
      <c r="E289" s="1194">
        <f t="shared" ref="E289" si="64">D289+6</f>
        <v>46159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5">WEEKNUM(H289)</f>
        <v>20</v>
      </c>
    </row>
    <row r="290" spans="1:13" s="145" customFormat="1" ht="18" customHeight="1">
      <c r="A290" s="805" t="s">
        <v>1134</v>
      </c>
      <c r="B290" s="1164" t="s">
        <v>905</v>
      </c>
      <c r="C290" s="1164" t="s">
        <v>1157</v>
      </c>
      <c r="D290" s="1210">
        <v>46158</v>
      </c>
      <c r="E290" s="1194">
        <f t="shared" ref="E290" si="66">D290+6</f>
        <v>46164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7">WEEKNUM(H290)</f>
        <v>21</v>
      </c>
    </row>
    <row r="291" spans="1:13" s="145" customFormat="1" ht="18" customHeight="1">
      <c r="A291" s="805" t="s">
        <v>1158</v>
      </c>
      <c r="B291" s="1164" t="s">
        <v>1125</v>
      </c>
      <c r="C291" s="1164" t="s">
        <v>1159</v>
      </c>
      <c r="D291" s="1210">
        <v>46167</v>
      </c>
      <c r="E291" s="1194">
        <f t="shared" ref="E291" si="68">D291+6</f>
        <v>46173</v>
      </c>
      <c r="F291" s="1191"/>
      <c r="G291" s="1194">
        <f t="shared" si="25"/>
        <v>46167</v>
      </c>
      <c r="H291" s="1194">
        <f t="shared" si="25"/>
        <v>46168</v>
      </c>
      <c r="I291" s="1204">
        <f t="shared" ref="I291" si="69">WEEKNUM(H291)</f>
        <v>22</v>
      </c>
    </row>
    <row r="292" spans="1:13" s="145" customFormat="1" ht="18" customHeight="1">
      <c r="A292" s="805" t="s">
        <v>1160</v>
      </c>
      <c r="B292" s="1164" t="s">
        <v>1161</v>
      </c>
      <c r="C292" s="1164" t="s">
        <v>1162</v>
      </c>
      <c r="D292" s="1210">
        <v>46174</v>
      </c>
      <c r="E292" s="1194">
        <f t="shared" ref="E292" si="70">D292+6</f>
        <v>46180</v>
      </c>
      <c r="F292" s="1191"/>
      <c r="G292" s="1194">
        <f t="shared" si="25"/>
        <v>46174</v>
      </c>
      <c r="H292" s="1194">
        <f t="shared" si="25"/>
        <v>46175</v>
      </c>
      <c r="I292" s="1204">
        <f t="shared" ref="I292" si="71">WEEKNUM(H292)</f>
        <v>23</v>
      </c>
    </row>
    <row r="293" spans="1:13" s="145" customFormat="1" ht="18" customHeight="1">
      <c r="A293" s="805" t="s">
        <v>1139</v>
      </c>
      <c r="B293" s="1164" t="s">
        <v>905</v>
      </c>
      <c r="C293" s="1164" t="s">
        <v>1163</v>
      </c>
      <c r="D293" s="1210">
        <v>46181</v>
      </c>
      <c r="E293" s="1194">
        <f t="shared" ref="E293" si="72">D293+6</f>
        <v>46187</v>
      </c>
      <c r="F293" s="1191"/>
      <c r="G293" s="1194">
        <f t="shared" si="25"/>
        <v>46181</v>
      </c>
      <c r="H293" s="1194">
        <f t="shared" si="25"/>
        <v>46182</v>
      </c>
      <c r="I293" s="1204">
        <f t="shared" ref="I293" si="73">WEEKNUM(H293)</f>
        <v>24</v>
      </c>
    </row>
    <row r="294" spans="1:13" s="145" customFormat="1" ht="18" customHeight="1">
      <c r="A294" s="805" t="s">
        <v>1164</v>
      </c>
      <c r="B294" s="1178" t="s">
        <v>1125</v>
      </c>
      <c r="C294" s="1164" t="s">
        <v>1165</v>
      </c>
      <c r="D294" s="1210">
        <v>46188</v>
      </c>
      <c r="E294" s="1194">
        <f t="shared" ref="E294" si="74">D294+6</f>
        <v>46194</v>
      </c>
      <c r="F294" s="1191"/>
      <c r="G294" s="1194">
        <f t="shared" si="25"/>
        <v>46188</v>
      </c>
      <c r="H294" s="1194">
        <f t="shared" si="25"/>
        <v>46189</v>
      </c>
      <c r="I294" s="1204">
        <f t="shared" ref="I294" si="75">WEEKNUM(H294)</f>
        <v>25</v>
      </c>
    </row>
    <row r="295" spans="1:13" s="145" customFormat="1" ht="18" customHeight="1">
      <c r="A295" s="805" t="s">
        <v>1158</v>
      </c>
      <c r="B295" s="1164" t="s">
        <v>1161</v>
      </c>
      <c r="C295" s="1164" t="s">
        <v>1166</v>
      </c>
      <c r="D295" s="1210">
        <v>46195</v>
      </c>
      <c r="E295" s="1194">
        <f t="shared" ref="E295:E298" si="76">D295+6</f>
        <v>46201</v>
      </c>
      <c r="F295" s="1191"/>
      <c r="G295" s="1194">
        <f t="shared" si="25"/>
        <v>46195</v>
      </c>
      <c r="H295" s="1194">
        <f t="shared" si="25"/>
        <v>46196</v>
      </c>
      <c r="I295" s="1204">
        <f t="shared" ref="I295:I298" si="77">WEEKNUM(H295)</f>
        <v>26</v>
      </c>
    </row>
    <row r="296" spans="1:13" s="145" customFormat="1" ht="18" customHeight="1">
      <c r="A296" s="805" t="s">
        <v>1125</v>
      </c>
      <c r="B296" s="1164" t="s">
        <v>905</v>
      </c>
      <c r="C296" s="1164" t="s">
        <v>1167</v>
      </c>
      <c r="D296" s="1210">
        <v>46202</v>
      </c>
      <c r="E296" s="1194">
        <f t="shared" si="76"/>
        <v>46208</v>
      </c>
      <c r="F296" s="1191"/>
      <c r="G296" s="1194">
        <f t="shared" si="25"/>
        <v>46202</v>
      </c>
      <c r="H296" s="1194">
        <f t="shared" si="25"/>
        <v>46203</v>
      </c>
      <c r="I296" s="1204">
        <f t="shared" si="77"/>
        <v>27</v>
      </c>
    </row>
    <row r="297" spans="1:13" s="145" customFormat="1" ht="18" customHeight="1">
      <c r="A297" s="805" t="s">
        <v>1168</v>
      </c>
      <c r="B297" s="1178" t="s">
        <v>1125</v>
      </c>
      <c r="C297" s="1164" t="s">
        <v>1169</v>
      </c>
      <c r="D297" s="1210">
        <v>46209</v>
      </c>
      <c r="E297" s="1194">
        <f t="shared" si="76"/>
        <v>46215</v>
      </c>
      <c r="F297" s="1191"/>
      <c r="G297" s="1194">
        <f t="shared" si="25"/>
        <v>46209</v>
      </c>
      <c r="H297" s="1194">
        <f t="shared" si="25"/>
        <v>46210</v>
      </c>
      <c r="I297" s="1204">
        <f t="shared" si="77"/>
        <v>28</v>
      </c>
    </row>
    <row r="298" spans="1:13" s="145" customFormat="1" ht="18" customHeight="1">
      <c r="A298" s="805" t="s">
        <v>1158</v>
      </c>
      <c r="B298" s="1164" t="s">
        <v>1161</v>
      </c>
      <c r="C298" s="1164" t="s">
        <v>1170</v>
      </c>
      <c r="D298" s="1210">
        <v>46216</v>
      </c>
      <c r="E298" s="1194">
        <f t="shared" si="76"/>
        <v>46222</v>
      </c>
      <c r="F298" s="1191"/>
      <c r="G298" s="1194">
        <f t="shared" si="25"/>
        <v>46216</v>
      </c>
      <c r="H298" s="1194">
        <f t="shared" si="25"/>
        <v>46217</v>
      </c>
      <c r="I298" s="1204">
        <f t="shared" si="77"/>
        <v>29</v>
      </c>
    </row>
    <row r="299" spans="1:13" s="18" customFormat="1" ht="18" customHeight="1">
      <c r="A299" s="855"/>
      <c r="B299" s="195" t="s">
        <v>1001</v>
      </c>
      <c r="C299" s="11"/>
      <c r="D299" s="11"/>
      <c r="E299" s="11"/>
      <c r="F299" s="11"/>
      <c r="G299" s="11"/>
      <c r="H299" s="11"/>
      <c r="I299" s="11"/>
      <c r="J299" s="11"/>
    </row>
    <row r="300" spans="1:13" s="18" customFormat="1" ht="18" customHeight="1">
      <c r="A300" s="855"/>
      <c r="B300" s="147" t="s">
        <v>468</v>
      </c>
      <c r="C300" s="11"/>
      <c r="D300" s="11"/>
      <c r="E300" s="11"/>
      <c r="F300" s="11"/>
      <c r="G300" s="11"/>
      <c r="H300" s="11"/>
      <c r="I300" s="11"/>
      <c r="J300" s="11"/>
    </row>
    <row r="301" spans="1:13" s="18" customFormat="1" ht="18" customHeight="1">
      <c r="A301" s="855"/>
      <c r="B301" s="147"/>
      <c r="C301" s="11"/>
      <c r="D301" s="11"/>
      <c r="E301" s="11"/>
      <c r="F301" s="11"/>
      <c r="G301" s="11"/>
      <c r="H301" s="11"/>
      <c r="I301" s="11"/>
      <c r="J301" s="11"/>
    </row>
    <row r="302" spans="1:13" ht="18" customHeight="1">
      <c r="B302" s="413"/>
      <c r="C302" s="331"/>
      <c r="D302" s="198"/>
      <c r="E302" s="199"/>
      <c r="F302" s="413"/>
      <c r="G302" s="331"/>
      <c r="H302" s="198"/>
    </row>
    <row r="303" spans="1:13" s="149" customFormat="1" ht="20.100000000000001" customHeight="1">
      <c r="A303" s="1022"/>
      <c r="B303" s="1515" t="s">
        <v>1171</v>
      </c>
      <c r="C303" s="1515"/>
      <c r="D303" s="1515"/>
      <c r="E303" s="1515"/>
      <c r="F303" s="1026"/>
      <c r="G303" s="1026"/>
      <c r="H303" s="145"/>
      <c r="I303" s="145"/>
      <c r="J303" s="145"/>
      <c r="K303" s="145"/>
      <c r="L303" s="145"/>
      <c r="M303" s="145"/>
    </row>
    <row r="304" spans="1:13" s="149" customFormat="1" ht="20.100000000000001" customHeight="1">
      <c r="A304" s="1022"/>
      <c r="B304" s="1023"/>
      <c r="C304" s="1023"/>
      <c r="D304" s="1023"/>
      <c r="E304" s="1023"/>
      <c r="F304" s="1023"/>
      <c r="G304" s="1023"/>
      <c r="H304" s="145"/>
      <c r="I304" s="145"/>
      <c r="J304" s="145"/>
      <c r="K304" s="145"/>
      <c r="L304" s="145"/>
      <c r="M304" s="145"/>
    </row>
    <row r="305" spans="1:11" s="147" customFormat="1" ht="30" customHeight="1">
      <c r="A305" s="805"/>
      <c r="B305" s="1516" t="s">
        <v>4</v>
      </c>
      <c r="C305" s="1517"/>
      <c r="D305" s="1518" t="s">
        <v>252</v>
      </c>
      <c r="E305" s="1157" t="s">
        <v>52</v>
      </c>
      <c r="F305" s="1206"/>
      <c r="G305" s="1190"/>
      <c r="H305" s="1207"/>
      <c r="I305" s="1207"/>
      <c r="J305" s="145"/>
      <c r="K305" s="145"/>
    </row>
    <row r="306" spans="1:11" s="147" customFormat="1" ht="18" customHeight="1">
      <c r="A306" s="805"/>
      <c r="B306" s="1158" t="s">
        <v>254</v>
      </c>
      <c r="C306" s="1158" t="s">
        <v>255</v>
      </c>
      <c r="D306" s="1519"/>
      <c r="E306" s="1159" t="s">
        <v>54</v>
      </c>
      <c r="F306" s="1206"/>
      <c r="G306" s="1176" t="s">
        <v>392</v>
      </c>
      <c r="H306" s="1176" t="s">
        <v>256</v>
      </c>
      <c r="I306" s="1193" t="s">
        <v>257</v>
      </c>
      <c r="J306" s="145"/>
      <c r="K306" s="145"/>
    </row>
    <row r="307" spans="1:11" s="145" customFormat="1" ht="18" hidden="1" customHeight="1">
      <c r="A307" s="805" t="s">
        <v>985</v>
      </c>
      <c r="B307" s="1164" t="s">
        <v>902</v>
      </c>
      <c r="C307" s="1164" t="s">
        <v>987</v>
      </c>
      <c r="D307" s="1164">
        <v>45295</v>
      </c>
      <c r="E307" s="1161">
        <f t="shared" ref="E307:E311" si="78">D307+5</f>
        <v>45300</v>
      </c>
      <c r="F307" s="1184"/>
      <c r="G307" s="1161" t="e">
        <f>#REF!+7</f>
        <v>#REF!</v>
      </c>
      <c r="H307" s="1161" t="e">
        <f>#REF!+7</f>
        <v>#REF!</v>
      </c>
      <c r="I307" s="1209"/>
    </row>
    <row r="308" spans="1:11" s="145" customFormat="1" ht="18" hidden="1" customHeight="1">
      <c r="A308" s="805" t="s">
        <v>4</v>
      </c>
      <c r="B308" s="1164" t="s">
        <v>908</v>
      </c>
      <c r="C308" s="1164" t="s">
        <v>988</v>
      </c>
      <c r="D308" s="1164">
        <v>45669</v>
      </c>
      <c r="E308" s="1161">
        <f t="shared" si="78"/>
        <v>45674</v>
      </c>
      <c r="F308" s="1184"/>
      <c r="G308" s="1161" t="e">
        <f t="shared" ref="G308:H313" si="79">G307+7</f>
        <v>#REF!</v>
      </c>
      <c r="H308" s="1161" t="e">
        <f t="shared" si="79"/>
        <v>#REF!</v>
      </c>
      <c r="I308" s="1209"/>
    </row>
    <row r="309" spans="1:11" s="145" customFormat="1" ht="18" hidden="1" customHeight="1">
      <c r="A309" s="805"/>
      <c r="B309" s="1164" t="s">
        <v>902</v>
      </c>
      <c r="C309" s="1164" t="s">
        <v>989</v>
      </c>
      <c r="D309" s="1164">
        <v>45307</v>
      </c>
      <c r="E309" s="1161">
        <f t="shared" si="78"/>
        <v>45312</v>
      </c>
      <c r="F309" s="1184"/>
      <c r="G309" s="1161" t="e">
        <f t="shared" si="79"/>
        <v>#REF!</v>
      </c>
      <c r="H309" s="1161" t="e">
        <f t="shared" si="79"/>
        <v>#REF!</v>
      </c>
      <c r="I309" s="1209"/>
    </row>
    <row r="310" spans="1:11" s="145" customFormat="1" ht="18" hidden="1" customHeight="1">
      <c r="A310" s="805"/>
      <c r="B310" s="1164" t="s">
        <v>908</v>
      </c>
      <c r="C310" s="1164" t="s">
        <v>990</v>
      </c>
      <c r="D310" s="1164">
        <v>45687</v>
      </c>
      <c r="E310" s="1161">
        <f t="shared" si="78"/>
        <v>45692</v>
      </c>
      <c r="F310" s="1184"/>
      <c r="G310" s="1161" t="e">
        <f t="shared" si="79"/>
        <v>#REF!</v>
      </c>
      <c r="H310" s="1161" t="e">
        <f t="shared" si="79"/>
        <v>#REF!</v>
      </c>
      <c r="I310" s="1209"/>
    </row>
    <row r="311" spans="1:11" s="145" customFormat="1" ht="18" hidden="1" customHeight="1">
      <c r="A311" s="805"/>
      <c r="B311" s="1164" t="s">
        <v>902</v>
      </c>
      <c r="C311" s="1164" t="s">
        <v>991</v>
      </c>
      <c r="D311" s="1164">
        <v>45688</v>
      </c>
      <c r="E311" s="1161">
        <f t="shared" si="78"/>
        <v>45693</v>
      </c>
      <c r="F311" s="1184"/>
      <c r="G311" s="1161" t="e">
        <f t="shared" si="79"/>
        <v>#REF!</v>
      </c>
      <c r="H311" s="1161" t="e">
        <f t="shared" si="79"/>
        <v>#REF!</v>
      </c>
      <c r="I311" s="1209"/>
    </row>
    <row r="312" spans="1:11" s="145" customFormat="1" ht="18" hidden="1" customHeight="1">
      <c r="A312" s="805" t="s">
        <v>293</v>
      </c>
      <c r="B312" s="1168" t="s">
        <v>312</v>
      </c>
      <c r="C312" s="1164" t="s">
        <v>992</v>
      </c>
      <c r="D312" s="1166"/>
      <c r="E312" s="1166"/>
      <c r="F312" s="1184"/>
      <c r="G312" s="1161" t="e">
        <f t="shared" si="79"/>
        <v>#REF!</v>
      </c>
      <c r="H312" s="1161" t="e">
        <f t="shared" si="79"/>
        <v>#REF!</v>
      </c>
      <c r="I312" s="1209"/>
    </row>
    <row r="313" spans="1:11" s="145" customFormat="1" ht="18" hidden="1" customHeight="1">
      <c r="A313" s="805" t="s">
        <v>902</v>
      </c>
      <c r="B313" s="1164" t="s">
        <v>908</v>
      </c>
      <c r="C313" s="1164" t="s">
        <v>993</v>
      </c>
      <c r="D313" s="1164">
        <v>45704</v>
      </c>
      <c r="E313" s="1161">
        <f>D313+7</f>
        <v>45711</v>
      </c>
      <c r="F313" s="1184"/>
      <c r="G313" s="1161" t="e">
        <f t="shared" si="79"/>
        <v>#REF!</v>
      </c>
      <c r="H313" s="1161" t="e">
        <f t="shared" si="79"/>
        <v>#REF!</v>
      </c>
      <c r="I313" s="1209"/>
    </row>
    <row r="314" spans="1:11" s="145" customFormat="1" ht="18" hidden="1" customHeight="1">
      <c r="A314" s="805"/>
      <c r="B314" s="1164" t="s">
        <v>902</v>
      </c>
      <c r="C314" s="1164" t="s">
        <v>994</v>
      </c>
      <c r="D314" s="1164">
        <v>45707</v>
      </c>
      <c r="E314" s="1161">
        <f>D314+6</f>
        <v>45713</v>
      </c>
      <c r="F314" s="1184"/>
      <c r="G314" s="1161" t="e">
        <f t="shared" ref="G314:H318" si="80">G313+7</f>
        <v>#REF!</v>
      </c>
      <c r="H314" s="1161" t="e">
        <f t="shared" si="80"/>
        <v>#REF!</v>
      </c>
      <c r="I314" s="1209"/>
    </row>
    <row r="315" spans="1:11" s="145" customFormat="1" ht="18" hidden="1" customHeight="1">
      <c r="A315" s="805"/>
      <c r="B315" s="1168" t="s">
        <v>312</v>
      </c>
      <c r="C315" s="1164" t="s">
        <v>995</v>
      </c>
      <c r="D315" s="1166"/>
      <c r="E315" s="1166"/>
      <c r="F315" s="1184"/>
      <c r="G315" s="1161" t="e">
        <f t="shared" si="80"/>
        <v>#REF!</v>
      </c>
      <c r="H315" s="1161" t="e">
        <f t="shared" si="80"/>
        <v>#REF!</v>
      </c>
      <c r="I315" s="1209"/>
    </row>
    <row r="316" spans="1:11" s="145" customFormat="1" ht="18" hidden="1" customHeight="1">
      <c r="A316" s="805" t="s">
        <v>996</v>
      </c>
      <c r="B316" s="1164" t="s">
        <v>902</v>
      </c>
      <c r="C316" s="1164" t="s">
        <v>997</v>
      </c>
      <c r="D316" s="1164">
        <v>45720</v>
      </c>
      <c r="E316" s="1161">
        <f t="shared" ref="E316:E318" si="81">D316+6</f>
        <v>45726</v>
      </c>
      <c r="F316" s="1184"/>
      <c r="G316" s="1161" t="e">
        <f t="shared" si="80"/>
        <v>#REF!</v>
      </c>
      <c r="H316" s="1161" t="e">
        <f t="shared" si="80"/>
        <v>#REF!</v>
      </c>
      <c r="I316" s="1209"/>
    </row>
    <row r="317" spans="1:11" s="145" customFormat="1" ht="18" hidden="1" customHeight="1">
      <c r="A317" s="805"/>
      <c r="B317" s="1164" t="s">
        <v>908</v>
      </c>
      <c r="C317" s="1164" t="s">
        <v>998</v>
      </c>
      <c r="D317" s="1164">
        <v>45736</v>
      </c>
      <c r="E317" s="1161">
        <f t="shared" si="81"/>
        <v>45742</v>
      </c>
      <c r="F317" s="1184"/>
      <c r="G317" s="1161" t="e">
        <f t="shared" si="80"/>
        <v>#REF!</v>
      </c>
      <c r="H317" s="1161" t="e">
        <f t="shared" si="80"/>
        <v>#REF!</v>
      </c>
      <c r="I317" s="1209"/>
    </row>
    <row r="318" spans="1:11" s="145" customFormat="1" ht="18" hidden="1" customHeight="1">
      <c r="A318" s="805"/>
      <c r="B318" s="1164" t="s">
        <v>902</v>
      </c>
      <c r="C318" s="1164" t="s">
        <v>999</v>
      </c>
      <c r="D318" s="1164">
        <v>45735</v>
      </c>
      <c r="E318" s="1161">
        <f t="shared" si="81"/>
        <v>45741</v>
      </c>
      <c r="F318" s="1184"/>
      <c r="G318" s="1161" t="e">
        <f t="shared" si="80"/>
        <v>#REF!</v>
      </c>
      <c r="H318" s="1161" t="e">
        <f t="shared" si="80"/>
        <v>#REF!</v>
      </c>
      <c r="I318" s="1209"/>
    </row>
    <row r="319" spans="1:11" s="145" customFormat="1" ht="18" hidden="1" customHeight="1">
      <c r="A319" s="805"/>
      <c r="B319" s="1164" t="s">
        <v>963</v>
      </c>
      <c r="C319" s="1164" t="s">
        <v>1081</v>
      </c>
      <c r="D319" s="1164">
        <v>45756</v>
      </c>
      <c r="E319" s="1161">
        <f>D319+4</f>
        <v>45760</v>
      </c>
      <c r="F319" s="1184"/>
      <c r="G319" s="1161">
        <v>45756</v>
      </c>
      <c r="H319" s="1161">
        <v>45756</v>
      </c>
      <c r="I319" s="1209"/>
    </row>
    <row r="320" spans="1:11" s="145" customFormat="1" ht="18" hidden="1" customHeight="1">
      <c r="A320" s="805"/>
      <c r="B320" s="1164" t="s">
        <v>902</v>
      </c>
      <c r="C320" s="1164" t="s">
        <v>1082</v>
      </c>
      <c r="D320" s="1164">
        <v>45764</v>
      </c>
      <c r="E320" s="1161">
        <f t="shared" ref="E320:E326" si="82">D320+4</f>
        <v>45768</v>
      </c>
      <c r="F320" s="1184"/>
      <c r="G320" s="1161">
        <f>G319+7</f>
        <v>45763</v>
      </c>
      <c r="H320" s="1161">
        <f>H319+7</f>
        <v>45763</v>
      </c>
      <c r="I320" s="1209"/>
    </row>
    <row r="321" spans="1:9" s="145" customFormat="1" ht="18" hidden="1" customHeight="1">
      <c r="A321" s="805"/>
      <c r="B321" s="1164" t="s">
        <v>908</v>
      </c>
      <c r="C321" s="1164" t="s">
        <v>1083</v>
      </c>
      <c r="D321" s="1164">
        <v>45769</v>
      </c>
      <c r="E321" s="1161">
        <f t="shared" si="82"/>
        <v>45773</v>
      </c>
      <c r="F321" s="1184"/>
      <c r="G321" s="1161">
        <f t="shared" ref="G321:H387" si="83">G320+7</f>
        <v>45770</v>
      </c>
      <c r="H321" s="1161">
        <f t="shared" si="83"/>
        <v>45770</v>
      </c>
      <c r="I321" s="1209"/>
    </row>
    <row r="322" spans="1:9" s="145" customFormat="1" ht="18" hidden="1" customHeight="1">
      <c r="A322" s="805"/>
      <c r="B322" s="1164" t="s">
        <v>963</v>
      </c>
      <c r="C322" s="1164" t="s">
        <v>1084</v>
      </c>
      <c r="D322" s="1164">
        <v>45778</v>
      </c>
      <c r="E322" s="1161">
        <f t="shared" si="82"/>
        <v>45782</v>
      </c>
      <c r="F322" s="1184"/>
      <c r="G322" s="1161">
        <f t="shared" si="83"/>
        <v>45777</v>
      </c>
      <c r="H322" s="1161">
        <f t="shared" si="83"/>
        <v>45777</v>
      </c>
      <c r="I322" s="1209"/>
    </row>
    <row r="323" spans="1:9" s="145" customFormat="1" ht="18" hidden="1" customHeight="1">
      <c r="A323" s="805"/>
      <c r="B323" s="1164" t="s">
        <v>902</v>
      </c>
      <c r="C323" s="1164" t="s">
        <v>1172</v>
      </c>
      <c r="D323" s="1164">
        <v>45784</v>
      </c>
      <c r="E323" s="1161">
        <f t="shared" si="82"/>
        <v>45788</v>
      </c>
      <c r="F323" s="1184"/>
      <c r="G323" s="1161">
        <f t="shared" si="83"/>
        <v>45784</v>
      </c>
      <c r="H323" s="1161">
        <f t="shared" si="83"/>
        <v>45784</v>
      </c>
      <c r="I323" s="1209"/>
    </row>
    <row r="324" spans="1:9" s="145" customFormat="1" ht="18" hidden="1" customHeight="1">
      <c r="A324" s="805"/>
      <c r="B324" s="1164" t="s">
        <v>908</v>
      </c>
      <c r="C324" s="1164" t="s">
        <v>1173</v>
      </c>
      <c r="D324" s="1164">
        <v>45794</v>
      </c>
      <c r="E324" s="1161">
        <f t="shared" si="82"/>
        <v>45798</v>
      </c>
      <c r="F324" s="1184"/>
      <c r="G324" s="1161">
        <f t="shared" si="83"/>
        <v>45791</v>
      </c>
      <c r="H324" s="1161">
        <f t="shared" si="83"/>
        <v>45791</v>
      </c>
      <c r="I324" s="1209"/>
    </row>
    <row r="325" spans="1:9" s="145" customFormat="1" ht="18" hidden="1" customHeight="1">
      <c r="A325" s="805"/>
      <c r="B325" s="1164" t="s">
        <v>963</v>
      </c>
      <c r="C325" s="1164" t="s">
        <v>1174</v>
      </c>
      <c r="D325" s="1164">
        <v>45800</v>
      </c>
      <c r="E325" s="1161">
        <f t="shared" si="82"/>
        <v>45804</v>
      </c>
      <c r="F325" s="1184"/>
      <c r="G325" s="1161">
        <f t="shared" si="83"/>
        <v>45798</v>
      </c>
      <c r="H325" s="1161">
        <f t="shared" si="83"/>
        <v>45798</v>
      </c>
      <c r="I325" s="1209"/>
    </row>
    <row r="326" spans="1:9" s="145" customFormat="1" ht="18" hidden="1" customHeight="1">
      <c r="A326" s="805"/>
      <c r="B326" s="1164" t="s">
        <v>902</v>
      </c>
      <c r="C326" s="1164" t="s">
        <v>1175</v>
      </c>
      <c r="D326" s="1164">
        <v>45810</v>
      </c>
      <c r="E326" s="1161">
        <f t="shared" si="82"/>
        <v>45814</v>
      </c>
      <c r="F326" s="1184"/>
      <c r="G326" s="1161">
        <f t="shared" ref="G326:H326" si="84">G325+7</f>
        <v>45805</v>
      </c>
      <c r="H326" s="1161">
        <f t="shared" si="84"/>
        <v>45805</v>
      </c>
      <c r="I326" s="1209"/>
    </row>
    <row r="327" spans="1:9" s="145" customFormat="1" ht="18" hidden="1" customHeight="1">
      <c r="A327" s="805"/>
      <c r="B327" s="1164" t="s">
        <v>908</v>
      </c>
      <c r="C327" s="1164" t="s">
        <v>1176</v>
      </c>
      <c r="D327" s="1164">
        <v>45818</v>
      </c>
      <c r="E327" s="1187" t="s">
        <v>288</v>
      </c>
      <c r="F327" s="1184"/>
      <c r="G327" s="1161">
        <f t="shared" si="83"/>
        <v>45812</v>
      </c>
      <c r="H327" s="1161">
        <f t="shared" si="83"/>
        <v>45812</v>
      </c>
      <c r="I327" s="1209"/>
    </row>
    <row r="328" spans="1:9" s="145" customFormat="1" ht="18" hidden="1" customHeight="1">
      <c r="A328" s="805"/>
      <c r="B328" s="1164" t="s">
        <v>963</v>
      </c>
      <c r="C328" s="1164" t="s">
        <v>1177</v>
      </c>
      <c r="D328" s="1164">
        <v>45820</v>
      </c>
      <c r="E328" s="1161">
        <f t="shared" ref="E328" si="85">D328+4</f>
        <v>45824</v>
      </c>
      <c r="F328" s="1184"/>
      <c r="G328" s="1161">
        <f t="shared" si="83"/>
        <v>45819</v>
      </c>
      <c r="H328" s="1161">
        <f t="shared" si="83"/>
        <v>45819</v>
      </c>
      <c r="I328" s="1209"/>
    </row>
    <row r="329" spans="1:9" s="145" customFormat="1" ht="18" hidden="1" customHeight="1">
      <c r="A329" s="805"/>
      <c r="B329" s="1164" t="s">
        <v>902</v>
      </c>
      <c r="C329" s="1164" t="s">
        <v>1178</v>
      </c>
      <c r="D329" s="1164">
        <v>45831</v>
      </c>
      <c r="E329" s="1187" t="s">
        <v>288</v>
      </c>
      <c r="F329" s="1184"/>
      <c r="G329" s="1161">
        <f t="shared" si="83"/>
        <v>45826</v>
      </c>
      <c r="H329" s="1161">
        <f t="shared" si="83"/>
        <v>45826</v>
      </c>
      <c r="I329" s="1209"/>
    </row>
    <row r="330" spans="1:9" s="145" customFormat="1" ht="18" hidden="1" customHeight="1">
      <c r="A330" s="805"/>
      <c r="B330" s="1164" t="s">
        <v>908</v>
      </c>
      <c r="C330" s="1164" t="s">
        <v>1179</v>
      </c>
      <c r="D330" s="1164">
        <v>45832</v>
      </c>
      <c r="E330" s="1187" t="s">
        <v>288</v>
      </c>
      <c r="F330" s="1184"/>
      <c r="G330" s="1161">
        <f t="shared" si="83"/>
        <v>45833</v>
      </c>
      <c r="H330" s="1161">
        <f t="shared" si="83"/>
        <v>45833</v>
      </c>
      <c r="I330" s="1209"/>
    </row>
    <row r="331" spans="1:9" s="145" customFormat="1" ht="18" hidden="1" customHeight="1">
      <c r="A331" s="805"/>
      <c r="B331" s="1164" t="s">
        <v>963</v>
      </c>
      <c r="C331" s="1164" t="s">
        <v>1180</v>
      </c>
      <c r="D331" s="1164">
        <v>45839</v>
      </c>
      <c r="E331" s="1187" t="s">
        <v>288</v>
      </c>
      <c r="F331" s="1184"/>
      <c r="G331" s="1161">
        <f t="shared" si="83"/>
        <v>45840</v>
      </c>
      <c r="H331" s="1161">
        <f t="shared" si="83"/>
        <v>45840</v>
      </c>
      <c r="I331" s="1209"/>
    </row>
    <row r="332" spans="1:9" s="145" customFormat="1" ht="18" hidden="1" customHeight="1">
      <c r="A332" s="805"/>
      <c r="B332" s="1164" t="s">
        <v>902</v>
      </c>
      <c r="C332" s="1164" t="s">
        <v>1181</v>
      </c>
      <c r="D332" s="1164">
        <v>45846</v>
      </c>
      <c r="E332" s="1187" t="s">
        <v>288</v>
      </c>
      <c r="F332" s="1184"/>
      <c r="G332" s="1161">
        <f t="shared" si="83"/>
        <v>45847</v>
      </c>
      <c r="H332" s="1161">
        <f t="shared" si="83"/>
        <v>45847</v>
      </c>
      <c r="I332" s="1209"/>
    </row>
    <row r="333" spans="1:9" s="145" customFormat="1" ht="18" hidden="1" customHeight="1">
      <c r="A333" s="805"/>
      <c r="B333" s="1164" t="s">
        <v>963</v>
      </c>
      <c r="C333" s="1164" t="s">
        <v>1182</v>
      </c>
      <c r="D333" s="1164">
        <v>45853</v>
      </c>
      <c r="E333" s="1187" t="s">
        <v>288</v>
      </c>
      <c r="F333" s="1184"/>
      <c r="G333" s="1161">
        <f t="shared" si="83"/>
        <v>45854</v>
      </c>
      <c r="H333" s="1161">
        <f t="shared" si="83"/>
        <v>45854</v>
      </c>
      <c r="I333" s="1209"/>
    </row>
    <row r="334" spans="1:9" s="145" customFormat="1" ht="18" hidden="1" customHeight="1">
      <c r="A334" s="805"/>
      <c r="B334" s="1164" t="s">
        <v>902</v>
      </c>
      <c r="C334" s="1164" t="s">
        <v>1183</v>
      </c>
      <c r="D334" s="1164">
        <v>45860</v>
      </c>
      <c r="E334" s="1187" t="s">
        <v>288</v>
      </c>
      <c r="F334" s="1184"/>
      <c r="G334" s="1161">
        <f t="shared" si="83"/>
        <v>45861</v>
      </c>
      <c r="H334" s="1161">
        <f t="shared" si="83"/>
        <v>45861</v>
      </c>
      <c r="I334" s="1209"/>
    </row>
    <row r="335" spans="1:9" s="145" customFormat="1" ht="18" hidden="1" customHeight="1">
      <c r="A335" s="805"/>
      <c r="B335" s="1164" t="s">
        <v>963</v>
      </c>
      <c r="C335" s="1164" t="s">
        <v>1184</v>
      </c>
      <c r="D335" s="1164">
        <v>45867</v>
      </c>
      <c r="E335" s="1187" t="s">
        <v>288</v>
      </c>
      <c r="F335" s="1184"/>
      <c r="G335" s="1161">
        <f t="shared" si="83"/>
        <v>45868</v>
      </c>
      <c r="H335" s="1161">
        <f t="shared" si="83"/>
        <v>45868</v>
      </c>
      <c r="I335" s="1209"/>
    </row>
    <row r="336" spans="1:9" s="145" customFormat="1" ht="18" hidden="1" customHeight="1">
      <c r="A336" s="805"/>
      <c r="B336" s="1164" t="s">
        <v>902</v>
      </c>
      <c r="C336" s="1164" t="s">
        <v>1185</v>
      </c>
      <c r="D336" s="1164">
        <v>45874</v>
      </c>
      <c r="E336" s="1187" t="s">
        <v>288</v>
      </c>
      <c r="F336" s="1184"/>
      <c r="G336" s="1161">
        <f t="shared" si="83"/>
        <v>45875</v>
      </c>
      <c r="H336" s="1161">
        <f t="shared" si="83"/>
        <v>45875</v>
      </c>
      <c r="I336" s="1209"/>
    </row>
    <row r="337" spans="1:9" s="145" customFormat="1" ht="18" hidden="1" customHeight="1">
      <c r="A337" s="805"/>
      <c r="B337" s="1164" t="s">
        <v>963</v>
      </c>
      <c r="C337" s="1164" t="s">
        <v>1186</v>
      </c>
      <c r="D337" s="1164">
        <v>45881</v>
      </c>
      <c r="E337" s="1187" t="s">
        <v>288</v>
      </c>
      <c r="F337" s="1184"/>
      <c r="G337" s="1161">
        <f t="shared" si="83"/>
        <v>45882</v>
      </c>
      <c r="H337" s="1161">
        <f t="shared" si="83"/>
        <v>45882</v>
      </c>
      <c r="I337" s="1209"/>
    </row>
    <row r="338" spans="1:9" s="145" customFormat="1" ht="18" hidden="1" customHeight="1">
      <c r="A338" s="805"/>
      <c r="B338" s="1164" t="s">
        <v>902</v>
      </c>
      <c r="C338" s="1164" t="s">
        <v>1187</v>
      </c>
      <c r="D338" s="1164">
        <v>45888</v>
      </c>
      <c r="E338" s="1161">
        <f t="shared" ref="E338:E339" si="86">D338+4</f>
        <v>45892</v>
      </c>
      <c r="F338" s="1184"/>
      <c r="G338" s="1161">
        <f t="shared" si="83"/>
        <v>45889</v>
      </c>
      <c r="H338" s="1161">
        <f t="shared" si="83"/>
        <v>45889</v>
      </c>
      <c r="I338" s="1209"/>
    </row>
    <row r="339" spans="1:9" s="145" customFormat="1" ht="18" hidden="1" customHeight="1">
      <c r="A339" s="805"/>
      <c r="B339" s="1164" t="s">
        <v>963</v>
      </c>
      <c r="C339" s="1164" t="s">
        <v>1188</v>
      </c>
      <c r="D339" s="1164">
        <v>45895</v>
      </c>
      <c r="E339" s="1161">
        <f t="shared" si="86"/>
        <v>45899</v>
      </c>
      <c r="F339" s="1184"/>
      <c r="G339" s="1161">
        <f t="shared" si="83"/>
        <v>45896</v>
      </c>
      <c r="H339" s="1161">
        <f t="shared" si="83"/>
        <v>45896</v>
      </c>
      <c r="I339" s="1209"/>
    </row>
    <row r="340" spans="1:9" s="145" customFormat="1" ht="18" hidden="1" customHeight="1">
      <c r="A340" s="805"/>
      <c r="B340" s="1168" t="s">
        <v>463</v>
      </c>
      <c r="C340" s="1164" t="s">
        <v>1189</v>
      </c>
      <c r="D340" s="1164">
        <v>45902</v>
      </c>
      <c r="E340" s="1161">
        <f t="shared" ref="E340:E342" si="87">D340+4</f>
        <v>45906</v>
      </c>
      <c r="F340" s="1184"/>
      <c r="G340" s="1161">
        <f t="shared" si="83"/>
        <v>45903</v>
      </c>
      <c r="H340" s="1161">
        <f t="shared" si="83"/>
        <v>45903</v>
      </c>
      <c r="I340" s="1209"/>
    </row>
    <row r="341" spans="1:9" s="145" customFormat="1" ht="18" hidden="1" customHeight="1">
      <c r="A341" s="805"/>
      <c r="B341" s="1164" t="s">
        <v>902</v>
      </c>
      <c r="C341" s="1164" t="s">
        <v>1190</v>
      </c>
      <c r="D341" s="1164">
        <v>45909</v>
      </c>
      <c r="E341" s="1161">
        <f t="shared" si="87"/>
        <v>45913</v>
      </c>
      <c r="F341" s="1184"/>
      <c r="G341" s="1161">
        <f t="shared" si="83"/>
        <v>45910</v>
      </c>
      <c r="H341" s="1161">
        <f t="shared" si="83"/>
        <v>45910</v>
      </c>
      <c r="I341" s="1209"/>
    </row>
    <row r="342" spans="1:9" s="145" customFormat="1" ht="18" hidden="1" customHeight="1">
      <c r="A342" s="805"/>
      <c r="B342" s="1164" t="s">
        <v>963</v>
      </c>
      <c r="C342" s="1164" t="s">
        <v>1191</v>
      </c>
      <c r="D342" s="1164">
        <v>45916</v>
      </c>
      <c r="E342" s="1161">
        <f t="shared" si="87"/>
        <v>45920</v>
      </c>
      <c r="F342" s="1184"/>
      <c r="G342" s="1161">
        <f t="shared" si="83"/>
        <v>45917</v>
      </c>
      <c r="H342" s="1161">
        <f t="shared" si="83"/>
        <v>45917</v>
      </c>
      <c r="I342" s="1209"/>
    </row>
    <row r="343" spans="1:9" s="145" customFormat="1" ht="18" hidden="1" customHeight="1">
      <c r="A343" s="805"/>
      <c r="B343" s="1164" t="s">
        <v>963</v>
      </c>
      <c r="C343" s="1164" t="s">
        <v>1192</v>
      </c>
      <c r="D343" s="1164">
        <v>45925</v>
      </c>
      <c r="E343" s="1161">
        <f t="shared" ref="E343" si="88">D343+4</f>
        <v>45929</v>
      </c>
      <c r="F343" s="1184"/>
      <c r="G343" s="1161">
        <f t="shared" si="83"/>
        <v>45924</v>
      </c>
      <c r="H343" s="1161">
        <f t="shared" si="83"/>
        <v>45924</v>
      </c>
      <c r="I343" s="1209"/>
    </row>
    <row r="344" spans="1:9" s="145" customFormat="1" ht="18" hidden="1" customHeight="1">
      <c r="A344" s="805"/>
      <c r="B344" s="1164" t="s">
        <v>902</v>
      </c>
      <c r="C344" s="1164" t="s">
        <v>1193</v>
      </c>
      <c r="D344" s="1164">
        <v>45930</v>
      </c>
      <c r="E344" s="1161">
        <f t="shared" ref="E344" si="89">D344+4</f>
        <v>45934</v>
      </c>
      <c r="F344" s="1184"/>
      <c r="G344" s="1161">
        <f t="shared" si="83"/>
        <v>45931</v>
      </c>
      <c r="H344" s="1161">
        <f t="shared" si="83"/>
        <v>45931</v>
      </c>
      <c r="I344" s="1209"/>
    </row>
    <row r="345" spans="1:9" s="145" customFormat="1" ht="18" hidden="1" customHeight="1">
      <c r="A345" s="805" t="s">
        <v>1131</v>
      </c>
      <c r="B345" s="1169" t="s">
        <v>312</v>
      </c>
      <c r="C345" s="1164" t="s">
        <v>1194</v>
      </c>
      <c r="D345" s="1166">
        <v>45934</v>
      </c>
      <c r="E345" s="1166">
        <f t="shared" ref="E345" si="90">D345+4</f>
        <v>45938</v>
      </c>
      <c r="F345" s="1184"/>
      <c r="G345" s="1161">
        <v>45934</v>
      </c>
      <c r="H345" s="1161">
        <v>45935</v>
      </c>
      <c r="I345" s="1204">
        <f t="shared" ref="I345:I356" si="91">WEEKNUM(H345)</f>
        <v>41</v>
      </c>
    </row>
    <row r="346" spans="1:9" s="145" customFormat="1" ht="18" hidden="1" customHeight="1">
      <c r="A346" s="805" t="s">
        <v>1129</v>
      </c>
      <c r="B346" s="1164" t="s">
        <v>902</v>
      </c>
      <c r="C346" s="1164" t="s">
        <v>1195</v>
      </c>
      <c r="D346" s="1164">
        <v>45943</v>
      </c>
      <c r="E346" s="1161">
        <f t="shared" ref="E346" si="92">D346+4</f>
        <v>45947</v>
      </c>
      <c r="F346" s="1184"/>
      <c r="G346" s="1161">
        <f t="shared" si="83"/>
        <v>45941</v>
      </c>
      <c r="H346" s="1161">
        <f t="shared" si="83"/>
        <v>45942</v>
      </c>
      <c r="I346" s="1204">
        <f t="shared" si="91"/>
        <v>42</v>
      </c>
    </row>
    <row r="347" spans="1:9" s="145" customFormat="1" ht="18" hidden="1" customHeight="1">
      <c r="A347" s="805" t="s">
        <v>1115</v>
      </c>
      <c r="B347" s="1164" t="s">
        <v>963</v>
      </c>
      <c r="C347" s="1164" t="s">
        <v>1196</v>
      </c>
      <c r="D347" s="1164">
        <v>45948</v>
      </c>
      <c r="E347" s="1161">
        <f t="shared" ref="E347" si="93">D347+4</f>
        <v>45952</v>
      </c>
      <c r="F347" s="1184"/>
      <c r="G347" s="1161">
        <f t="shared" si="83"/>
        <v>45948</v>
      </c>
      <c r="H347" s="1161">
        <f t="shared" si="83"/>
        <v>45949</v>
      </c>
      <c r="I347" s="1204">
        <f t="shared" si="91"/>
        <v>43</v>
      </c>
    </row>
    <row r="348" spans="1:9" s="145" customFormat="1" ht="18" hidden="1" customHeight="1">
      <c r="A348" s="805"/>
      <c r="B348" s="1164" t="s">
        <v>908</v>
      </c>
      <c r="C348" s="1164" t="s">
        <v>1197</v>
      </c>
      <c r="D348" s="1164">
        <v>45955</v>
      </c>
      <c r="E348" s="1161">
        <f t="shared" ref="E348:E352" si="94">D348+4</f>
        <v>45959</v>
      </c>
      <c r="F348" s="1184"/>
      <c r="G348" s="1161">
        <f t="shared" si="83"/>
        <v>45955</v>
      </c>
      <c r="H348" s="1161">
        <f t="shared" si="83"/>
        <v>45956</v>
      </c>
      <c r="I348" s="1204">
        <f t="shared" si="91"/>
        <v>44</v>
      </c>
    </row>
    <row r="349" spans="1:9" s="145" customFormat="1" ht="18" hidden="1" customHeight="1">
      <c r="A349" s="805"/>
      <c r="B349" s="1164" t="s">
        <v>902</v>
      </c>
      <c r="C349" s="1164" t="s">
        <v>1198</v>
      </c>
      <c r="D349" s="1164">
        <v>45963</v>
      </c>
      <c r="E349" s="1161">
        <f t="shared" si="94"/>
        <v>45967</v>
      </c>
      <c r="F349" s="1184"/>
      <c r="G349" s="1161">
        <f>G348+7</f>
        <v>45962</v>
      </c>
      <c r="H349" s="1161">
        <f>H348+7</f>
        <v>45963</v>
      </c>
      <c r="I349" s="1204">
        <f t="shared" si="91"/>
        <v>45</v>
      </c>
    </row>
    <row r="350" spans="1:9" s="145" customFormat="1" ht="18" hidden="1" customHeight="1">
      <c r="A350" s="805"/>
      <c r="B350" s="1164" t="s">
        <v>963</v>
      </c>
      <c r="C350" s="1164" t="s">
        <v>1199</v>
      </c>
      <c r="D350" s="1164">
        <v>45972</v>
      </c>
      <c r="E350" s="1161">
        <f t="shared" si="94"/>
        <v>45976</v>
      </c>
      <c r="F350" s="1184"/>
      <c r="G350" s="1161">
        <f t="shared" si="83"/>
        <v>45969</v>
      </c>
      <c r="H350" s="1161">
        <f t="shared" si="83"/>
        <v>45970</v>
      </c>
      <c r="I350" s="1204">
        <f t="shared" si="91"/>
        <v>46</v>
      </c>
    </row>
    <row r="351" spans="1:9" s="145" customFormat="1" ht="18" hidden="1" customHeight="1">
      <c r="A351" s="805"/>
      <c r="B351" s="1164" t="s">
        <v>908</v>
      </c>
      <c r="C351" s="1164" t="s">
        <v>1200</v>
      </c>
      <c r="D351" s="1164">
        <v>45978</v>
      </c>
      <c r="E351" s="1161">
        <f t="shared" si="94"/>
        <v>45982</v>
      </c>
      <c r="F351" s="1184"/>
      <c r="G351" s="1161">
        <f t="shared" si="83"/>
        <v>45976</v>
      </c>
      <c r="H351" s="1161">
        <f t="shared" si="83"/>
        <v>45977</v>
      </c>
      <c r="I351" s="1204">
        <f t="shared" si="91"/>
        <v>47</v>
      </c>
    </row>
    <row r="352" spans="1:9" s="145" customFormat="1" ht="18" hidden="1" customHeight="1">
      <c r="A352" s="805"/>
      <c r="B352" s="1164" t="s">
        <v>902</v>
      </c>
      <c r="C352" s="1164" t="s">
        <v>1201</v>
      </c>
      <c r="D352" s="1164">
        <v>45986</v>
      </c>
      <c r="E352" s="1161">
        <f t="shared" si="94"/>
        <v>45990</v>
      </c>
      <c r="F352" s="1184"/>
      <c r="G352" s="1161">
        <f t="shared" si="83"/>
        <v>45983</v>
      </c>
      <c r="H352" s="1161">
        <f t="shared" si="83"/>
        <v>45984</v>
      </c>
      <c r="I352" s="1204">
        <f t="shared" si="91"/>
        <v>48</v>
      </c>
    </row>
    <row r="353" spans="1:9" s="145" customFormat="1" ht="18" hidden="1" customHeight="1">
      <c r="A353" s="805"/>
      <c r="B353" s="1164" t="s">
        <v>963</v>
      </c>
      <c r="C353" s="1164" t="s">
        <v>1202</v>
      </c>
      <c r="D353" s="1164">
        <v>45991</v>
      </c>
      <c r="E353" s="1161">
        <f t="shared" ref="E353" si="95">D353+4</f>
        <v>45995</v>
      </c>
      <c r="F353" s="1184"/>
      <c r="G353" s="1161">
        <f>G352+7</f>
        <v>45990</v>
      </c>
      <c r="H353" s="1161">
        <f>H352+7</f>
        <v>45991</v>
      </c>
      <c r="I353" s="1204">
        <f t="shared" si="91"/>
        <v>49</v>
      </c>
    </row>
    <row r="354" spans="1:9" s="145" customFormat="1" ht="18" hidden="1" customHeight="1">
      <c r="A354" s="805" t="s">
        <v>908</v>
      </c>
      <c r="B354" s="1177" t="s">
        <v>642</v>
      </c>
      <c r="C354" s="1164" t="s">
        <v>1203</v>
      </c>
      <c r="D354" s="1164">
        <v>45994</v>
      </c>
      <c r="E354" s="1161">
        <f t="shared" ref="E354:E356" si="96">D354+4</f>
        <v>45998</v>
      </c>
      <c r="F354" s="1184"/>
      <c r="G354" s="1161">
        <f t="shared" si="83"/>
        <v>45997</v>
      </c>
      <c r="H354" s="1161">
        <f t="shared" si="83"/>
        <v>45998</v>
      </c>
      <c r="I354" s="1204">
        <f t="shared" si="91"/>
        <v>50</v>
      </c>
    </row>
    <row r="355" spans="1:9" s="145" customFormat="1" ht="18" hidden="1" customHeight="1">
      <c r="A355" s="805"/>
      <c r="B355" s="1164" t="s">
        <v>902</v>
      </c>
      <c r="C355" s="1164" t="s">
        <v>1204</v>
      </c>
      <c r="D355" s="1164">
        <v>46005</v>
      </c>
      <c r="E355" s="1161">
        <f t="shared" si="96"/>
        <v>46009</v>
      </c>
      <c r="F355" s="1184"/>
      <c r="G355" s="1161">
        <f t="shared" si="83"/>
        <v>46004</v>
      </c>
      <c r="H355" s="1161">
        <f t="shared" si="83"/>
        <v>46005</v>
      </c>
      <c r="I355" s="1204">
        <f t="shared" si="91"/>
        <v>51</v>
      </c>
    </row>
    <row r="356" spans="1:9" s="145" customFormat="1" ht="18" hidden="1" customHeight="1">
      <c r="A356" s="805" t="s">
        <v>963</v>
      </c>
      <c r="B356" s="1164" t="s">
        <v>1125</v>
      </c>
      <c r="C356" s="1164" t="s">
        <v>1205</v>
      </c>
      <c r="D356" s="1164">
        <v>46012</v>
      </c>
      <c r="E356" s="1161">
        <f t="shared" si="96"/>
        <v>46016</v>
      </c>
      <c r="F356" s="1184"/>
      <c r="G356" s="1161">
        <f t="shared" si="83"/>
        <v>46011</v>
      </c>
      <c r="H356" s="1161">
        <f t="shared" si="83"/>
        <v>46012</v>
      </c>
      <c r="I356" s="1204">
        <f t="shared" si="91"/>
        <v>52</v>
      </c>
    </row>
    <row r="357" spans="1:9" s="145" customFormat="1" ht="18" hidden="1" customHeight="1">
      <c r="A357" s="805" t="s">
        <v>908</v>
      </c>
      <c r="B357" s="1177" t="s">
        <v>642</v>
      </c>
      <c r="C357" s="1164" t="s">
        <v>1206</v>
      </c>
      <c r="D357" s="1164">
        <v>46033</v>
      </c>
      <c r="E357" s="1161">
        <f t="shared" ref="E357:E360" si="97">D357+4</f>
        <v>46037</v>
      </c>
      <c r="F357" s="1184"/>
      <c r="G357" s="1161">
        <f t="shared" si="83"/>
        <v>46018</v>
      </c>
      <c r="H357" s="1161">
        <f t="shared" si="83"/>
        <v>46019</v>
      </c>
      <c r="I357" s="1204">
        <v>1</v>
      </c>
    </row>
    <row r="358" spans="1:9" s="145" customFormat="1" ht="18" hidden="1" customHeight="1">
      <c r="A358" s="805"/>
      <c r="B358" s="1164" t="s">
        <v>1115</v>
      </c>
      <c r="C358" s="1164" t="s">
        <v>1207</v>
      </c>
      <c r="D358" s="1164">
        <v>46027</v>
      </c>
      <c r="E358" s="1161">
        <f t="shared" si="97"/>
        <v>46031</v>
      </c>
      <c r="F358" s="1184"/>
      <c r="G358" s="1161">
        <v>46025</v>
      </c>
      <c r="H358" s="1161">
        <v>46026</v>
      </c>
      <c r="I358" s="1204">
        <f t="shared" ref="I358:I360" si="98">WEEKNUM(H358)</f>
        <v>2</v>
      </c>
    </row>
    <row r="359" spans="1:9" s="145" customFormat="1" ht="18" hidden="1" customHeight="1">
      <c r="A359" s="805" t="s">
        <v>1208</v>
      </c>
      <c r="B359" s="1169" t="s">
        <v>312</v>
      </c>
      <c r="C359" s="1164" t="s">
        <v>1209</v>
      </c>
      <c r="D359" s="1170">
        <v>46038</v>
      </c>
      <c r="E359" s="1170">
        <f t="shared" si="97"/>
        <v>46042</v>
      </c>
      <c r="F359" s="1184"/>
      <c r="G359" s="1161">
        <f t="shared" si="83"/>
        <v>46032</v>
      </c>
      <c r="H359" s="1161">
        <f t="shared" si="83"/>
        <v>46033</v>
      </c>
      <c r="I359" s="1204">
        <f t="shared" si="98"/>
        <v>3</v>
      </c>
    </row>
    <row r="360" spans="1:9" s="145" customFormat="1" ht="18" hidden="1" customHeight="1">
      <c r="A360" s="805" t="s">
        <v>1210</v>
      </c>
      <c r="B360" s="1177" t="s">
        <v>1125</v>
      </c>
      <c r="C360" s="1164" t="s">
        <v>1211</v>
      </c>
      <c r="D360" s="1164">
        <v>46038</v>
      </c>
      <c r="E360" s="1161">
        <f t="shared" si="97"/>
        <v>46042</v>
      </c>
      <c r="F360" s="1184"/>
      <c r="G360" s="1161">
        <f t="shared" si="83"/>
        <v>46039</v>
      </c>
      <c r="H360" s="1161">
        <f t="shared" si="83"/>
        <v>46040</v>
      </c>
      <c r="I360" s="1204">
        <f t="shared" si="98"/>
        <v>4</v>
      </c>
    </row>
    <row r="361" spans="1:9" s="145" customFormat="1" ht="18" hidden="1" customHeight="1">
      <c r="A361" s="805"/>
      <c r="B361" s="1164" t="s">
        <v>1115</v>
      </c>
      <c r="C361" s="1164" t="s">
        <v>1212</v>
      </c>
      <c r="D361" s="1164">
        <v>46046</v>
      </c>
      <c r="E361" s="1161">
        <f t="shared" ref="E361" si="99">D361+4</f>
        <v>46050</v>
      </c>
      <c r="F361" s="1184"/>
      <c r="G361" s="1161">
        <f>G360+7</f>
        <v>46046</v>
      </c>
      <c r="H361" s="1161">
        <f t="shared" si="83"/>
        <v>46047</v>
      </c>
      <c r="I361" s="1204">
        <f t="shared" ref="I361" si="100">WEEKNUM(H361)</f>
        <v>5</v>
      </c>
    </row>
    <row r="362" spans="1:9" s="145" customFormat="1" ht="18" hidden="1" customHeight="1">
      <c r="A362" s="805" t="s">
        <v>1125</v>
      </c>
      <c r="B362" s="1164" t="s">
        <v>1134</v>
      </c>
      <c r="C362" s="1164" t="s">
        <v>1213</v>
      </c>
      <c r="D362" s="1164">
        <v>46056</v>
      </c>
      <c r="E362" s="1161">
        <f t="shared" ref="E362" si="101">D362+4</f>
        <v>46060</v>
      </c>
      <c r="F362" s="1184"/>
      <c r="G362" s="1161">
        <f t="shared" si="83"/>
        <v>46053</v>
      </c>
      <c r="H362" s="1161">
        <f t="shared" si="83"/>
        <v>46054</v>
      </c>
      <c r="I362" s="1204">
        <f t="shared" ref="I362" si="102">WEEKNUM(H362)</f>
        <v>6</v>
      </c>
    </row>
    <row r="363" spans="1:9" s="145" customFormat="1" ht="18" hidden="1" customHeight="1">
      <c r="A363" s="805" t="s">
        <v>1139</v>
      </c>
      <c r="B363" s="1177" t="s">
        <v>435</v>
      </c>
      <c r="C363" s="1164" t="s">
        <v>1214</v>
      </c>
      <c r="D363" s="1164">
        <v>46061</v>
      </c>
      <c r="E363" s="1161">
        <f t="shared" ref="E363:E364" si="103">D363+4</f>
        <v>46065</v>
      </c>
      <c r="F363" s="1184"/>
      <c r="G363" s="1161">
        <f t="shared" si="83"/>
        <v>46060</v>
      </c>
      <c r="H363" s="1161">
        <f t="shared" si="83"/>
        <v>46061</v>
      </c>
      <c r="I363" s="1204">
        <f t="shared" ref="I363:I364" si="104">WEEKNUM(H363)</f>
        <v>7</v>
      </c>
    </row>
    <row r="364" spans="1:9" s="145" customFormat="1" ht="18" hidden="1" customHeight="1">
      <c r="A364" s="805" t="s">
        <v>1115</v>
      </c>
      <c r="B364" s="1169" t="s">
        <v>463</v>
      </c>
      <c r="C364" s="1164" t="s">
        <v>1215</v>
      </c>
      <c r="D364" s="1164">
        <v>46067</v>
      </c>
      <c r="E364" s="1161">
        <f t="shared" si="103"/>
        <v>46071</v>
      </c>
      <c r="F364" s="1184"/>
      <c r="G364" s="1161">
        <f t="shared" si="83"/>
        <v>46067</v>
      </c>
      <c r="H364" s="1161">
        <f t="shared" si="83"/>
        <v>46068</v>
      </c>
      <c r="I364" s="1204">
        <f t="shared" si="104"/>
        <v>8</v>
      </c>
    </row>
    <row r="365" spans="1:9" s="145" customFormat="1" ht="18" hidden="1" customHeight="1">
      <c r="A365" s="805" t="s">
        <v>1125</v>
      </c>
      <c r="B365" s="1164" t="s">
        <v>1134</v>
      </c>
      <c r="C365" s="1164" t="s">
        <v>1216</v>
      </c>
      <c r="D365" s="1164">
        <v>46075</v>
      </c>
      <c r="E365" s="1161">
        <f t="shared" ref="E365" si="105">D365+4</f>
        <v>46079</v>
      </c>
      <c r="F365" s="1184"/>
      <c r="G365" s="1161">
        <f t="shared" si="83"/>
        <v>46074</v>
      </c>
      <c r="H365" s="1161">
        <f t="shared" si="83"/>
        <v>46075</v>
      </c>
      <c r="I365" s="1204">
        <f t="shared" ref="I365" si="106">WEEKNUM(H365)</f>
        <v>9</v>
      </c>
    </row>
    <row r="366" spans="1:9" s="145" customFormat="1" ht="18" hidden="1" customHeight="1">
      <c r="A366" s="805" t="s">
        <v>1134</v>
      </c>
      <c r="B366" s="1164" t="s">
        <v>1125</v>
      </c>
      <c r="C366" s="1164" t="s">
        <v>1217</v>
      </c>
      <c r="D366" s="1164">
        <v>46087</v>
      </c>
      <c r="E366" s="1161">
        <f t="shared" ref="E366" si="107">D366+4</f>
        <v>46091</v>
      </c>
      <c r="F366" s="1184"/>
      <c r="G366" s="1161">
        <f t="shared" si="83"/>
        <v>46081</v>
      </c>
      <c r="H366" s="1161">
        <f t="shared" si="83"/>
        <v>46082</v>
      </c>
      <c r="I366" s="1204">
        <f t="shared" ref="I366" si="108">WEEKNUM(H366)</f>
        <v>10</v>
      </c>
    </row>
    <row r="367" spans="1:9" s="145" customFormat="1" ht="18" hidden="1" customHeight="1">
      <c r="A367" s="805" t="s">
        <v>1115</v>
      </c>
      <c r="B367" s="1164" t="s">
        <v>1125</v>
      </c>
      <c r="C367" s="1164" t="s">
        <v>1218</v>
      </c>
      <c r="D367" s="1164">
        <v>46096</v>
      </c>
      <c r="E367" s="1161">
        <f t="shared" ref="E367" si="109">D367+4</f>
        <v>46100</v>
      </c>
      <c r="F367" s="1184"/>
      <c r="G367" s="1161">
        <f t="shared" si="83"/>
        <v>46088</v>
      </c>
      <c r="H367" s="1161">
        <f t="shared" si="83"/>
        <v>46089</v>
      </c>
      <c r="I367" s="1204">
        <f t="shared" ref="I367" si="110">WEEKNUM(H367)</f>
        <v>11</v>
      </c>
    </row>
    <row r="368" spans="1:9" s="145" customFormat="1" ht="18" hidden="1" customHeight="1">
      <c r="A368" s="805" t="s">
        <v>1219</v>
      </c>
      <c r="B368" s="1164" t="s">
        <v>1125</v>
      </c>
      <c r="C368" s="1164" t="s">
        <v>1220</v>
      </c>
      <c r="D368" s="1164">
        <v>46103</v>
      </c>
      <c r="E368" s="1161">
        <f t="shared" ref="E368" si="111">D368+4</f>
        <v>46107</v>
      </c>
      <c r="F368" s="1184"/>
      <c r="G368" s="1161">
        <f t="shared" si="83"/>
        <v>46095</v>
      </c>
      <c r="H368" s="1161">
        <f t="shared" si="83"/>
        <v>46096</v>
      </c>
      <c r="I368" s="1204">
        <f t="shared" ref="I368:I369" si="112">WEEKNUM(H368)</f>
        <v>12</v>
      </c>
    </row>
    <row r="369" spans="1:9" s="145" customFormat="1" ht="18" hidden="1" customHeight="1">
      <c r="A369" s="805" t="s">
        <v>1134</v>
      </c>
      <c r="B369" s="1164" t="s">
        <v>1125</v>
      </c>
      <c r="C369" s="1164" t="s">
        <v>1221</v>
      </c>
      <c r="D369" s="963" t="s">
        <v>288</v>
      </c>
      <c r="E369" s="963" t="s">
        <v>288</v>
      </c>
      <c r="F369" s="1184"/>
      <c r="G369" s="1161">
        <f t="shared" si="83"/>
        <v>46102</v>
      </c>
      <c r="H369" s="1161">
        <f t="shared" si="83"/>
        <v>46103</v>
      </c>
      <c r="I369" s="1204">
        <f t="shared" si="112"/>
        <v>13</v>
      </c>
    </row>
    <row r="370" spans="1:9" s="145" customFormat="1" ht="18" hidden="1" customHeight="1">
      <c r="A370" s="805" t="s">
        <v>1115</v>
      </c>
      <c r="B370" s="1164" t="s">
        <v>1134</v>
      </c>
      <c r="C370" s="1164" t="s">
        <v>1222</v>
      </c>
      <c r="D370" s="1164">
        <v>46112</v>
      </c>
      <c r="E370" s="1161">
        <f t="shared" ref="E370" si="113">D370+4</f>
        <v>46116</v>
      </c>
      <c r="F370" s="1184"/>
      <c r="G370" s="1161">
        <f t="shared" si="83"/>
        <v>46109</v>
      </c>
      <c r="H370" s="1161">
        <f t="shared" si="83"/>
        <v>46110</v>
      </c>
      <c r="I370" s="1204">
        <f t="shared" ref="I370" si="114">WEEKNUM(H370)</f>
        <v>14</v>
      </c>
    </row>
    <row r="371" spans="1:9" s="145" customFormat="1" ht="18" hidden="1" customHeight="1">
      <c r="A371" s="805" t="s">
        <v>1134</v>
      </c>
      <c r="B371" s="1164" t="s">
        <v>1115</v>
      </c>
      <c r="C371" s="1164" t="s">
        <v>1223</v>
      </c>
      <c r="D371" s="1164">
        <v>46124</v>
      </c>
      <c r="E371" s="1161">
        <f t="shared" ref="E371" si="115">D371+4</f>
        <v>46128</v>
      </c>
      <c r="F371" s="1184"/>
      <c r="G371" s="1161">
        <f t="shared" si="83"/>
        <v>46116</v>
      </c>
      <c r="H371" s="1161">
        <f t="shared" si="83"/>
        <v>46117</v>
      </c>
      <c r="I371" s="1204">
        <f t="shared" ref="I371" si="116">WEEKNUM(H371)</f>
        <v>15</v>
      </c>
    </row>
    <row r="372" spans="1:9" s="145" customFormat="1" ht="18" hidden="1" customHeight="1">
      <c r="A372" s="805"/>
      <c r="B372" s="1164" t="s">
        <v>1150</v>
      </c>
      <c r="C372" s="1164" t="s">
        <v>1224</v>
      </c>
      <c r="D372" s="1164">
        <v>46126</v>
      </c>
      <c r="E372" s="1161">
        <f t="shared" ref="E372" si="117">D372+4</f>
        <v>46130</v>
      </c>
      <c r="F372" s="1184"/>
      <c r="G372" s="1161">
        <f t="shared" si="83"/>
        <v>46123</v>
      </c>
      <c r="H372" s="1161">
        <f t="shared" si="83"/>
        <v>46124</v>
      </c>
      <c r="I372" s="1204">
        <f t="shared" ref="I372" si="118">WEEKNUM(H372)</f>
        <v>16</v>
      </c>
    </row>
    <row r="373" spans="1:9" s="145" customFormat="1" ht="18" customHeight="1">
      <c r="A373" s="805" t="s">
        <v>1115</v>
      </c>
      <c r="B373" s="1164" t="s">
        <v>1134</v>
      </c>
      <c r="C373" s="1164" t="s">
        <v>1225</v>
      </c>
      <c r="D373" s="1164">
        <v>46135</v>
      </c>
      <c r="E373" s="1161">
        <f t="shared" ref="E373" si="119">D373+4</f>
        <v>46139</v>
      </c>
      <c r="F373" s="1184"/>
      <c r="G373" s="1161">
        <f t="shared" si="83"/>
        <v>46130</v>
      </c>
      <c r="H373" s="1161">
        <f t="shared" si="83"/>
        <v>46131</v>
      </c>
      <c r="I373" s="1204">
        <f t="shared" ref="I373" si="120">WEEKNUM(H373)</f>
        <v>17</v>
      </c>
    </row>
    <row r="374" spans="1:9" s="145" customFormat="1" ht="18" customHeight="1">
      <c r="A374" s="805" t="s">
        <v>1226</v>
      </c>
      <c r="B374" s="1169" t="s">
        <v>312</v>
      </c>
      <c r="C374" s="1164" t="s">
        <v>1227</v>
      </c>
      <c r="D374" s="1170">
        <v>46136</v>
      </c>
      <c r="E374" s="1170">
        <f t="shared" ref="E374" si="121">D374+4</f>
        <v>46140</v>
      </c>
      <c r="F374" s="1184"/>
      <c r="G374" s="1161">
        <f t="shared" si="83"/>
        <v>46137</v>
      </c>
      <c r="H374" s="1161">
        <f t="shared" si="83"/>
        <v>46138</v>
      </c>
      <c r="I374" s="1204">
        <f t="shared" ref="I374" si="122">WEEKNUM(H374)</f>
        <v>18</v>
      </c>
    </row>
    <row r="375" spans="1:9" s="145" customFormat="1" ht="18" customHeight="1">
      <c r="A375" s="805" t="s">
        <v>1150</v>
      </c>
      <c r="B375" s="1164" t="s">
        <v>435</v>
      </c>
      <c r="C375" s="1164" t="s">
        <v>1228</v>
      </c>
      <c r="D375" s="1164">
        <v>46146</v>
      </c>
      <c r="E375" s="1161">
        <f t="shared" ref="E375:E376" si="123">D375+4</f>
        <v>46150</v>
      </c>
      <c r="F375" s="1184"/>
      <c r="G375" s="1161">
        <f t="shared" si="83"/>
        <v>46144</v>
      </c>
      <c r="H375" s="1161">
        <f t="shared" si="83"/>
        <v>46145</v>
      </c>
      <c r="I375" s="1204">
        <f t="shared" ref="I375:I376" si="124">WEEKNUM(H375)</f>
        <v>19</v>
      </c>
    </row>
    <row r="376" spans="1:9" s="145" customFormat="1" ht="18" customHeight="1">
      <c r="A376" s="805" t="s">
        <v>1152</v>
      </c>
      <c r="B376" s="1164" t="s">
        <v>435</v>
      </c>
      <c r="C376" s="1164" t="s">
        <v>1229</v>
      </c>
      <c r="D376" s="1164">
        <v>46151</v>
      </c>
      <c r="E376" s="1161">
        <f t="shared" si="123"/>
        <v>46155</v>
      </c>
      <c r="F376" s="1184"/>
      <c r="G376" s="1161">
        <f t="shared" si="83"/>
        <v>46151</v>
      </c>
      <c r="H376" s="1161">
        <f t="shared" si="83"/>
        <v>46152</v>
      </c>
      <c r="I376" s="1204">
        <f t="shared" si="124"/>
        <v>20</v>
      </c>
    </row>
    <row r="377" spans="1:9" s="145" customFormat="1" ht="18" customHeight="1">
      <c r="A377" s="805" t="s">
        <v>1226</v>
      </c>
      <c r="B377" s="1164" t="s">
        <v>435</v>
      </c>
      <c r="C377" s="1164" t="s">
        <v>1230</v>
      </c>
      <c r="D377" s="1164">
        <v>46166</v>
      </c>
      <c r="E377" s="1161">
        <f t="shared" ref="E377" si="125">D377+4</f>
        <v>46170</v>
      </c>
      <c r="F377" s="1184"/>
      <c r="G377" s="1161">
        <f t="shared" si="83"/>
        <v>46158</v>
      </c>
      <c r="H377" s="1161">
        <f t="shared" si="83"/>
        <v>46159</v>
      </c>
      <c r="I377" s="1204">
        <f t="shared" ref="I377" si="126">WEEKNUM(H377)</f>
        <v>21</v>
      </c>
    </row>
    <row r="378" spans="1:9" s="145" customFormat="1" ht="18" customHeight="1">
      <c r="A378" s="805" t="s">
        <v>1231</v>
      </c>
      <c r="B378" s="1164" t="s">
        <v>1161</v>
      </c>
      <c r="C378" s="1164" t="s">
        <v>1232</v>
      </c>
      <c r="D378" s="1164">
        <v>46174</v>
      </c>
      <c r="E378" s="1161">
        <f t="shared" ref="E378" si="127">D378+4</f>
        <v>46178</v>
      </c>
      <c r="F378" s="1184"/>
      <c r="G378" s="1161">
        <f t="shared" si="83"/>
        <v>46165</v>
      </c>
      <c r="H378" s="1161">
        <f t="shared" si="83"/>
        <v>46166</v>
      </c>
      <c r="I378" s="1204">
        <f t="shared" ref="I378" si="128">WEEKNUM(H378)</f>
        <v>22</v>
      </c>
    </row>
    <row r="379" spans="1:9" s="145" customFormat="1" ht="18" customHeight="1">
      <c r="A379" s="805" t="s">
        <v>1233</v>
      </c>
      <c r="B379" s="1164" t="s">
        <v>905</v>
      </c>
      <c r="C379" s="1164" t="s">
        <v>1234</v>
      </c>
      <c r="D379" s="1164">
        <v>46183</v>
      </c>
      <c r="E379" s="1161">
        <f t="shared" ref="E379" si="129">D379+4</f>
        <v>46187</v>
      </c>
      <c r="F379" s="1184"/>
      <c r="G379" s="1161">
        <f t="shared" si="83"/>
        <v>46172</v>
      </c>
      <c r="H379" s="1161">
        <f t="shared" si="83"/>
        <v>46173</v>
      </c>
      <c r="I379" s="1204">
        <f t="shared" ref="I379" si="130">WEEKNUM(H379)</f>
        <v>23</v>
      </c>
    </row>
    <row r="380" spans="1:9" s="145" customFormat="1" ht="18" customHeight="1">
      <c r="A380" s="805" t="s">
        <v>1158</v>
      </c>
      <c r="B380" s="1178" t="s">
        <v>1125</v>
      </c>
      <c r="C380" s="1164" t="s">
        <v>1235</v>
      </c>
      <c r="D380" s="1164">
        <v>46179</v>
      </c>
      <c r="E380" s="1161">
        <f t="shared" ref="E380" si="131">D380+4</f>
        <v>46183</v>
      </c>
      <c r="F380" s="1184"/>
      <c r="G380" s="1161">
        <f t="shared" si="83"/>
        <v>46179</v>
      </c>
      <c r="H380" s="1161">
        <f t="shared" si="83"/>
        <v>46180</v>
      </c>
      <c r="I380" s="1204">
        <f t="shared" ref="I380" si="132">WEEKNUM(H380)</f>
        <v>24</v>
      </c>
    </row>
    <row r="381" spans="1:9" s="145" customFormat="1" ht="18" customHeight="1">
      <c r="A381" s="805" t="s">
        <v>1160</v>
      </c>
      <c r="B381" s="1164" t="s">
        <v>1161</v>
      </c>
      <c r="C381" s="1164" t="s">
        <v>1236</v>
      </c>
      <c r="D381" s="1164">
        <v>46186</v>
      </c>
      <c r="E381" s="1161">
        <f t="shared" ref="E381" si="133">D381+4</f>
        <v>46190</v>
      </c>
      <c r="F381" s="1184"/>
      <c r="G381" s="1161">
        <f t="shared" si="83"/>
        <v>46186</v>
      </c>
      <c r="H381" s="1161">
        <f t="shared" si="83"/>
        <v>46187</v>
      </c>
      <c r="I381" s="1204">
        <f t="shared" ref="I381" si="134">WEEKNUM(H381)</f>
        <v>25</v>
      </c>
    </row>
    <row r="382" spans="1:9" s="145" customFormat="1" ht="18" customHeight="1">
      <c r="A382" s="805" t="s">
        <v>1139</v>
      </c>
      <c r="B382" s="1164" t="s">
        <v>905</v>
      </c>
      <c r="C382" s="1164" t="s">
        <v>1237</v>
      </c>
      <c r="D382" s="1164">
        <v>46193</v>
      </c>
      <c r="E382" s="1161">
        <f t="shared" ref="E382" si="135">D382+4</f>
        <v>46197</v>
      </c>
      <c r="F382" s="1184"/>
      <c r="G382" s="1161">
        <f t="shared" si="83"/>
        <v>46193</v>
      </c>
      <c r="H382" s="1161">
        <f t="shared" si="83"/>
        <v>46194</v>
      </c>
      <c r="I382" s="1204">
        <f t="shared" ref="I382" si="136">WEEKNUM(H382)</f>
        <v>26</v>
      </c>
    </row>
    <row r="383" spans="1:9" s="145" customFormat="1" ht="18" customHeight="1">
      <c r="A383" s="805" t="s">
        <v>1164</v>
      </c>
      <c r="B383" s="1178" t="s">
        <v>1125</v>
      </c>
      <c r="C383" s="1164" t="s">
        <v>1238</v>
      </c>
      <c r="D383" s="1164">
        <v>46200</v>
      </c>
      <c r="E383" s="1161">
        <f t="shared" ref="E383" si="137">D383+4</f>
        <v>46204</v>
      </c>
      <c r="F383" s="1184"/>
      <c r="G383" s="1161">
        <f t="shared" si="83"/>
        <v>46200</v>
      </c>
      <c r="H383" s="1161">
        <f t="shared" si="83"/>
        <v>46201</v>
      </c>
      <c r="I383" s="1204">
        <f t="shared" ref="I383" si="138">WEEKNUM(H383)</f>
        <v>27</v>
      </c>
    </row>
    <row r="384" spans="1:9" s="145" customFormat="1" ht="18" customHeight="1">
      <c r="A384" s="805" t="s">
        <v>1158</v>
      </c>
      <c r="B384" s="1164" t="s">
        <v>1161</v>
      </c>
      <c r="C384" s="1164" t="s">
        <v>1239</v>
      </c>
      <c r="D384" s="1164">
        <v>46207</v>
      </c>
      <c r="E384" s="1161">
        <f t="shared" ref="E384:E387" si="139">D384+4</f>
        <v>46211</v>
      </c>
      <c r="F384" s="1184"/>
      <c r="G384" s="1161">
        <f t="shared" si="83"/>
        <v>46207</v>
      </c>
      <c r="H384" s="1161">
        <f t="shared" si="83"/>
        <v>46208</v>
      </c>
      <c r="I384" s="1204">
        <f t="shared" ref="I384:I387" si="140">WEEKNUM(H384)</f>
        <v>28</v>
      </c>
    </row>
    <row r="385" spans="1:15" s="145" customFormat="1" ht="18" customHeight="1">
      <c r="A385" s="805" t="s">
        <v>1125</v>
      </c>
      <c r="B385" s="1164" t="s">
        <v>905</v>
      </c>
      <c r="C385" s="1164" t="s">
        <v>1240</v>
      </c>
      <c r="D385" s="1164">
        <v>46214</v>
      </c>
      <c r="E385" s="1161">
        <f t="shared" si="139"/>
        <v>46218</v>
      </c>
      <c r="F385" s="1184"/>
      <c r="G385" s="1161">
        <f t="shared" si="83"/>
        <v>46214</v>
      </c>
      <c r="H385" s="1161">
        <f t="shared" si="83"/>
        <v>46215</v>
      </c>
      <c r="I385" s="1204">
        <f t="shared" si="140"/>
        <v>29</v>
      </c>
    </row>
    <row r="386" spans="1:15" s="145" customFormat="1" ht="18" customHeight="1">
      <c r="A386" s="805" t="s">
        <v>1168</v>
      </c>
      <c r="B386" s="1178" t="s">
        <v>1125</v>
      </c>
      <c r="C386" s="1164" t="s">
        <v>1241</v>
      </c>
      <c r="D386" s="1164">
        <v>46221</v>
      </c>
      <c r="E386" s="1161">
        <f t="shared" si="139"/>
        <v>46225</v>
      </c>
      <c r="F386" s="1184"/>
      <c r="G386" s="1161">
        <f t="shared" si="83"/>
        <v>46221</v>
      </c>
      <c r="H386" s="1161">
        <f t="shared" si="83"/>
        <v>46222</v>
      </c>
      <c r="I386" s="1204">
        <f t="shared" si="140"/>
        <v>30</v>
      </c>
    </row>
    <row r="387" spans="1:15" s="145" customFormat="1" ht="18" customHeight="1">
      <c r="A387" s="805" t="s">
        <v>1158</v>
      </c>
      <c r="B387" s="1164" t="s">
        <v>1161</v>
      </c>
      <c r="C387" s="1164" t="s">
        <v>1242</v>
      </c>
      <c r="D387" s="1164">
        <v>46228</v>
      </c>
      <c r="E387" s="1161">
        <f t="shared" si="139"/>
        <v>46232</v>
      </c>
      <c r="F387" s="1184"/>
      <c r="G387" s="1161">
        <f t="shared" si="83"/>
        <v>46228</v>
      </c>
      <c r="H387" s="1161">
        <f t="shared" si="83"/>
        <v>46229</v>
      </c>
      <c r="I387" s="1204">
        <f t="shared" si="140"/>
        <v>31</v>
      </c>
    </row>
    <row r="388" spans="1:15" s="18" customFormat="1" ht="18" customHeight="1">
      <c r="A388" s="855"/>
      <c r="B388" s="147" t="s">
        <v>468</v>
      </c>
      <c r="C388" s="11"/>
      <c r="D388" s="11"/>
      <c r="E388" s="11"/>
      <c r="F388" s="11"/>
      <c r="G388" s="11"/>
      <c r="H388" s="11"/>
      <c r="I388" s="11"/>
      <c r="J388" s="11"/>
    </row>
    <row r="389" spans="1:15" s="18" customFormat="1" ht="18" customHeight="1">
      <c r="A389" s="855"/>
      <c r="C389" s="11"/>
      <c r="D389" s="11"/>
      <c r="E389" s="11"/>
      <c r="F389" s="11"/>
      <c r="G389" s="11"/>
      <c r="H389" s="11"/>
      <c r="I389" s="11"/>
      <c r="J389" s="11"/>
    </row>
    <row r="390" spans="1:15" s="18" customFormat="1" ht="18" customHeight="1">
      <c r="A390" s="855"/>
      <c r="B390" s="147"/>
      <c r="C390" s="11"/>
      <c r="D390" s="11"/>
      <c r="E390" s="11"/>
      <c r="F390" s="11"/>
      <c r="G390" s="11"/>
      <c r="H390" s="11"/>
      <c r="I390" s="11"/>
      <c r="J390" s="11"/>
    </row>
    <row r="391" spans="1:15" s="18" customFormat="1" ht="18" customHeight="1" thickBot="1">
      <c r="A391" s="855"/>
      <c r="B391" s="147"/>
      <c r="C391" s="11"/>
      <c r="D391" s="11"/>
      <c r="E391" s="11"/>
      <c r="F391" s="11"/>
      <c r="G391" s="11"/>
      <c r="H391" s="11"/>
      <c r="I391" s="11"/>
      <c r="J391" s="11"/>
    </row>
    <row r="392" spans="1:15" s="147" customFormat="1" ht="18.75" customHeight="1">
      <c r="B392" s="771"/>
      <c r="C392" s="772"/>
      <c r="D392" s="773"/>
      <c r="E392" s="774"/>
      <c r="F392" s="775"/>
      <c r="G392" s="776"/>
      <c r="H392" s="777"/>
    </row>
    <row r="393" spans="1:15" s="147" customFormat="1" ht="18.75" customHeight="1">
      <c r="B393" s="778" t="s">
        <v>469</v>
      </c>
      <c r="C393" s="145"/>
      <c r="D393" s="147" t="s">
        <v>470</v>
      </c>
      <c r="G393" s="147" t="s">
        <v>471</v>
      </c>
      <c r="H393" s="779"/>
    </row>
    <row r="394" spans="1:15" s="147" customFormat="1" ht="18.75" customHeight="1">
      <c r="B394" s="780" t="s">
        <v>472</v>
      </c>
      <c r="C394" s="1085" t="s">
        <v>473</v>
      </c>
      <c r="D394" s="133" t="s">
        <v>474</v>
      </c>
      <c r="F394" s="1085" t="s">
        <v>475</v>
      </c>
      <c r="G394" s="145" t="s">
        <v>476</v>
      </c>
      <c r="H394" s="1086" t="s">
        <v>477</v>
      </c>
    </row>
    <row r="395" spans="1:15" s="147" customFormat="1" ht="18" customHeight="1">
      <c r="B395" s="780" t="s">
        <v>478</v>
      </c>
      <c r="C395" s="1085" t="s">
        <v>479</v>
      </c>
      <c r="D395" s="133" t="s">
        <v>480</v>
      </c>
      <c r="E395" s="148" t="s">
        <v>481</v>
      </c>
      <c r="F395" s="1087" t="s">
        <v>482</v>
      </c>
      <c r="G395" s="145" t="s">
        <v>483</v>
      </c>
      <c r="H395" s="1086" t="s">
        <v>484</v>
      </c>
    </row>
    <row r="396" spans="1:15" s="147" customFormat="1" ht="18.75" customHeight="1">
      <c r="B396" s="783" t="s">
        <v>485</v>
      </c>
      <c r="C396" s="1088" t="s">
        <v>486</v>
      </c>
      <c r="D396" s="133" t="s">
        <v>487</v>
      </c>
      <c r="E396" s="148" t="s">
        <v>488</v>
      </c>
      <c r="F396" s="1087" t="s">
        <v>489</v>
      </c>
      <c r="G396" s="588" t="s">
        <v>490</v>
      </c>
      <c r="H396" s="1089" t="s">
        <v>491</v>
      </c>
    </row>
    <row r="397" spans="1:15" s="147" customFormat="1" ht="18.75" customHeight="1">
      <c r="B397" s="783" t="s">
        <v>492</v>
      </c>
      <c r="C397" s="1088" t="s">
        <v>493</v>
      </c>
      <c r="D397" s="133" t="s">
        <v>494</v>
      </c>
      <c r="E397" s="148" t="s">
        <v>495</v>
      </c>
      <c r="F397" s="1087" t="s">
        <v>496</v>
      </c>
      <c r="G397" s="588" t="s">
        <v>497</v>
      </c>
      <c r="H397" s="1089" t="s">
        <v>498</v>
      </c>
      <c r="N397" s="149"/>
      <c r="O397" s="149"/>
    </row>
    <row r="398" spans="1:15" s="147" customFormat="1" ht="18.75" customHeight="1">
      <c r="B398" s="783" t="s">
        <v>899</v>
      </c>
      <c r="C398" s="1088" t="s">
        <v>500</v>
      </c>
      <c r="D398" s="133" t="s">
        <v>501</v>
      </c>
      <c r="E398" s="148" t="s">
        <v>502</v>
      </c>
      <c r="F398" s="1087" t="s">
        <v>503</v>
      </c>
      <c r="G398" s="588" t="s">
        <v>504</v>
      </c>
      <c r="H398" s="1089" t="s">
        <v>505</v>
      </c>
      <c r="N398" s="149"/>
      <c r="O398" s="149"/>
    </row>
    <row r="399" spans="1:15" s="147" customFormat="1" ht="18.75" customHeight="1">
      <c r="B399" s="783" t="s">
        <v>506</v>
      </c>
      <c r="C399" s="1088" t="s">
        <v>507</v>
      </c>
      <c r="D399" s="133" t="s">
        <v>508</v>
      </c>
      <c r="E399" s="148" t="s">
        <v>509</v>
      </c>
      <c r="F399" s="1087" t="s">
        <v>510</v>
      </c>
      <c r="G399" s="588" t="s">
        <v>511</v>
      </c>
      <c r="H399" s="1089" t="s">
        <v>512</v>
      </c>
      <c r="N399" s="149"/>
      <c r="O399" s="149"/>
    </row>
    <row r="400" spans="1:15" s="147" customFormat="1" ht="18.75" customHeight="1">
      <c r="B400" s="783" t="s">
        <v>513</v>
      </c>
      <c r="C400" s="1088" t="s">
        <v>514</v>
      </c>
      <c r="D400" s="133" t="s">
        <v>515</v>
      </c>
      <c r="E400" s="148" t="s">
        <v>516</v>
      </c>
      <c r="F400" s="1085" t="s">
        <v>517</v>
      </c>
      <c r="G400" s="588" t="s">
        <v>518</v>
      </c>
      <c r="H400" s="787" t="s">
        <v>519</v>
      </c>
      <c r="N400" s="149"/>
      <c r="O400" s="149"/>
    </row>
    <row r="401" spans="1:11" s="149" customFormat="1" ht="18.75" customHeight="1">
      <c r="A401" s="1022"/>
      <c r="B401" s="783" t="s">
        <v>520</v>
      </c>
      <c r="C401" s="1088" t="s">
        <v>521</v>
      </c>
      <c r="D401" s="133" t="s">
        <v>1243</v>
      </c>
      <c r="E401" s="148" t="s">
        <v>523</v>
      </c>
      <c r="F401" s="739" t="s">
        <v>524</v>
      </c>
      <c r="G401" s="147"/>
      <c r="H401" s="788"/>
      <c r="I401" s="145"/>
      <c r="J401" s="145"/>
      <c r="K401" s="145"/>
    </row>
    <row r="402" spans="1:11" s="149" customFormat="1" ht="18" customHeight="1" thickBot="1">
      <c r="A402" s="1022"/>
      <c r="B402" s="789"/>
      <c r="C402" s="790"/>
      <c r="D402" s="790"/>
      <c r="E402" s="791"/>
      <c r="F402" s="791"/>
      <c r="G402" s="791"/>
      <c r="H402" s="792"/>
      <c r="I402" s="145"/>
      <c r="J402" s="145"/>
      <c r="K402" s="145"/>
    </row>
  </sheetData>
  <mergeCells count="10">
    <mergeCell ref="D305:D306"/>
    <mergeCell ref="B4:F4"/>
    <mergeCell ref="B2:F2"/>
    <mergeCell ref="D6:D7"/>
    <mergeCell ref="D90:D91"/>
    <mergeCell ref="D177:D178"/>
    <mergeCell ref="B303:E303"/>
    <mergeCell ref="B177:C177"/>
    <mergeCell ref="B305:C305"/>
    <mergeCell ref="B175:F175"/>
  </mergeCells>
  <hyperlinks>
    <hyperlink ref="H2" location="HOME!Print_Area" display="HOME" xr:uid="{19842D1F-1BFC-4DB4-90A8-1F1EB5E20B9B}"/>
    <hyperlink ref="H394" r:id="rId1" xr:uid="{1F152ED1-36A4-46DB-ADE6-672881154634}"/>
    <hyperlink ref="C394" r:id="rId2" xr:uid="{C7254DD9-7458-45A4-895E-798B70AF70FC}"/>
    <hyperlink ref="H399" r:id="rId3" xr:uid="{DC65177B-5AC3-4B6B-936A-1476782B2256}"/>
    <hyperlink ref="H398" r:id="rId4" xr:uid="{1B1142E4-3AE0-4C68-93DC-7AAD81F1E25D}"/>
    <hyperlink ref="C397" r:id="rId5" xr:uid="{DFBA4A0D-79F2-4844-8A99-456554EFA451}"/>
    <hyperlink ref="C395" r:id="rId6" xr:uid="{3B46947C-DB0E-4C9A-B7AC-48E783588656}"/>
    <hyperlink ref="C401" r:id="rId7" xr:uid="{62AA7454-D56C-4D7D-ADAF-58FCF11C6255}"/>
    <hyperlink ref="H397" r:id="rId8" xr:uid="{6EC473C1-3A86-4A63-BBEC-7F9AE232F451}"/>
    <hyperlink ref="H400" r:id="rId9" xr:uid="{7064ED98-9ABD-4321-B914-24E938FAA1E7}"/>
    <hyperlink ref="F394" r:id="rId10" xr:uid="{DFBD6B36-D4AC-49F5-99E4-65CFC70B06C6}"/>
    <hyperlink ref="F399" r:id="rId11" xr:uid="{799566F7-7BB6-4440-A4D7-F5FA3808EB84}"/>
    <hyperlink ref="F395" r:id="rId12" xr:uid="{C03531FA-7EBC-4E5F-BA5A-183FE4A031FD}"/>
    <hyperlink ref="F396" r:id="rId13" xr:uid="{CCDE3307-FEC0-476C-89B9-BCC8A07E3A88}"/>
    <hyperlink ref="F397" r:id="rId14" xr:uid="{5B62FC6F-8535-4518-A04A-0A08C94559E9}"/>
    <hyperlink ref="F398" r:id="rId15" xr:uid="{83CE5EAA-1D1A-44CA-9DBE-D5A70FAE1FDD}"/>
    <hyperlink ref="H395" r:id="rId16" xr:uid="{EB07F2D6-E5E0-4F69-B685-4086F17A77E6}"/>
    <hyperlink ref="H396" r:id="rId17" xr:uid="{7D2237D5-BAE1-4588-8EB7-500BF4FF1F86}"/>
    <hyperlink ref="F400" r:id="rId18" xr:uid="{B5D747EC-95BA-4E98-849B-65BCAAB754BB}"/>
    <hyperlink ref="C396" r:id="rId19" xr:uid="{829A7F53-4BA2-4F5D-A200-0D84E2D3987E}"/>
    <hyperlink ref="C398" r:id="rId20" xr:uid="{95C487B8-483C-412A-AF9E-915BDF577CF1}"/>
    <hyperlink ref="C399" r:id="rId21" xr:uid="{D0157D39-5650-4104-98D6-8317687536B3}"/>
    <hyperlink ref="C400" r:id="rId22" xr:uid="{6ED651D1-A844-40FF-9B1C-20D9A98C856B}"/>
    <hyperlink ref="F401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9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5441</v>
      </c>
    </row>
    <row r="3" spans="2:8" ht="17.25" customHeight="1">
      <c r="B3" s="165"/>
    </row>
    <row r="4" spans="2:8" ht="17.25" customHeight="1">
      <c r="C4" s="313" t="s">
        <v>6040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6041</v>
      </c>
      <c r="D6" s="332" t="s">
        <v>1880</v>
      </c>
      <c r="E6" s="163" t="s">
        <v>173</v>
      </c>
      <c r="F6" s="163" t="s">
        <v>205</v>
      </c>
      <c r="G6" s="163" t="s">
        <v>122</v>
      </c>
      <c r="H6" s="163" t="s">
        <v>106</v>
      </c>
    </row>
    <row r="7" spans="2:8" ht="19.5" customHeight="1">
      <c r="B7" s="152" t="s">
        <v>254</v>
      </c>
      <c r="C7" s="152" t="s">
        <v>255</v>
      </c>
      <c r="D7" s="403"/>
      <c r="E7" s="403" t="s">
        <v>70</v>
      </c>
      <c r="F7" s="403" t="s">
        <v>101</v>
      </c>
      <c r="G7" s="403" t="s">
        <v>49</v>
      </c>
      <c r="H7" s="403" t="s">
        <v>62</v>
      </c>
    </row>
    <row r="8" spans="2:8" ht="17.25" customHeight="1">
      <c r="B8" s="183" t="s">
        <v>6042</v>
      </c>
      <c r="C8" s="189" t="s">
        <v>6043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6044</v>
      </c>
      <c r="C9" s="189" t="s">
        <v>6045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1771</v>
      </c>
      <c r="D11" s="332" t="s">
        <v>1880</v>
      </c>
      <c r="E11" s="163" t="s">
        <v>205</v>
      </c>
      <c r="F11" s="163" t="s">
        <v>122</v>
      </c>
      <c r="G11" s="163" t="s">
        <v>106</v>
      </c>
      <c r="H11" s="148"/>
    </row>
    <row r="12" spans="2:8" ht="19.5" customHeight="1">
      <c r="B12" s="152" t="s">
        <v>254</v>
      </c>
      <c r="C12" s="152" t="s">
        <v>255</v>
      </c>
      <c r="D12" s="403"/>
      <c r="E12" s="403" t="s">
        <v>70</v>
      </c>
      <c r="F12" s="403" t="s">
        <v>73</v>
      </c>
      <c r="G12" s="403" t="s">
        <v>2428</v>
      </c>
      <c r="H12" s="148"/>
    </row>
    <row r="13" spans="2:8" ht="17.25" customHeight="1">
      <c r="B13" s="183" t="s">
        <v>6046</v>
      </c>
      <c r="C13" s="189" t="s">
        <v>6047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6048</v>
      </c>
      <c r="C14" s="189" t="s">
        <v>6049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6050</v>
      </c>
      <c r="C15" s="188" t="s">
        <v>6051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6052</v>
      </c>
      <c r="C16" s="188" t="s">
        <v>6053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6054</v>
      </c>
      <c r="C17" s="188" t="s">
        <v>6055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6056</v>
      </c>
      <c r="C18" s="188" t="s">
        <v>6057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6058</v>
      </c>
      <c r="C19" s="188" t="s">
        <v>6059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4666</v>
      </c>
      <c r="C20" s="189" t="s">
        <v>6060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6061</v>
      </c>
      <c r="C21" s="189" t="s">
        <v>6062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6063</v>
      </c>
      <c r="C22" s="189" t="s">
        <v>6064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6065</v>
      </c>
      <c r="C23" s="189" t="s">
        <v>6066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468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6067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469</v>
      </c>
      <c r="C27" s="193"/>
      <c r="D27" s="193"/>
      <c r="E27" s="194"/>
      <c r="F27" s="195" t="s">
        <v>1789</v>
      </c>
      <c r="G27" s="195"/>
      <c r="H27" s="193"/>
      <c r="I27" s="193"/>
      <c r="J27" s="195" t="s">
        <v>471</v>
      </c>
      <c r="K27" s="195"/>
      <c r="L27" s="195"/>
    </row>
    <row r="28" spans="2:12" s="159" customFormat="1" ht="17.25" customHeight="1">
      <c r="B28" s="197" t="s">
        <v>472</v>
      </c>
      <c r="C28" s="193"/>
      <c r="D28" s="198" t="s">
        <v>473</v>
      </c>
      <c r="E28" s="199"/>
      <c r="F28" s="197" t="s">
        <v>474</v>
      </c>
      <c r="G28" s="193"/>
      <c r="H28" s="198" t="s">
        <v>475</v>
      </c>
      <c r="I28" s="193"/>
      <c r="J28" s="197" t="s">
        <v>476</v>
      </c>
      <c r="K28" s="193"/>
      <c r="L28" s="198" t="s">
        <v>477</v>
      </c>
    </row>
    <row r="29" spans="2:12" s="159" customFormat="1" ht="17.25" customHeight="1">
      <c r="B29" s="201" t="s">
        <v>5798</v>
      </c>
      <c r="C29" s="202" t="s">
        <v>5799</v>
      </c>
      <c r="D29" s="203" t="s">
        <v>5800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483</v>
      </c>
      <c r="K29" s="202" t="s">
        <v>1790</v>
      </c>
      <c r="L29" s="203" t="s">
        <v>484</v>
      </c>
    </row>
    <row r="30" spans="2:12" s="159" customFormat="1" ht="17.25" customHeight="1">
      <c r="B30" s="201" t="s">
        <v>5801</v>
      </c>
      <c r="C30" s="202" t="s">
        <v>5802</v>
      </c>
      <c r="D30" s="203" t="s">
        <v>5803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490</v>
      </c>
      <c r="K30" s="202" t="s">
        <v>1791</v>
      </c>
      <c r="L30" s="203" t="s">
        <v>491</v>
      </c>
    </row>
    <row r="31" spans="2:12" s="159" customFormat="1" ht="17.25" customHeight="1">
      <c r="B31" s="201" t="s">
        <v>1792</v>
      </c>
      <c r="C31" s="202" t="s">
        <v>5804</v>
      </c>
      <c r="D31" s="203" t="s">
        <v>1793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1794</v>
      </c>
      <c r="K31" s="202" t="s">
        <v>1795</v>
      </c>
      <c r="L31" s="203" t="s">
        <v>1796</v>
      </c>
    </row>
    <row r="32" spans="2:12" s="159" customFormat="1" ht="17.25" customHeight="1">
      <c r="B32" s="201" t="s">
        <v>5805</v>
      </c>
      <c r="C32" s="202" t="s">
        <v>5806</v>
      </c>
      <c r="D32" s="203" t="s">
        <v>5807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504</v>
      </c>
      <c r="K32" s="202" t="s">
        <v>1797</v>
      </c>
      <c r="L32" s="203" t="s">
        <v>505</v>
      </c>
    </row>
    <row r="33" spans="2:12" s="159" customFormat="1" ht="17.25" customHeight="1">
      <c r="B33" s="201" t="s">
        <v>485</v>
      </c>
      <c r="C33" s="202" t="s">
        <v>5808</v>
      </c>
      <c r="D33" s="203" t="s">
        <v>486</v>
      </c>
      <c r="E33" s="197"/>
      <c r="F33" s="201"/>
      <c r="G33" s="202"/>
      <c r="H33" s="203"/>
      <c r="I33" s="193"/>
      <c r="J33" s="201" t="s">
        <v>511</v>
      </c>
      <c r="K33" s="202" t="s">
        <v>1798</v>
      </c>
      <c r="L33" s="203" t="s">
        <v>512</v>
      </c>
    </row>
    <row r="34" spans="2:12" s="159" customFormat="1" ht="17.25" customHeight="1">
      <c r="B34" s="201" t="s">
        <v>5809</v>
      </c>
      <c r="C34" s="202" t="s">
        <v>5810</v>
      </c>
      <c r="D34" s="203" t="s">
        <v>5811</v>
      </c>
      <c r="E34" s="197"/>
      <c r="F34" s="201"/>
      <c r="G34" s="202"/>
      <c r="H34" s="203"/>
      <c r="I34" s="193"/>
      <c r="J34" s="201" t="s">
        <v>1801</v>
      </c>
      <c r="K34" s="202" t="s">
        <v>1802</v>
      </c>
      <c r="L34" s="203" t="s">
        <v>1803</v>
      </c>
    </row>
    <row r="35" spans="2:12" s="159" customFormat="1" ht="17.25" customHeight="1">
      <c r="B35" s="201" t="s">
        <v>5812</v>
      </c>
      <c r="C35" s="202" t="s">
        <v>5813</v>
      </c>
      <c r="D35" s="203" t="s">
        <v>5814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5815</v>
      </c>
      <c r="C36" s="202" t="s">
        <v>5816</v>
      </c>
      <c r="D36" s="203" t="s">
        <v>5817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1806</v>
      </c>
      <c r="C38" s="193" t="s">
        <v>1807</v>
      </c>
      <c r="D38" s="205"/>
      <c r="E38" s="193"/>
      <c r="F38" s="193" t="s">
        <v>1808</v>
      </c>
      <c r="G38" s="206" t="s">
        <v>1809</v>
      </c>
      <c r="H38" s="196"/>
      <c r="I38" s="193"/>
      <c r="J38" s="193" t="s">
        <v>1808</v>
      </c>
      <c r="K38" s="193" t="s">
        <v>1810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5441</v>
      </c>
    </row>
    <row r="3" spans="2:7" ht="17.25" customHeight="1">
      <c r="B3" s="165"/>
    </row>
    <row r="4" spans="2:7" ht="17.25" customHeight="1">
      <c r="C4" s="313" t="s">
        <v>6068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616" t="s">
        <v>1880</v>
      </c>
      <c r="E6" s="163" t="s">
        <v>153</v>
      </c>
      <c r="F6" s="163" t="s">
        <v>6069</v>
      </c>
      <c r="G6" s="163" t="s">
        <v>122</v>
      </c>
    </row>
    <row r="7" spans="2:7" ht="17.25" customHeight="1">
      <c r="B7" s="152" t="s">
        <v>254</v>
      </c>
      <c r="C7" s="152" t="s">
        <v>255</v>
      </c>
      <c r="D7" s="1616"/>
      <c r="E7" s="332" t="s">
        <v>70</v>
      </c>
      <c r="F7" s="332" t="s">
        <v>73</v>
      </c>
      <c r="G7" s="332" t="s">
        <v>2428</v>
      </c>
    </row>
    <row r="8" spans="2:7" ht="17.25" customHeight="1">
      <c r="B8" s="171" t="s">
        <v>6070</v>
      </c>
      <c r="C8" s="189" t="s">
        <v>6071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6072</v>
      </c>
      <c r="C9" s="189" t="s">
        <v>6073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6074</v>
      </c>
      <c r="C10" s="189" t="s">
        <v>6075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6076</v>
      </c>
      <c r="C11" s="189" t="s">
        <v>6077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6078</v>
      </c>
      <c r="C12" s="189" t="s">
        <v>6079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6080</v>
      </c>
      <c r="C13" s="189" t="s">
        <v>6081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468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469</v>
      </c>
      <c r="C17" s="193"/>
      <c r="D17" s="193"/>
      <c r="E17" s="194"/>
      <c r="F17" s="195" t="s">
        <v>1789</v>
      </c>
      <c r="G17" s="195"/>
      <c r="H17" s="193"/>
      <c r="I17" s="197"/>
      <c r="J17" s="195" t="s">
        <v>471</v>
      </c>
      <c r="K17" s="195"/>
      <c r="L17" s="195"/>
    </row>
    <row r="18" spans="2:12" s="159" customFormat="1" ht="17.25" customHeight="1">
      <c r="B18" s="197" t="s">
        <v>472</v>
      </c>
      <c r="C18" s="193"/>
      <c r="D18" s="198" t="s">
        <v>473</v>
      </c>
      <c r="E18" s="199"/>
      <c r="F18" s="197" t="s">
        <v>474</v>
      </c>
      <c r="G18" s="193"/>
      <c r="H18" s="198" t="s">
        <v>475</v>
      </c>
      <c r="I18" s="197"/>
      <c r="J18" s="197" t="s">
        <v>476</v>
      </c>
      <c r="K18" s="193"/>
      <c r="L18" s="198" t="s">
        <v>477</v>
      </c>
    </row>
    <row r="19" spans="2:12" s="159" customFormat="1" ht="17.25" customHeight="1">
      <c r="B19" s="201" t="s">
        <v>5798</v>
      </c>
      <c r="C19" s="202" t="s">
        <v>5799</v>
      </c>
      <c r="D19" s="203" t="s">
        <v>5800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483</v>
      </c>
      <c r="K19" s="202" t="s">
        <v>1790</v>
      </c>
      <c r="L19" s="203" t="s">
        <v>484</v>
      </c>
    </row>
    <row r="20" spans="2:12" s="159" customFormat="1" ht="17.25" customHeight="1">
      <c r="B20" s="201" t="s">
        <v>5801</v>
      </c>
      <c r="C20" s="202" t="s">
        <v>5802</v>
      </c>
      <c r="D20" s="203" t="s">
        <v>5803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490</v>
      </c>
      <c r="K20" s="202" t="s">
        <v>1791</v>
      </c>
      <c r="L20" s="203" t="s">
        <v>491</v>
      </c>
    </row>
    <row r="21" spans="2:12" s="159" customFormat="1" ht="17.25" customHeight="1">
      <c r="B21" s="201" t="s">
        <v>1792</v>
      </c>
      <c r="C21" s="202" t="s">
        <v>5804</v>
      </c>
      <c r="D21" s="203" t="s">
        <v>1793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1794</v>
      </c>
      <c r="K21" s="202" t="s">
        <v>1795</v>
      </c>
      <c r="L21" s="203" t="s">
        <v>1796</v>
      </c>
    </row>
    <row r="22" spans="2:12" s="159" customFormat="1" ht="17.25" customHeight="1">
      <c r="B22" s="201" t="s">
        <v>5805</v>
      </c>
      <c r="C22" s="202" t="s">
        <v>5806</v>
      </c>
      <c r="D22" s="203" t="s">
        <v>5807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504</v>
      </c>
      <c r="K22" s="202" t="s">
        <v>1797</v>
      </c>
      <c r="L22" s="203" t="s">
        <v>505</v>
      </c>
    </row>
    <row r="23" spans="2:12" s="159" customFormat="1" ht="17.25" customHeight="1">
      <c r="B23" s="201" t="s">
        <v>485</v>
      </c>
      <c r="C23" s="202" t="s">
        <v>5808</v>
      </c>
      <c r="D23" s="203" t="s">
        <v>486</v>
      </c>
      <c r="E23" s="197"/>
      <c r="F23" s="201"/>
      <c r="G23" s="202"/>
      <c r="H23" s="203"/>
      <c r="I23" s="197"/>
      <c r="J23" s="201" t="s">
        <v>511</v>
      </c>
      <c r="K23" s="202" t="s">
        <v>1798</v>
      </c>
      <c r="L23" s="203" t="s">
        <v>512</v>
      </c>
    </row>
    <row r="24" spans="2:12" s="159" customFormat="1" ht="17.25" customHeight="1">
      <c r="B24" s="201" t="s">
        <v>5809</v>
      </c>
      <c r="C24" s="202" t="s">
        <v>5810</v>
      </c>
      <c r="D24" s="203" t="s">
        <v>5811</v>
      </c>
      <c r="E24" s="197"/>
      <c r="F24" s="201"/>
      <c r="G24" s="202"/>
      <c r="H24" s="203"/>
      <c r="I24" s="197"/>
      <c r="J24" s="201" t="s">
        <v>1801</v>
      </c>
      <c r="K24" s="202" t="s">
        <v>1802</v>
      </c>
      <c r="L24" s="203" t="s">
        <v>1803</v>
      </c>
    </row>
    <row r="25" spans="2:12" s="159" customFormat="1" ht="17.25" customHeight="1">
      <c r="B25" s="201" t="s">
        <v>5812</v>
      </c>
      <c r="C25" s="202" t="s">
        <v>5813</v>
      </c>
      <c r="D25" s="203" t="s">
        <v>5814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5815</v>
      </c>
      <c r="C26" s="202" t="s">
        <v>5816</v>
      </c>
      <c r="D26" s="203" t="s">
        <v>5817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1806</v>
      </c>
      <c r="C28" s="193" t="s">
        <v>1807</v>
      </c>
      <c r="D28" s="205"/>
      <c r="E28" s="193"/>
      <c r="F28" s="193" t="s">
        <v>1808</v>
      </c>
      <c r="G28" s="206" t="s">
        <v>1809</v>
      </c>
      <c r="H28" s="196"/>
      <c r="I28" s="197"/>
      <c r="J28" s="193" t="s">
        <v>1808</v>
      </c>
      <c r="K28" s="193" t="s">
        <v>1810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5310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19" t="s">
        <v>6082</v>
      </c>
      <c r="B4" s="1619"/>
      <c r="C4" s="1619"/>
      <c r="D4" s="1619"/>
      <c r="E4" s="1619"/>
      <c r="F4" s="1619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5314</v>
      </c>
      <c r="C6" s="169" t="s">
        <v>5826</v>
      </c>
      <c r="D6" s="1616" t="s">
        <v>1880</v>
      </c>
      <c r="E6" s="163" t="s">
        <v>153</v>
      </c>
      <c r="F6" s="163" t="s">
        <v>185</v>
      </c>
      <c r="G6" s="163" t="s">
        <v>5450</v>
      </c>
      <c r="H6" s="318" t="s">
        <v>6083</v>
      </c>
      <c r="I6" s="318" t="s">
        <v>122</v>
      </c>
      <c r="J6" s="318" t="s">
        <v>106</v>
      </c>
      <c r="K6" s="318" t="s">
        <v>139</v>
      </c>
      <c r="L6" s="318" t="s">
        <v>173</v>
      </c>
      <c r="M6" s="146"/>
      <c r="N6" s="337" t="s">
        <v>5452</v>
      </c>
    </row>
    <row r="7" spans="1:14" ht="17.25" customHeight="1">
      <c r="A7" s="342"/>
      <c r="B7" s="152" t="s">
        <v>254</v>
      </c>
      <c r="C7" s="152" t="s">
        <v>255</v>
      </c>
      <c r="D7" s="1616"/>
      <c r="E7" s="332" t="s">
        <v>70</v>
      </c>
      <c r="F7" s="332" t="s">
        <v>217</v>
      </c>
      <c r="G7" s="332" t="s">
        <v>49</v>
      </c>
      <c r="H7" s="319" t="s">
        <v>83</v>
      </c>
      <c r="I7" s="319" t="s">
        <v>63</v>
      </c>
      <c r="J7" s="319" t="s">
        <v>64</v>
      </c>
      <c r="K7" s="319" t="s">
        <v>147</v>
      </c>
      <c r="L7" s="319" t="s">
        <v>136</v>
      </c>
      <c r="M7" s="145"/>
      <c r="N7" s="146"/>
    </row>
    <row r="8" spans="1:14" ht="17.25" hidden="1" customHeight="1">
      <c r="B8" s="354" t="s">
        <v>6084</v>
      </c>
      <c r="C8" s="355" t="s">
        <v>6085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312</v>
      </c>
      <c r="C9" s="450" t="s">
        <v>6086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312</v>
      </c>
      <c r="C10" s="446" t="s">
        <v>6087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6088</v>
      </c>
      <c r="C11" s="355" t="s">
        <v>6089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5608</v>
      </c>
      <c r="C12" s="355" t="s">
        <v>6090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5636</v>
      </c>
      <c r="C13" s="355" t="s">
        <v>6091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6092</v>
      </c>
      <c r="C15" s="355" t="s">
        <v>6093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5634</v>
      </c>
      <c r="C16" s="355" t="s">
        <v>6094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312</v>
      </c>
      <c r="C17" s="355" t="s">
        <v>6095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5638</v>
      </c>
      <c r="C18" s="355" t="s">
        <v>6096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5640</v>
      </c>
      <c r="C19" s="355" t="s">
        <v>6097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312</v>
      </c>
      <c r="C20" s="355" t="s">
        <v>6098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6099</v>
      </c>
      <c r="C21" s="355" t="s">
        <v>6100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5905</v>
      </c>
      <c r="C22" s="355" t="s">
        <v>5906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5909</v>
      </c>
      <c r="C23" s="355" t="s">
        <v>5910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5653</v>
      </c>
      <c r="C24" s="355" t="s">
        <v>6101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6102</v>
      </c>
      <c r="C25" s="355" t="s">
        <v>6103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312</v>
      </c>
      <c r="C26" s="355" t="s">
        <v>6104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312</v>
      </c>
      <c r="C27" s="355" t="s">
        <v>6105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312</v>
      </c>
      <c r="C28" s="355" t="s">
        <v>6106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312</v>
      </c>
      <c r="C29" s="355" t="s">
        <v>6107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6108</v>
      </c>
      <c r="C30" s="355" t="s">
        <v>6109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6110</v>
      </c>
      <c r="C31" s="355" t="s">
        <v>6111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468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469</v>
      </c>
      <c r="C37" s="193"/>
      <c r="D37" s="193"/>
      <c r="E37" s="194"/>
      <c r="F37" s="195" t="s">
        <v>1789</v>
      </c>
      <c r="G37" s="195"/>
      <c r="H37" s="193"/>
      <c r="I37" s="193"/>
      <c r="J37" s="195" t="s">
        <v>471</v>
      </c>
      <c r="K37" s="195"/>
      <c r="L37" s="195"/>
    </row>
    <row r="38" spans="2:12" s="159" customFormat="1" ht="17.25" customHeight="1">
      <c r="B38" s="197" t="s">
        <v>472</v>
      </c>
      <c r="C38" s="193"/>
      <c r="D38" s="198" t="s">
        <v>473</v>
      </c>
      <c r="E38" s="199"/>
      <c r="F38" s="197" t="s">
        <v>474</v>
      </c>
      <c r="G38" s="193"/>
      <c r="H38" s="198" t="s">
        <v>475</v>
      </c>
      <c r="I38" s="193"/>
      <c r="J38" s="197" t="s">
        <v>476</v>
      </c>
      <c r="K38" s="193"/>
      <c r="L38" s="198" t="s">
        <v>477</v>
      </c>
    </row>
    <row r="39" spans="2:12" s="159" customFormat="1" ht="17.25" customHeight="1">
      <c r="B39" s="414" t="s">
        <v>478</v>
      </c>
      <c r="C39" s="202"/>
      <c r="D39" s="570" t="s">
        <v>479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483</v>
      </c>
      <c r="K39" s="202" t="s">
        <v>1790</v>
      </c>
      <c r="L39" s="203" t="s">
        <v>484</v>
      </c>
    </row>
    <row r="40" spans="2:12" s="159" customFormat="1" ht="17.25" customHeight="1">
      <c r="B40" s="414" t="s">
        <v>492</v>
      </c>
      <c r="C40" s="202"/>
      <c r="D40" s="570" t="s">
        <v>493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490</v>
      </c>
      <c r="K40" s="202" t="s">
        <v>1791</v>
      </c>
      <c r="L40" s="203" t="s">
        <v>491</v>
      </c>
    </row>
    <row r="41" spans="2:12" s="159" customFormat="1" ht="17.25" customHeight="1">
      <c r="B41" s="201" t="s">
        <v>1792</v>
      </c>
      <c r="C41" s="202"/>
      <c r="D41" s="203" t="s">
        <v>1793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1794</v>
      </c>
      <c r="K41" s="202" t="s">
        <v>1795</v>
      </c>
      <c r="L41" s="203" t="s">
        <v>1796</v>
      </c>
    </row>
    <row r="42" spans="2:12" s="159" customFormat="1" ht="17.25" customHeight="1">
      <c r="B42" s="201" t="s">
        <v>485</v>
      </c>
      <c r="C42" s="202"/>
      <c r="D42" s="203" t="s">
        <v>486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504</v>
      </c>
      <c r="K42" s="202" t="s">
        <v>1797</v>
      </c>
      <c r="L42" s="203" t="s">
        <v>505</v>
      </c>
    </row>
    <row r="43" spans="2:12" s="159" customFormat="1" ht="17.25" customHeight="1">
      <c r="B43" s="414" t="s">
        <v>899</v>
      </c>
      <c r="C43" s="202"/>
      <c r="D43" s="570" t="s">
        <v>500</v>
      </c>
      <c r="E43" s="197"/>
      <c r="F43" s="201"/>
      <c r="G43" s="202"/>
      <c r="H43" s="203"/>
      <c r="I43" s="193"/>
      <c r="J43" s="201" t="s">
        <v>511</v>
      </c>
      <c r="K43" s="202" t="s">
        <v>1798</v>
      </c>
      <c r="L43" s="203" t="s">
        <v>512</v>
      </c>
    </row>
    <row r="44" spans="2:12" s="159" customFormat="1" ht="17.25" customHeight="1">
      <c r="B44" s="414" t="s">
        <v>1799</v>
      </c>
      <c r="C44" s="202"/>
      <c r="D44" s="570" t="s">
        <v>1800</v>
      </c>
      <c r="E44" s="197"/>
      <c r="F44" s="201"/>
      <c r="G44" s="202"/>
      <c r="H44" s="203"/>
      <c r="I44" s="193"/>
      <c r="J44" s="201" t="s">
        <v>1801</v>
      </c>
      <c r="K44" s="202" t="s">
        <v>1802</v>
      </c>
      <c r="L44" s="203" t="s">
        <v>1803</v>
      </c>
    </row>
    <row r="45" spans="2:12" s="159" customFormat="1" ht="17.25" customHeight="1">
      <c r="B45" s="414" t="s">
        <v>1804</v>
      </c>
      <c r="C45" s="202"/>
      <c r="D45" s="570" t="s">
        <v>1805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1806</v>
      </c>
      <c r="C48" s="193" t="s">
        <v>1807</v>
      </c>
      <c r="D48" s="205"/>
      <c r="E48" s="193"/>
      <c r="F48" s="193" t="s">
        <v>1808</v>
      </c>
      <c r="G48" s="206" t="s">
        <v>1809</v>
      </c>
      <c r="H48" s="196"/>
      <c r="I48" s="193"/>
      <c r="J48" s="193" t="s">
        <v>1808</v>
      </c>
      <c r="K48" s="193" t="s">
        <v>1810</v>
      </c>
      <c r="L48" s="196"/>
    </row>
    <row r="62" spans="2:5" ht="17.25" customHeight="1">
      <c r="B62" s="147" t="s">
        <v>6112</v>
      </c>
    </row>
    <row r="64" spans="2:5" ht="17.25" customHeight="1">
      <c r="B64" s="169"/>
      <c r="C64" s="169" t="s">
        <v>5826</v>
      </c>
      <c r="D64" s="332" t="s">
        <v>1880</v>
      </c>
      <c r="E64" s="163" t="s">
        <v>185</v>
      </c>
    </row>
    <row r="65" spans="2:5" ht="17.25" customHeight="1">
      <c r="B65" s="152" t="s">
        <v>254</v>
      </c>
      <c r="C65" s="152" t="s">
        <v>255</v>
      </c>
      <c r="D65" s="332"/>
      <c r="E65" s="332" t="s">
        <v>101</v>
      </c>
    </row>
    <row r="66" spans="2:5" ht="17.25" customHeight="1">
      <c r="B66" s="171" t="s">
        <v>5640</v>
      </c>
      <c r="C66" s="173" t="s">
        <v>6113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463</v>
      </c>
      <c r="C67" s="173" t="s">
        <v>6114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6115</v>
      </c>
      <c r="C68" s="173" t="s">
        <v>6116</v>
      </c>
      <c r="D68" s="320">
        <v>43544</v>
      </c>
      <c r="E68" s="320">
        <f t="shared" si="51"/>
        <v>43552</v>
      </c>
    </row>
    <row r="69" spans="2:5" ht="17.25" customHeight="1">
      <c r="B69" s="171" t="s">
        <v>5634</v>
      </c>
      <c r="C69" s="173" t="s">
        <v>6117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6118</v>
      </c>
      <c r="C70" s="173" t="s">
        <v>6119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312</v>
      </c>
      <c r="C71" s="173" t="s">
        <v>6116</v>
      </c>
      <c r="D71" s="154">
        <f t="shared" si="52"/>
        <v>43565</v>
      </c>
      <c r="E71" s="154"/>
    </row>
    <row r="72" spans="2:5" ht="17.25" customHeight="1">
      <c r="B72" s="171" t="s">
        <v>6120</v>
      </c>
      <c r="C72" s="173" t="s">
        <v>6116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6121</v>
      </c>
      <c r="C73" s="173" t="s">
        <v>6116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5310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19" t="s">
        <v>561</v>
      </c>
      <c r="B4" s="1619"/>
      <c r="C4" s="1619"/>
      <c r="D4" s="1619"/>
      <c r="E4" s="1619"/>
      <c r="F4" s="1619"/>
      <c r="G4" s="1619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1880</v>
      </c>
      <c r="E6" s="367" t="s">
        <v>717</v>
      </c>
      <c r="F6" s="1623" t="s">
        <v>1882</v>
      </c>
      <c r="G6" s="1620" t="s">
        <v>255</v>
      </c>
      <c r="H6" s="367" t="s">
        <v>717</v>
      </c>
      <c r="I6" s="367" t="s">
        <v>139</v>
      </c>
      <c r="J6" s="477"/>
      <c r="K6" s="146"/>
      <c r="L6" s="146"/>
    </row>
    <row r="7" spans="1:12" ht="17.25" customHeight="1">
      <c r="A7" s="342"/>
      <c r="B7" s="4" t="s">
        <v>254</v>
      </c>
      <c r="C7" s="4" t="s">
        <v>255</v>
      </c>
      <c r="D7" s="395" t="s">
        <v>1661</v>
      </c>
      <c r="E7" s="4" t="s">
        <v>1661</v>
      </c>
      <c r="F7" s="1624"/>
      <c r="G7" s="1621"/>
      <c r="H7" s="395" t="s">
        <v>1661</v>
      </c>
      <c r="I7" s="395" t="s">
        <v>1661</v>
      </c>
      <c r="J7" s="369"/>
      <c r="K7" s="145"/>
      <c r="L7" s="146"/>
    </row>
    <row r="8" spans="1:12" ht="17.25" hidden="1" customHeight="1">
      <c r="B8" s="6" t="s">
        <v>3652</v>
      </c>
      <c r="C8" s="6" t="s">
        <v>3657</v>
      </c>
      <c r="D8" s="6">
        <v>44546</v>
      </c>
      <c r="E8" s="6">
        <f>D8+1</f>
        <v>44547</v>
      </c>
      <c r="F8" s="376" t="s">
        <v>6122</v>
      </c>
      <c r="G8" s="376" t="s">
        <v>5336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3652</v>
      </c>
      <c r="C9" s="476" t="s">
        <v>3659</v>
      </c>
      <c r="D9" s="476">
        <v>44559</v>
      </c>
      <c r="E9" s="507">
        <f>D9+1</f>
        <v>44560</v>
      </c>
      <c r="F9" s="508" t="s">
        <v>6123</v>
      </c>
      <c r="G9" s="508" t="s">
        <v>5338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3656</v>
      </c>
      <c r="C10" s="476" t="s">
        <v>3660</v>
      </c>
      <c r="D10" s="476">
        <v>44563</v>
      </c>
      <c r="E10" s="507">
        <f>D10+1</f>
        <v>44564</v>
      </c>
      <c r="F10" s="508" t="s">
        <v>6123</v>
      </c>
      <c r="G10" s="508" t="s">
        <v>5338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3652</v>
      </c>
      <c r="C11" s="476" t="s">
        <v>3661</v>
      </c>
      <c r="D11" s="476">
        <v>44205</v>
      </c>
      <c r="E11" s="507">
        <f>D11+1</f>
        <v>44206</v>
      </c>
      <c r="F11" s="511" t="s">
        <v>6123</v>
      </c>
      <c r="G11" s="511" t="s">
        <v>5338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468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469</v>
      </c>
      <c r="C16" s="11"/>
      <c r="D16" s="11"/>
      <c r="E16" s="15"/>
      <c r="F16" s="2" t="s">
        <v>1789</v>
      </c>
      <c r="G16" s="2"/>
      <c r="H16" s="11"/>
      <c r="I16" s="11"/>
      <c r="J16" s="2" t="s">
        <v>471</v>
      </c>
      <c r="K16" s="2"/>
      <c r="L16" s="2"/>
    </row>
    <row r="17" spans="2:12" s="159" customFormat="1" ht="17.25" customHeight="1">
      <c r="B17" s="197" t="s">
        <v>472</v>
      </c>
      <c r="C17" s="193"/>
      <c r="D17" s="198" t="s">
        <v>473</v>
      </c>
      <c r="E17" s="15"/>
      <c r="F17" s="11" t="s">
        <v>474</v>
      </c>
      <c r="G17" s="11"/>
      <c r="H17" s="198" t="s">
        <v>475</v>
      </c>
      <c r="I17" s="11"/>
      <c r="J17" s="197" t="s">
        <v>476</v>
      </c>
      <c r="K17" s="193"/>
      <c r="L17" s="198" t="s">
        <v>477</v>
      </c>
    </row>
    <row r="18" spans="2:12" s="159" customFormat="1" ht="17.25" customHeight="1">
      <c r="B18" s="414" t="s">
        <v>478</v>
      </c>
      <c r="C18" s="202"/>
      <c r="D18" s="570" t="s">
        <v>479</v>
      </c>
      <c r="E18" s="11"/>
      <c r="F18" s="110" t="e">
        <f>#REF!</f>
        <v>#REF!</v>
      </c>
      <c r="G18" s="16" t="s">
        <v>5854</v>
      </c>
      <c r="H18" s="110" t="e">
        <f>#REF!</f>
        <v>#REF!</v>
      </c>
      <c r="I18" s="11"/>
      <c r="J18" s="201" t="s">
        <v>483</v>
      </c>
      <c r="K18" s="202" t="s">
        <v>1790</v>
      </c>
      <c r="L18" s="203" t="s">
        <v>484</v>
      </c>
    </row>
    <row r="19" spans="2:12" s="159" customFormat="1" ht="17.25" customHeight="1">
      <c r="B19" s="414" t="s">
        <v>492</v>
      </c>
      <c r="C19" s="202"/>
      <c r="D19" s="570" t="s">
        <v>493</v>
      </c>
      <c r="E19" s="11"/>
      <c r="F19" s="110" t="e">
        <f>#REF!</f>
        <v>#REF!</v>
      </c>
      <c r="G19" s="16" t="s">
        <v>5855</v>
      </c>
      <c r="H19" s="110" t="e">
        <f>#REF!</f>
        <v>#REF!</v>
      </c>
      <c r="I19" s="11"/>
      <c r="J19" s="201" t="s">
        <v>490</v>
      </c>
      <c r="K19" s="202" t="s">
        <v>1791</v>
      </c>
      <c r="L19" s="203" t="s">
        <v>491</v>
      </c>
    </row>
    <row r="20" spans="2:12" s="159" customFormat="1" ht="17.25" customHeight="1">
      <c r="B20" s="201" t="s">
        <v>1792</v>
      </c>
      <c r="C20" s="202"/>
      <c r="D20" s="203" t="s">
        <v>1793</v>
      </c>
      <c r="E20" s="11"/>
      <c r="F20" s="110" t="e">
        <f>#REF!</f>
        <v>#REF!</v>
      </c>
      <c r="G20" s="16" t="s">
        <v>5856</v>
      </c>
      <c r="H20" s="110" t="e">
        <f>#REF!</f>
        <v>#REF!</v>
      </c>
      <c r="I20" s="11"/>
      <c r="J20" s="201" t="s">
        <v>1794</v>
      </c>
      <c r="K20" s="202" t="s">
        <v>1795</v>
      </c>
      <c r="L20" s="203" t="s">
        <v>1796</v>
      </c>
    </row>
    <row r="21" spans="2:12" s="159" customFormat="1" ht="17.25" customHeight="1">
      <c r="B21" s="201" t="s">
        <v>485</v>
      </c>
      <c r="C21" s="202"/>
      <c r="D21" s="203" t="s">
        <v>486</v>
      </c>
      <c r="E21" s="11"/>
      <c r="F21" s="110" t="e">
        <f>#REF!</f>
        <v>#REF!</v>
      </c>
      <c r="G21" s="16" t="s">
        <v>5857</v>
      </c>
      <c r="H21" s="110" t="e">
        <f>#REF!</f>
        <v>#REF!</v>
      </c>
      <c r="I21" s="11"/>
      <c r="J21" s="201" t="s">
        <v>504</v>
      </c>
      <c r="K21" s="202" t="s">
        <v>1797</v>
      </c>
      <c r="L21" s="203" t="s">
        <v>505</v>
      </c>
    </row>
    <row r="22" spans="2:12" s="159" customFormat="1" ht="17.25" customHeight="1">
      <c r="B22" s="414" t="s">
        <v>899</v>
      </c>
      <c r="C22" s="202"/>
      <c r="D22" s="570" t="s">
        <v>500</v>
      </c>
      <c r="E22" s="11"/>
      <c r="F22" s="14"/>
      <c r="G22" s="16"/>
      <c r="H22" s="14"/>
      <c r="I22" s="11"/>
      <c r="J22" s="201" t="s">
        <v>511</v>
      </c>
      <c r="K22" s="202" t="s">
        <v>1798</v>
      </c>
      <c r="L22" s="203" t="s">
        <v>512</v>
      </c>
    </row>
    <row r="23" spans="2:12" s="159" customFormat="1" ht="17.25" customHeight="1">
      <c r="B23" s="414" t="s">
        <v>1799</v>
      </c>
      <c r="C23" s="202"/>
      <c r="D23" s="570" t="s">
        <v>1800</v>
      </c>
      <c r="E23" s="11"/>
      <c r="F23" s="11"/>
      <c r="G23" s="16"/>
      <c r="H23" s="13"/>
      <c r="I23" s="11"/>
      <c r="J23" s="201" t="s">
        <v>1801</v>
      </c>
      <c r="K23" s="202" t="s">
        <v>1802</v>
      </c>
      <c r="L23" s="203" t="s">
        <v>1803</v>
      </c>
    </row>
    <row r="24" spans="2:12" s="159" customFormat="1" ht="17.25" customHeight="1">
      <c r="B24" s="414" t="s">
        <v>1804</v>
      </c>
      <c r="C24" s="202"/>
      <c r="D24" s="570" t="s">
        <v>1805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1806</v>
      </c>
      <c r="C27" s="11" t="s">
        <v>1807</v>
      </c>
      <c r="D27" s="13"/>
      <c r="E27" s="11"/>
      <c r="F27" s="11" t="s">
        <v>1808</v>
      </c>
      <c r="G27" s="16" t="s">
        <v>1809</v>
      </c>
      <c r="H27" s="14"/>
      <c r="I27" s="11"/>
      <c r="J27" s="11" t="s">
        <v>1808</v>
      </c>
      <c r="K27" s="11" t="s">
        <v>1810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6124</v>
      </c>
    </row>
    <row r="4" spans="1:1" ht="15">
      <c r="A4" s="505"/>
    </row>
    <row r="6" spans="1:1" ht="15">
      <c r="A6" s="505"/>
    </row>
    <row r="7" spans="1:1" ht="15">
      <c r="A7" s="505" t="s">
        <v>6125</v>
      </c>
    </row>
    <row r="8" spans="1:1" ht="15">
      <c r="A8" s="505"/>
    </row>
    <row r="9" spans="1:1" ht="15">
      <c r="A9" s="505"/>
    </row>
    <row r="10" spans="1:1" ht="15">
      <c r="A10" s="505" t="s">
        <v>6126</v>
      </c>
    </row>
    <row r="11" spans="1:1" ht="15">
      <c r="A11" s="506" t="s">
        <v>6127</v>
      </c>
    </row>
    <row r="12" spans="1:1" ht="15">
      <c r="A12" s="612" t="s">
        <v>6128</v>
      </c>
    </row>
    <row r="13" spans="1:1" ht="15">
      <c r="A13" s="505"/>
    </row>
    <row r="14" spans="1:1" ht="15">
      <c r="A14" s="613" t="s">
        <v>6129</v>
      </c>
    </row>
    <row r="15" spans="1:1" ht="15">
      <c r="A15" s="612" t="s">
        <v>6130</v>
      </c>
    </row>
    <row r="16" spans="1:1">
      <c r="A16" s="415" t="s">
        <v>6131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6132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3705</v>
      </c>
      <c r="C5" s="1616" t="s">
        <v>1880</v>
      </c>
      <c r="D5" s="332" t="s">
        <v>6133</v>
      </c>
    </row>
    <row r="6" spans="1:4">
      <c r="A6" s="152" t="s">
        <v>254</v>
      </c>
      <c r="B6" s="152" t="s">
        <v>255</v>
      </c>
      <c r="C6" s="1616"/>
      <c r="D6" s="332" t="s">
        <v>215</v>
      </c>
    </row>
    <row r="7" spans="1:4">
      <c r="A7" s="153" t="s">
        <v>6134</v>
      </c>
      <c r="B7" s="320" t="s">
        <v>6135</v>
      </c>
      <c r="C7" s="320">
        <v>43226</v>
      </c>
      <c r="D7" s="320">
        <f>C7+3</f>
        <v>43229</v>
      </c>
    </row>
    <row r="8" spans="1:4">
      <c r="A8" s="153" t="s">
        <v>6134</v>
      </c>
      <c r="B8" s="320" t="s">
        <v>6136</v>
      </c>
      <c r="C8" s="320">
        <f>C7+7</f>
        <v>43233</v>
      </c>
      <c r="D8" s="320">
        <f>C8+3</f>
        <v>43236</v>
      </c>
    </row>
    <row r="9" spans="1:4">
      <c r="A9" s="153" t="s">
        <v>6134</v>
      </c>
      <c r="B9" s="320" t="s">
        <v>6137</v>
      </c>
      <c r="C9" s="320">
        <f>C8+7</f>
        <v>43240</v>
      </c>
      <c r="D9" s="320">
        <f>C9+3</f>
        <v>43243</v>
      </c>
    </row>
    <row r="10" spans="1:4">
      <c r="A10" s="153" t="s">
        <v>6134</v>
      </c>
      <c r="B10" s="320" t="s">
        <v>6138</v>
      </c>
      <c r="C10" s="320">
        <f>C9+7</f>
        <v>43247</v>
      </c>
      <c r="D10" s="320">
        <f>C10+3</f>
        <v>43250</v>
      </c>
    </row>
    <row r="11" spans="1:4">
      <c r="A11" s="153" t="s">
        <v>6134</v>
      </c>
      <c r="B11" s="320" t="s">
        <v>6139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6140</v>
      </c>
      <c r="B16" s="300"/>
      <c r="C16" s="301"/>
      <c r="D16" s="301"/>
    </row>
    <row r="17" spans="1:1">
      <c r="A17" s="145" t="s">
        <v>6141</v>
      </c>
    </row>
    <row r="18" spans="1:1">
      <c r="A18" s="157" t="s">
        <v>468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5818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38" t="s">
        <v>6142</v>
      </c>
      <c r="B3" s="1538"/>
      <c r="C3" s="1538"/>
      <c r="D3" s="1538"/>
      <c r="E3" s="1538"/>
      <c r="F3" s="1538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3705</v>
      </c>
      <c r="D5" s="1626" t="s">
        <v>1880</v>
      </c>
      <c r="E5" s="395" t="s">
        <v>205</v>
      </c>
      <c r="F5" s="395" t="s">
        <v>58</v>
      </c>
      <c r="G5" s="395" t="s">
        <v>6083</v>
      </c>
      <c r="I5" s="3"/>
      <c r="J5" s="124"/>
      <c r="K5" s="124"/>
      <c r="L5" s="124"/>
    </row>
    <row r="6" spans="1:12" ht="19.5">
      <c r="A6" s="5"/>
      <c r="B6" s="4" t="s">
        <v>254</v>
      </c>
      <c r="C6" s="4" t="s">
        <v>255</v>
      </c>
      <c r="D6" s="1626"/>
      <c r="E6" s="395" t="s">
        <v>32</v>
      </c>
      <c r="F6" s="395" t="s">
        <v>217</v>
      </c>
      <c r="G6" s="395" t="s">
        <v>73</v>
      </c>
      <c r="I6" s="3"/>
      <c r="J6" s="3"/>
      <c r="K6" s="3"/>
      <c r="L6" s="3"/>
    </row>
    <row r="7" spans="1:12">
      <c r="B7" s="127" t="s">
        <v>6143</v>
      </c>
      <c r="C7" s="126" t="s">
        <v>6144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4473</v>
      </c>
      <c r="C8" s="126" t="s">
        <v>6145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6146</v>
      </c>
      <c r="C9" s="126" t="s">
        <v>6147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4636</v>
      </c>
      <c r="C10" s="126" t="s">
        <v>6148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6149</v>
      </c>
      <c r="C11" s="129" t="s">
        <v>6150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6151</v>
      </c>
      <c r="C12" s="129" t="s">
        <v>6152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6153</v>
      </c>
      <c r="B13" s="128" t="s">
        <v>4475</v>
      </c>
      <c r="C13" s="129" t="s">
        <v>6154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6155</v>
      </c>
      <c r="I13" s="130"/>
    </row>
    <row r="14" spans="1:12" s="3" customFormat="1" ht="15.75" customHeight="1">
      <c r="A14" s="5"/>
      <c r="B14" s="10" t="s">
        <v>468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469</v>
      </c>
      <c r="C16" s="11"/>
      <c r="D16" s="11"/>
      <c r="E16" s="15"/>
      <c r="F16" s="2" t="s">
        <v>1789</v>
      </c>
      <c r="G16" s="2"/>
      <c r="H16" s="11"/>
      <c r="I16" s="11"/>
      <c r="J16" s="2" t="s">
        <v>471</v>
      </c>
      <c r="K16" s="2"/>
      <c r="L16" s="2"/>
    </row>
    <row r="17" spans="2:18" s="12" customFormat="1" ht="15.75" customHeight="1">
      <c r="B17" s="17" t="s">
        <v>472</v>
      </c>
      <c r="C17" s="11"/>
      <c r="D17" s="13" t="s">
        <v>6156</v>
      </c>
      <c r="E17" s="15"/>
      <c r="F17" s="11" t="s">
        <v>474</v>
      </c>
      <c r="G17" s="11"/>
      <c r="H17" s="13" t="s">
        <v>6157</v>
      </c>
      <c r="I17" s="11"/>
      <c r="J17" s="11" t="s">
        <v>476</v>
      </c>
      <c r="K17" s="11"/>
      <c r="L17" s="13" t="s">
        <v>6158</v>
      </c>
      <c r="M17" s="11"/>
      <c r="R17" s="11"/>
    </row>
    <row r="18" spans="2:18" s="12" customFormat="1" ht="15.75" customHeight="1">
      <c r="B18" s="11" t="s">
        <v>5798</v>
      </c>
      <c r="C18" s="16" t="s">
        <v>5799</v>
      </c>
      <c r="D18" s="13" t="s">
        <v>5800</v>
      </c>
      <c r="E18" s="11"/>
      <c r="F18" s="11" t="s">
        <v>6159</v>
      </c>
      <c r="G18" s="16" t="s">
        <v>5854</v>
      </c>
      <c r="H18" s="13" t="s">
        <v>6160</v>
      </c>
      <c r="I18" s="11"/>
      <c r="J18" s="11" t="s">
        <v>483</v>
      </c>
      <c r="K18" s="16" t="s">
        <v>1790</v>
      </c>
      <c r="L18" s="13" t="s">
        <v>484</v>
      </c>
      <c r="M18" s="11"/>
      <c r="R18" s="11"/>
    </row>
    <row r="19" spans="2:18" s="14" customFormat="1" ht="15.75" customHeight="1">
      <c r="B19" s="11" t="s">
        <v>5801</v>
      </c>
      <c r="C19" s="16" t="s">
        <v>5802</v>
      </c>
      <c r="D19" s="13" t="s">
        <v>5803</v>
      </c>
      <c r="E19" s="11"/>
      <c r="F19" s="11"/>
      <c r="G19" s="16" t="s">
        <v>6161</v>
      </c>
      <c r="H19" s="13"/>
      <c r="I19" s="11"/>
      <c r="J19" s="11" t="s">
        <v>490</v>
      </c>
      <c r="K19" s="16" t="s">
        <v>1791</v>
      </c>
      <c r="L19" s="13" t="s">
        <v>491</v>
      </c>
      <c r="M19" s="11"/>
      <c r="N19" s="12"/>
      <c r="R19" s="11"/>
    </row>
    <row r="20" spans="2:18" s="14" customFormat="1" ht="15.75" customHeight="1">
      <c r="B20" s="11" t="s">
        <v>1792</v>
      </c>
      <c r="C20" s="16" t="s">
        <v>5804</v>
      </c>
      <c r="D20" s="13" t="s">
        <v>1793</v>
      </c>
      <c r="E20" s="11"/>
      <c r="F20" s="11" t="s">
        <v>480</v>
      </c>
      <c r="G20" s="16" t="s">
        <v>5855</v>
      </c>
      <c r="H20" s="13" t="s">
        <v>482</v>
      </c>
      <c r="I20" s="11"/>
      <c r="J20" s="11" t="s">
        <v>1794</v>
      </c>
      <c r="K20" s="16" t="s">
        <v>1795</v>
      </c>
      <c r="L20" s="13" t="s">
        <v>1796</v>
      </c>
      <c r="M20" s="11"/>
      <c r="N20" s="12"/>
      <c r="R20" s="11"/>
    </row>
    <row r="21" spans="2:18" s="14" customFormat="1" ht="15.75" customHeight="1">
      <c r="B21" s="11" t="s">
        <v>5805</v>
      </c>
      <c r="C21" s="16" t="s">
        <v>5806</v>
      </c>
      <c r="D21" s="13" t="s">
        <v>5807</v>
      </c>
      <c r="E21" s="11"/>
      <c r="F21" s="11" t="s">
        <v>487</v>
      </c>
      <c r="G21" s="16" t="s">
        <v>5856</v>
      </c>
      <c r="H21" s="13" t="s">
        <v>489</v>
      </c>
      <c r="I21" s="11"/>
      <c r="J21" s="11"/>
      <c r="K21" s="16" t="s">
        <v>6162</v>
      </c>
      <c r="L21" s="13"/>
      <c r="M21" s="11"/>
      <c r="N21" s="12"/>
      <c r="R21" s="11"/>
    </row>
    <row r="22" spans="2:18" s="14" customFormat="1" ht="15.75" customHeight="1">
      <c r="B22" s="11" t="s">
        <v>485</v>
      </c>
      <c r="C22" s="16" t="s">
        <v>5808</v>
      </c>
      <c r="D22" s="13" t="s">
        <v>486</v>
      </c>
      <c r="E22" s="11"/>
      <c r="G22" s="16" t="s">
        <v>6163</v>
      </c>
      <c r="I22" s="11"/>
      <c r="J22" s="11" t="s">
        <v>504</v>
      </c>
      <c r="K22" s="16" t="s">
        <v>1797</v>
      </c>
      <c r="L22" s="13" t="s">
        <v>505</v>
      </c>
      <c r="M22" s="11"/>
      <c r="N22" s="12"/>
      <c r="R22" s="11"/>
    </row>
    <row r="23" spans="2:18" s="14" customFormat="1" ht="15.75" customHeight="1">
      <c r="B23" s="11" t="s">
        <v>5809</v>
      </c>
      <c r="C23" s="16" t="s">
        <v>5810</v>
      </c>
      <c r="D23" s="13" t="s">
        <v>5811</v>
      </c>
      <c r="E23" s="11"/>
      <c r="F23" s="11" t="s">
        <v>6164</v>
      </c>
      <c r="G23" s="16" t="s">
        <v>5857</v>
      </c>
      <c r="H23" s="13" t="s">
        <v>496</v>
      </c>
      <c r="I23" s="11"/>
      <c r="J23" s="11" t="s">
        <v>511</v>
      </c>
      <c r="K23" s="16" t="s">
        <v>1798</v>
      </c>
      <c r="L23" s="13" t="s">
        <v>512</v>
      </c>
      <c r="M23" s="11"/>
      <c r="N23" s="12"/>
      <c r="R23" s="11"/>
    </row>
    <row r="24" spans="2:18" s="14" customFormat="1" ht="15.75" customHeight="1">
      <c r="B24" s="11" t="s">
        <v>5812</v>
      </c>
      <c r="C24" s="16" t="s">
        <v>5813</v>
      </c>
      <c r="D24" s="13" t="s">
        <v>5814</v>
      </c>
      <c r="E24" s="11"/>
      <c r="G24" s="144" t="s">
        <v>6165</v>
      </c>
      <c r="I24" s="11"/>
      <c r="K24" s="14" t="s">
        <v>6166</v>
      </c>
      <c r="M24" s="11"/>
      <c r="N24" s="12"/>
      <c r="R24" s="11"/>
    </row>
    <row r="25" spans="2:18" s="14" customFormat="1" ht="15.75" customHeight="1">
      <c r="B25" s="11" t="s">
        <v>5815</v>
      </c>
      <c r="C25" s="16" t="s">
        <v>5816</v>
      </c>
      <c r="D25" s="13" t="s">
        <v>5817</v>
      </c>
      <c r="E25" s="11"/>
      <c r="F25" s="11"/>
      <c r="G25" s="144" t="s">
        <v>6167</v>
      </c>
      <c r="H25" s="13"/>
      <c r="I25" s="11"/>
      <c r="J25" s="11" t="s">
        <v>1801</v>
      </c>
      <c r="K25" s="16" t="s">
        <v>1802</v>
      </c>
      <c r="L25" s="13" t="s">
        <v>1803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1806</v>
      </c>
      <c r="C27" s="11" t="s">
        <v>1807</v>
      </c>
      <c r="D27" s="13"/>
      <c r="F27" s="11" t="s">
        <v>1808</v>
      </c>
      <c r="G27" s="16" t="s">
        <v>1809</v>
      </c>
      <c r="H27" s="14"/>
      <c r="J27" s="11" t="s">
        <v>1808</v>
      </c>
      <c r="K27" s="11" t="s">
        <v>1810</v>
      </c>
      <c r="L27" s="14"/>
      <c r="M27" s="14"/>
      <c r="N27" s="14"/>
    </row>
    <row r="32" spans="2:18" ht="15">
      <c r="R32" s="368" t="s">
        <v>6168</v>
      </c>
    </row>
    <row r="34" spans="18:27" ht="33" customHeight="1">
      <c r="R34" s="1"/>
      <c r="S34" s="1" t="s">
        <v>5315</v>
      </c>
      <c r="T34" s="402" t="s">
        <v>1880</v>
      </c>
      <c r="U34" s="367" t="s">
        <v>5450</v>
      </c>
      <c r="V34" s="367" t="s">
        <v>1882</v>
      </c>
      <c r="W34" s="402" t="s">
        <v>255</v>
      </c>
      <c r="X34" s="367" t="s">
        <v>5450</v>
      </c>
      <c r="Y34" s="367" t="s">
        <v>148</v>
      </c>
      <c r="Z34" s="367" t="s">
        <v>6017</v>
      </c>
      <c r="AA34" s="367" t="s">
        <v>1941</v>
      </c>
    </row>
    <row r="35" spans="18:27" ht="15">
      <c r="R35" s="4" t="s">
        <v>254</v>
      </c>
      <c r="S35" s="4" t="s">
        <v>255</v>
      </c>
      <c r="T35" s="395"/>
      <c r="U35" s="395" t="s">
        <v>217</v>
      </c>
      <c r="V35" s="395"/>
      <c r="W35" s="4"/>
      <c r="X35" s="126"/>
      <c r="Y35" s="395" t="s">
        <v>64</v>
      </c>
      <c r="Z35" s="395" t="s">
        <v>165</v>
      </c>
      <c r="AA35" s="395" t="s">
        <v>147</v>
      </c>
    </row>
    <row r="36" spans="18:27">
      <c r="R36" s="366" t="s">
        <v>4675</v>
      </c>
      <c r="S36" s="6" t="s">
        <v>6169</v>
      </c>
      <c r="T36" s="6">
        <v>43942</v>
      </c>
      <c r="U36" s="6">
        <f>T36+9</f>
        <v>43951</v>
      </c>
      <c r="V36" s="6" t="s">
        <v>6170</v>
      </c>
      <c r="W36" s="6" t="s">
        <v>6171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4632</v>
      </c>
      <c r="S37" s="6" t="s">
        <v>6172</v>
      </c>
      <c r="T37" s="6">
        <f t="shared" ref="T37:T42" si="4">T36+7</f>
        <v>43949</v>
      </c>
      <c r="U37" s="6">
        <f t="shared" ref="U37:U42" si="5">T37+9</f>
        <v>43958</v>
      </c>
      <c r="V37" s="6" t="s">
        <v>6170</v>
      </c>
      <c r="W37" s="6" t="s">
        <v>6173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4723</v>
      </c>
      <c r="S38" s="6" t="s">
        <v>6174</v>
      </c>
      <c r="T38" s="6">
        <f t="shared" si="4"/>
        <v>43956</v>
      </c>
      <c r="U38" s="6">
        <f t="shared" si="5"/>
        <v>43965</v>
      </c>
      <c r="V38" s="6" t="s">
        <v>6170</v>
      </c>
      <c r="W38" s="6" t="s">
        <v>6175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4624</v>
      </c>
      <c r="S39" s="6" t="s">
        <v>6176</v>
      </c>
      <c r="T39" s="6">
        <f t="shared" si="4"/>
        <v>43963</v>
      </c>
      <c r="U39" s="6">
        <f t="shared" si="5"/>
        <v>43972</v>
      </c>
      <c r="V39" s="6" t="s">
        <v>6170</v>
      </c>
      <c r="W39" s="6" t="s">
        <v>6177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4634</v>
      </c>
      <c r="S40" s="6" t="s">
        <v>6178</v>
      </c>
      <c r="T40" s="6">
        <f t="shared" si="4"/>
        <v>43970</v>
      </c>
      <c r="U40" s="6">
        <f t="shared" si="5"/>
        <v>43979</v>
      </c>
      <c r="V40" s="6" t="s">
        <v>6170</v>
      </c>
      <c r="W40" s="6" t="s">
        <v>6179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4691</v>
      </c>
      <c r="S41" s="6" t="s">
        <v>6180</v>
      </c>
      <c r="T41" s="6">
        <f t="shared" si="4"/>
        <v>43977</v>
      </c>
      <c r="U41" s="6">
        <f t="shared" si="5"/>
        <v>43986</v>
      </c>
      <c r="V41" s="6" t="s">
        <v>6170</v>
      </c>
      <c r="W41" s="6" t="s">
        <v>6181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5251</v>
      </c>
      <c r="S42" s="6" t="s">
        <v>6182</v>
      </c>
      <c r="T42" s="6">
        <f t="shared" si="4"/>
        <v>43984</v>
      </c>
      <c r="U42" s="6">
        <f t="shared" si="5"/>
        <v>43993</v>
      </c>
      <c r="V42" s="6" t="s">
        <v>6170</v>
      </c>
      <c r="W42" s="6" t="s">
        <v>6183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5310</v>
      </c>
      <c r="H2" s="604" t="s">
        <v>247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6184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5314</v>
      </c>
      <c r="C6" s="169" t="s">
        <v>5315</v>
      </c>
      <c r="D6" s="403" t="s">
        <v>1880</v>
      </c>
      <c r="E6" s="163" t="s">
        <v>153</v>
      </c>
      <c r="F6" s="163" t="s">
        <v>185</v>
      </c>
      <c r="G6" s="163" t="s">
        <v>6185</v>
      </c>
      <c r="H6" s="332" t="s">
        <v>6083</v>
      </c>
      <c r="I6" s="452" t="s">
        <v>5612</v>
      </c>
      <c r="J6" s="478" t="s">
        <v>5318</v>
      </c>
      <c r="K6" s="478" t="s">
        <v>5319</v>
      </c>
      <c r="L6" s="470" t="s">
        <v>1660</v>
      </c>
      <c r="M6" s="472"/>
    </row>
    <row r="7" spans="2:13" ht="16.149999999999999" customHeight="1">
      <c r="B7" s="386"/>
      <c r="C7" s="169"/>
      <c r="D7" s="403" t="s">
        <v>1661</v>
      </c>
      <c r="E7" s="163" t="s">
        <v>101</v>
      </c>
      <c r="F7" s="163" t="s">
        <v>73</v>
      </c>
      <c r="G7" s="163" t="s">
        <v>62</v>
      </c>
      <c r="H7" s="332" t="s">
        <v>83</v>
      </c>
      <c r="I7" s="688"/>
      <c r="J7" s="431"/>
      <c r="K7" s="431"/>
      <c r="L7" s="471"/>
      <c r="M7" s="146"/>
    </row>
    <row r="8" spans="2:13" ht="17.25" hidden="1" customHeight="1">
      <c r="B8" s="356" t="s">
        <v>5320</v>
      </c>
      <c r="C8" s="353" t="s">
        <v>5321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5322</v>
      </c>
      <c r="K8" s="396" t="s">
        <v>5322</v>
      </c>
      <c r="L8" s="471"/>
      <c r="M8" s="146"/>
    </row>
    <row r="9" spans="2:13" ht="17.25" hidden="1" customHeight="1">
      <c r="B9" s="153" t="s">
        <v>5323</v>
      </c>
      <c r="C9" s="320" t="s">
        <v>5324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5325</v>
      </c>
      <c r="K9" s="396" t="s">
        <v>5325</v>
      </c>
      <c r="L9" s="471"/>
      <c r="M9" s="146"/>
    </row>
    <row r="10" spans="2:13" ht="17.25" hidden="1" customHeight="1">
      <c r="B10" s="153" t="s">
        <v>4705</v>
      </c>
      <c r="C10" s="320" t="s">
        <v>5326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5327</v>
      </c>
      <c r="K10" s="396" t="s">
        <v>5327</v>
      </c>
      <c r="L10" s="471"/>
      <c r="M10" s="146"/>
    </row>
    <row r="11" spans="2:13" ht="17.25" hidden="1" customHeight="1">
      <c r="B11" s="153" t="s">
        <v>5328</v>
      </c>
      <c r="C11" s="320" t="s">
        <v>5329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5330</v>
      </c>
      <c r="K11" s="396" t="s">
        <v>5330</v>
      </c>
      <c r="L11" s="471"/>
      <c r="M11" s="146"/>
    </row>
    <row r="12" spans="2:13" ht="17.25" hidden="1" customHeight="1">
      <c r="B12" s="153" t="s">
        <v>5331</v>
      </c>
      <c r="C12" s="320" t="s">
        <v>5332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5333</v>
      </c>
      <c r="K12" s="396" t="s">
        <v>5333</v>
      </c>
      <c r="L12" s="471"/>
      <c r="M12" s="146"/>
    </row>
    <row r="13" spans="2:13" ht="17.25" hidden="1" customHeight="1">
      <c r="B13" s="153" t="s">
        <v>5320</v>
      </c>
      <c r="C13" s="320" t="s">
        <v>4637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6186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5323</v>
      </c>
      <c r="C14" s="320" t="s">
        <v>5334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6187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4705</v>
      </c>
      <c r="C15" s="353" t="s">
        <v>5335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6188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5328</v>
      </c>
      <c r="C16" s="353" t="s">
        <v>4643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6189</v>
      </c>
      <c r="J16" s="430">
        <f t="shared" si="5"/>
        <v>44510</v>
      </c>
      <c r="K16" s="430">
        <f t="shared" si="5"/>
        <v>44510</v>
      </c>
      <c r="L16" s="470" t="s">
        <v>6190</v>
      </c>
      <c r="M16" s="146"/>
    </row>
    <row r="17" spans="2:13" ht="17.25" hidden="1" customHeight="1">
      <c r="B17" s="356" t="s">
        <v>5331</v>
      </c>
      <c r="C17" s="353" t="s">
        <v>5336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6191</v>
      </c>
      <c r="J17" s="430">
        <f t="shared" si="5"/>
        <v>44517</v>
      </c>
      <c r="K17" s="430">
        <f t="shared" si="5"/>
        <v>44517</v>
      </c>
      <c r="L17" s="470" t="s">
        <v>6190</v>
      </c>
      <c r="M17" s="146"/>
    </row>
    <row r="18" spans="2:13" ht="17.25" hidden="1" customHeight="1">
      <c r="B18" s="356" t="s">
        <v>5337</v>
      </c>
      <c r="C18" s="353" t="s">
        <v>5338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6192</v>
      </c>
      <c r="J18" s="430">
        <f t="shared" si="5"/>
        <v>44524</v>
      </c>
      <c r="K18" s="430">
        <f t="shared" si="5"/>
        <v>44524</v>
      </c>
      <c r="L18" s="470" t="s">
        <v>6193</v>
      </c>
      <c r="M18" s="146"/>
    </row>
    <row r="19" spans="2:13" ht="17.25" hidden="1" customHeight="1">
      <c r="B19" s="356" t="s">
        <v>5339</v>
      </c>
      <c r="C19" s="353" t="s">
        <v>5340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5341</v>
      </c>
      <c r="C20" s="353" t="s">
        <v>5342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5343</v>
      </c>
      <c r="C21" s="353" t="s">
        <v>5344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5345</v>
      </c>
      <c r="C22" s="353" t="s">
        <v>5346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5347</v>
      </c>
      <c r="C23" s="353" t="s">
        <v>4652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5320</v>
      </c>
      <c r="C24" s="353" t="s">
        <v>5348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5323</v>
      </c>
      <c r="C25" s="353" t="s">
        <v>4654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4705</v>
      </c>
      <c r="C26" s="353" t="s">
        <v>5349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5328</v>
      </c>
      <c r="C27" s="353" t="s">
        <v>5350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5331</v>
      </c>
      <c r="C28" s="353" t="s">
        <v>5351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5337</v>
      </c>
      <c r="C29" s="353" t="s">
        <v>5352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312</v>
      </c>
      <c r="C30" s="353" t="s">
        <v>5353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5339</v>
      </c>
      <c r="C31" s="353" t="s">
        <v>5354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5341</v>
      </c>
      <c r="C32" s="353" t="s">
        <v>5355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5345</v>
      </c>
      <c r="C33" s="353" t="s">
        <v>5356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5343</v>
      </c>
      <c r="C34" s="353" t="s">
        <v>5357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5347</v>
      </c>
      <c r="C35" s="353" t="s">
        <v>5358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5320</v>
      </c>
      <c r="C36" s="353" t="s">
        <v>5359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312</v>
      </c>
      <c r="C37" s="429" t="s">
        <v>5360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5323</v>
      </c>
      <c r="C38" s="353" t="s">
        <v>5361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4705</v>
      </c>
      <c r="C39" s="353" t="s">
        <v>5362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5363</v>
      </c>
      <c r="C40" s="353" t="s">
        <v>5364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5331</v>
      </c>
      <c r="C41" s="353" t="s">
        <v>5365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5337</v>
      </c>
      <c r="C42" s="353" t="s">
        <v>5366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5339</v>
      </c>
      <c r="C43" s="353" t="s">
        <v>4665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5341</v>
      </c>
      <c r="C44" s="353" t="s">
        <v>5367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5345</v>
      </c>
      <c r="C45" s="353" t="s">
        <v>5368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5343</v>
      </c>
      <c r="C46" s="353" t="s">
        <v>5369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5347</v>
      </c>
      <c r="C47" s="320" t="s">
        <v>5370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312</v>
      </c>
      <c r="C48" s="320" t="s">
        <v>5371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5320</v>
      </c>
      <c r="C49" s="320" t="s">
        <v>5372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5323</v>
      </c>
      <c r="C50" s="320" t="s">
        <v>5373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4705</v>
      </c>
      <c r="C51" s="320" t="s">
        <v>5374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5363</v>
      </c>
      <c r="C52" s="320" t="s">
        <v>5375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312</v>
      </c>
      <c r="C53" s="320" t="s">
        <v>5376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5331</v>
      </c>
      <c r="C54" s="320" t="s">
        <v>5377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4651</v>
      </c>
      <c r="C55" s="320" t="s">
        <v>5378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5339</v>
      </c>
      <c r="C56" s="320" t="s">
        <v>4671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5341</v>
      </c>
      <c r="C57" s="320" t="s">
        <v>5379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5380</v>
      </c>
      <c r="C58" s="590" t="s">
        <v>5381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5343</v>
      </c>
      <c r="C59" s="591" t="s">
        <v>5382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5347</v>
      </c>
      <c r="C60" s="591" t="s">
        <v>5383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5320</v>
      </c>
      <c r="C61" s="591" t="s">
        <v>4680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5323</v>
      </c>
      <c r="C62" s="591" t="s">
        <v>5384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312</v>
      </c>
      <c r="C63" s="591" t="s">
        <v>5385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1085</v>
      </c>
    </row>
    <row r="64" spans="2:13" ht="17.25" hidden="1" customHeight="1">
      <c r="B64" s="153" t="s">
        <v>4705</v>
      </c>
      <c r="C64" s="591" t="s">
        <v>5386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5363</v>
      </c>
      <c r="C65" s="591" t="s">
        <v>5387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5337</v>
      </c>
      <c r="C66" s="591" t="s">
        <v>5388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4651</v>
      </c>
      <c r="C67" s="591" t="s">
        <v>5389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312</v>
      </c>
      <c r="C68" s="591" t="s">
        <v>4690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5390</v>
      </c>
      <c r="C69" s="591" t="s">
        <v>5391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312</v>
      </c>
      <c r="C70" s="591" t="s">
        <v>5392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5341</v>
      </c>
      <c r="C71" s="591" t="s">
        <v>4695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5343</v>
      </c>
      <c r="C72" s="591" t="s">
        <v>5393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5347</v>
      </c>
      <c r="C73" s="591" t="s">
        <v>5394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312</v>
      </c>
      <c r="C74" s="591" t="s">
        <v>5395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5323</v>
      </c>
      <c r="C75" s="591" t="s">
        <v>5396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5397</v>
      </c>
      <c r="C76" s="591" t="s">
        <v>5398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5363</v>
      </c>
      <c r="C77" s="591" t="s">
        <v>5399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5337</v>
      </c>
      <c r="C78" s="591" t="s">
        <v>5400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5331</v>
      </c>
      <c r="C79" s="591" t="s">
        <v>5401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4651</v>
      </c>
      <c r="C80" s="591" t="s">
        <v>5402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5320</v>
      </c>
      <c r="C81" s="591" t="s">
        <v>5403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6194</v>
      </c>
      <c r="C82" s="674" t="s">
        <v>6195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5665</v>
      </c>
      <c r="C83" s="674" t="s">
        <v>6195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6196</v>
      </c>
      <c r="C84" s="591" t="s">
        <v>6197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5625</v>
      </c>
      <c r="C85" s="591" t="s">
        <v>6198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6199</v>
      </c>
      <c r="C86" s="591" t="s">
        <v>6200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6201</v>
      </c>
      <c r="C87" s="591" t="s">
        <v>6202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5632</v>
      </c>
      <c r="C88" s="591" t="s">
        <v>6203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4624</v>
      </c>
      <c r="C89" s="685" t="s">
        <v>6204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6205</v>
      </c>
      <c r="C90" s="685" t="s">
        <v>6206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5638</v>
      </c>
      <c r="C91" s="694" t="s">
        <v>6207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5656</v>
      </c>
      <c r="C92" s="320" t="s">
        <v>6208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6209</v>
      </c>
      <c r="C93" s="320" t="s">
        <v>6210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5667</v>
      </c>
      <c r="C94" s="320" t="s">
        <v>6211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6212</v>
      </c>
      <c r="C95" s="320" t="s">
        <v>6213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6214</v>
      </c>
      <c r="C96" s="320" t="s">
        <v>6215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5625</v>
      </c>
      <c r="C97" s="320" t="s">
        <v>6216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6201</v>
      </c>
      <c r="C98" s="320" t="s">
        <v>6217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6218</v>
      </c>
      <c r="C99" s="320" t="s">
        <v>6219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6220</v>
      </c>
      <c r="C100" s="320" t="s">
        <v>6221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5632</v>
      </c>
      <c r="C101" s="320" t="s">
        <v>6222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312</v>
      </c>
      <c r="C102" s="320" t="s">
        <v>6223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5619</v>
      </c>
      <c r="C103" s="320" t="s">
        <v>6224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5638</v>
      </c>
      <c r="C104" s="320" t="s">
        <v>6225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468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469</v>
      </c>
      <c r="C108" s="193"/>
      <c r="D108" s="193"/>
      <c r="E108" s="194"/>
      <c r="F108" s="195" t="s">
        <v>1789</v>
      </c>
      <c r="G108" s="195"/>
      <c r="H108" s="193"/>
      <c r="I108" s="193"/>
      <c r="J108" s="195" t="s">
        <v>471</v>
      </c>
      <c r="K108" s="195"/>
      <c r="L108" s="195"/>
      <c r="M108" s="193"/>
    </row>
    <row r="109" spans="2:13" s="159" customFormat="1" ht="17.25" customHeight="1">
      <c r="B109" s="197" t="s">
        <v>472</v>
      </c>
      <c r="C109" s="193"/>
      <c r="D109" s="198" t="s">
        <v>473</v>
      </c>
      <c r="E109" s="199"/>
      <c r="F109" s="197" t="s">
        <v>474</v>
      </c>
      <c r="G109" s="193"/>
      <c r="H109" s="198" t="s">
        <v>475</v>
      </c>
      <c r="I109" s="193"/>
      <c r="J109" s="197" t="s">
        <v>476</v>
      </c>
      <c r="K109" s="198" t="s">
        <v>477</v>
      </c>
      <c r="M109" s="193"/>
    </row>
    <row r="110" spans="2:13" s="159" customFormat="1" ht="17.25" customHeight="1">
      <c r="B110" s="414" t="s">
        <v>478</v>
      </c>
      <c r="C110" s="202"/>
      <c r="D110" s="570" t="s">
        <v>479</v>
      </c>
      <c r="E110" s="197"/>
      <c r="F110" s="707" t="s">
        <v>480</v>
      </c>
      <c r="G110" s="730" t="s">
        <v>481</v>
      </c>
      <c r="H110" s="252" t="s">
        <v>482</v>
      </c>
      <c r="I110" s="193"/>
      <c r="J110" s="201" t="s">
        <v>483</v>
      </c>
      <c r="K110" s="203" t="s">
        <v>484</v>
      </c>
      <c r="L110" s="203"/>
      <c r="M110" s="193"/>
    </row>
    <row r="111" spans="2:13" s="159" customFormat="1" ht="17.25" customHeight="1">
      <c r="B111" s="414" t="s">
        <v>492</v>
      </c>
      <c r="C111" s="202"/>
      <c r="D111" s="570" t="s">
        <v>493</v>
      </c>
      <c r="E111" s="197"/>
      <c r="F111" s="707" t="s">
        <v>487</v>
      </c>
      <c r="G111" s="730" t="s">
        <v>488</v>
      </c>
      <c r="H111" s="252" t="s">
        <v>489</v>
      </c>
      <c r="I111" s="193"/>
      <c r="J111" s="201" t="s">
        <v>490</v>
      </c>
      <c r="K111" s="203" t="s">
        <v>491</v>
      </c>
      <c r="L111" s="203"/>
      <c r="M111" s="193"/>
    </row>
    <row r="112" spans="2:13" s="159" customFormat="1" ht="17.25" customHeight="1">
      <c r="B112" s="201" t="s">
        <v>3799</v>
      </c>
      <c r="C112" s="202"/>
      <c r="D112" s="203" t="s">
        <v>1954</v>
      </c>
      <c r="E112" s="197"/>
      <c r="F112" s="707" t="s">
        <v>494</v>
      </c>
      <c r="G112" s="730" t="s">
        <v>495</v>
      </c>
      <c r="H112" s="252" t="s">
        <v>496</v>
      </c>
      <c r="I112" s="193"/>
      <c r="J112" s="414" t="s">
        <v>497</v>
      </c>
      <c r="K112" s="570" t="s">
        <v>498</v>
      </c>
      <c r="L112" s="203"/>
      <c r="M112" s="193"/>
    </row>
    <row r="113" spans="2:11" s="159" customFormat="1" ht="17.25" customHeight="1">
      <c r="B113" s="201" t="s">
        <v>485</v>
      </c>
      <c r="C113" s="202"/>
      <c r="D113" s="203" t="s">
        <v>486</v>
      </c>
      <c r="E113" s="197"/>
      <c r="F113" s="707" t="s">
        <v>501</v>
      </c>
      <c r="G113" s="730" t="s">
        <v>502</v>
      </c>
      <c r="H113" s="252" t="s">
        <v>503</v>
      </c>
      <c r="I113" s="193"/>
      <c r="J113" s="201" t="s">
        <v>504</v>
      </c>
      <c r="K113" s="203" t="s">
        <v>505</v>
      </c>
    </row>
    <row r="114" spans="2:11" s="159" customFormat="1" ht="17.25" customHeight="1">
      <c r="B114" s="414" t="s">
        <v>899</v>
      </c>
      <c r="C114" s="202"/>
      <c r="D114" s="570" t="s">
        <v>500</v>
      </c>
      <c r="E114" s="197"/>
      <c r="F114" s="707" t="s">
        <v>3800</v>
      </c>
      <c r="G114" s="730" t="s">
        <v>509</v>
      </c>
      <c r="H114" s="252" t="s">
        <v>3801</v>
      </c>
      <c r="I114" s="193"/>
      <c r="J114" s="201" t="s">
        <v>511</v>
      </c>
      <c r="K114" s="203" t="s">
        <v>512</v>
      </c>
    </row>
    <row r="115" spans="2:11" s="159" customFormat="1" ht="17.25" customHeight="1">
      <c r="B115" s="414" t="s">
        <v>1799</v>
      </c>
      <c r="C115" s="202"/>
      <c r="D115" s="570" t="s">
        <v>1800</v>
      </c>
      <c r="E115" s="197"/>
      <c r="F115" s="707"/>
      <c r="G115" s="730"/>
      <c r="H115" s="252"/>
      <c r="I115" s="193"/>
      <c r="J115" s="201" t="s">
        <v>1801</v>
      </c>
      <c r="K115" s="203" t="s">
        <v>1803</v>
      </c>
    </row>
    <row r="116" spans="2:11" s="159" customFormat="1" ht="17.25" customHeight="1">
      <c r="B116" s="414" t="s">
        <v>1955</v>
      </c>
      <c r="C116" s="202"/>
      <c r="D116" s="570" t="s">
        <v>1956</v>
      </c>
      <c r="E116" s="197"/>
      <c r="F116" s="505"/>
      <c r="G116"/>
      <c r="H116"/>
      <c r="I116" s="193"/>
      <c r="J116" s="414" t="s">
        <v>518</v>
      </c>
      <c r="K116" s="415" t="s">
        <v>519</v>
      </c>
    </row>
    <row r="117" spans="2:11" s="159" customFormat="1" ht="17.25" customHeight="1">
      <c r="B117" s="414" t="s">
        <v>506</v>
      </c>
      <c r="C117" s="202"/>
      <c r="D117" s="570" t="s">
        <v>507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1806</v>
      </c>
      <c r="C119" s="193" t="s">
        <v>1807</v>
      </c>
      <c r="D119" s="205"/>
      <c r="E119" s="193"/>
      <c r="F119" s="193" t="s">
        <v>1808</v>
      </c>
      <c r="G119" s="206" t="s">
        <v>1809</v>
      </c>
      <c r="H119" s="196"/>
      <c r="I119" s="193"/>
      <c r="J119" s="193" t="s">
        <v>1808</v>
      </c>
      <c r="K119" s="193" t="s">
        <v>1810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2"/>
  <sheetViews>
    <sheetView showGridLines="0" zoomScaleNormal="100" zoomScaleSheetLayoutView="75" workbookViewId="0">
      <selection activeCell="F140" sqref="F140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20" t="s">
        <v>0</v>
      </c>
      <c r="C2" s="1520"/>
      <c r="D2" s="1520"/>
      <c r="E2" s="1520"/>
      <c r="F2" s="1520"/>
      <c r="G2" s="1520"/>
      <c r="H2" s="1520"/>
      <c r="I2" s="947" t="s">
        <v>247</v>
      </c>
      <c r="J2" s="982"/>
    </row>
    <row r="3" spans="1:13" ht="17.25" customHeight="1" thickBot="1">
      <c r="B3" s="165"/>
    </row>
    <row r="4" spans="1:13" ht="30" customHeight="1">
      <c r="A4" s="186"/>
      <c r="B4" s="1521" t="s">
        <v>6226</v>
      </c>
      <c r="C4" s="1522"/>
      <c r="D4" s="1522"/>
      <c r="E4" s="1522"/>
      <c r="F4" s="1522"/>
      <c r="G4" s="1522"/>
      <c r="H4" s="1523"/>
      <c r="I4" s="1470" t="s">
        <v>6227</v>
      </c>
      <c r="J4" s="147"/>
      <c r="L4" s="980"/>
      <c r="M4" s="980"/>
    </row>
    <row r="5" spans="1:13" ht="16.5" customHeight="1">
      <c r="C5" s="148"/>
      <c r="D5" s="148"/>
      <c r="E5" s="148"/>
      <c r="F5" s="148"/>
      <c r="G5" s="148"/>
      <c r="H5" s="148"/>
      <c r="I5" s="379" t="s">
        <v>6228</v>
      </c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33" t="s">
        <v>6226</v>
      </c>
      <c r="C7" s="1534"/>
      <c r="D7" s="1575" t="s">
        <v>252</v>
      </c>
      <c r="E7" s="935" t="s">
        <v>173</v>
      </c>
      <c r="F7" s="932" t="s">
        <v>1881</v>
      </c>
      <c r="G7" s="932" t="s">
        <v>6229</v>
      </c>
      <c r="H7" s="932" t="s">
        <v>6230</v>
      </c>
      <c r="I7" s="837"/>
      <c r="J7" s="874"/>
      <c r="L7" s="766"/>
    </row>
    <row r="8" spans="1:13" ht="20.100000000000001" hidden="1" customHeight="1">
      <c r="A8" s="310"/>
      <c r="B8" s="935" t="s">
        <v>254</v>
      </c>
      <c r="C8" s="935" t="s">
        <v>255</v>
      </c>
      <c r="D8" s="1576"/>
      <c r="E8" s="931" t="s">
        <v>32</v>
      </c>
      <c r="F8" s="931" t="s">
        <v>49</v>
      </c>
      <c r="G8" s="956" t="s">
        <v>171</v>
      </c>
      <c r="H8" s="956" t="s">
        <v>64</v>
      </c>
      <c r="I8" s="752"/>
      <c r="J8" s="1046" t="s">
        <v>256</v>
      </c>
      <c r="L8" s="195"/>
    </row>
    <row r="9" spans="1:13" ht="17.25" hidden="1" customHeight="1">
      <c r="B9" s="719" t="s">
        <v>5899</v>
      </c>
      <c r="C9" s="758" t="s">
        <v>6231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4755</v>
      </c>
      <c r="C10" s="758" t="s">
        <v>6232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6233</v>
      </c>
      <c r="B11" s="719" t="s">
        <v>5873</v>
      </c>
      <c r="C11" s="758" t="s">
        <v>6234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5226</v>
      </c>
      <c r="C12" s="758" t="s">
        <v>6235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4740</v>
      </c>
      <c r="C13" s="758" t="s">
        <v>6236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5883</v>
      </c>
      <c r="C14" s="758" t="s">
        <v>6237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1" t="s">
        <v>5251</v>
      </c>
      <c r="C15" s="983" t="s">
        <v>6238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>
      <c r="B16" s="719" t="s">
        <v>5895</v>
      </c>
      <c r="C16" s="758" t="s">
        <v>6239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7" t="s">
        <v>5879</v>
      </c>
      <c r="C17" s="946" t="s">
        <v>6240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288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7" t="s">
        <v>5925</v>
      </c>
      <c r="C18" s="946" t="s">
        <v>6241</v>
      </c>
      <c r="D18" s="946">
        <v>45402</v>
      </c>
      <c r="E18" s="758">
        <f t="shared" ref="E18:E22" si="25">D18+5</f>
        <v>45407</v>
      </c>
      <c r="F18" s="873" t="s">
        <v>288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7" t="s">
        <v>5254</v>
      </c>
      <c r="C19" s="946" t="s">
        <v>6242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6" t="s">
        <v>5886</v>
      </c>
      <c r="C20" s="946" t="s">
        <v>6243</v>
      </c>
      <c r="D20" s="946">
        <v>45421</v>
      </c>
      <c r="E20" s="758">
        <f t="shared" si="25"/>
        <v>45426</v>
      </c>
      <c r="F20" s="873" t="s">
        <v>288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6" t="s">
        <v>5899</v>
      </c>
      <c r="C21" s="946" t="s">
        <v>6244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288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8" t="s">
        <v>288</v>
      </c>
      <c r="C22" s="946" t="s">
        <v>6245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6" t="s">
        <v>4721</v>
      </c>
      <c r="C23" s="946" t="s">
        <v>6246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27" t="s">
        <v>312</v>
      </c>
      <c r="C24" s="946" t="s">
        <v>6247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28"/>
      <c r="C25" s="946" t="s">
        <v>6248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29"/>
      <c r="C26" s="946" t="s">
        <v>6249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6250</v>
      </c>
      <c r="B27" s="928" t="s">
        <v>288</v>
      </c>
      <c r="C27" s="946" t="s">
        <v>6251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8" t="s">
        <v>288</v>
      </c>
      <c r="C28" s="946" t="s">
        <v>6252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8" t="s">
        <v>312</v>
      </c>
      <c r="C29" s="946" t="s">
        <v>6253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6" t="s">
        <v>4789</v>
      </c>
      <c r="C30" s="946" t="s">
        <v>6254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6" t="s">
        <v>5873</v>
      </c>
      <c r="C31" s="946" t="s">
        <v>6255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6" t="s">
        <v>5226</v>
      </c>
      <c r="C32" s="946" t="s">
        <v>6256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6" t="s">
        <v>6257</v>
      </c>
      <c r="C33" s="946" t="s">
        <v>6258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6" t="s">
        <v>5883</v>
      </c>
      <c r="C34" s="946" t="s">
        <v>6259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6" t="s">
        <v>5251</v>
      </c>
      <c r="C35" s="946" t="s">
        <v>6260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6" t="s">
        <v>4742</v>
      </c>
      <c r="C36" s="946" t="s">
        <v>6261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6" t="s">
        <v>5879</v>
      </c>
      <c r="C37" s="946" t="s">
        <v>6262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6" t="s">
        <v>5925</v>
      </c>
      <c r="C38" s="946" t="s">
        <v>6263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6" t="s">
        <v>4764</v>
      </c>
      <c r="C39" s="946" t="s">
        <v>6264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6" t="s">
        <v>5886</v>
      </c>
      <c r="C40" s="946" t="s">
        <v>6265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6" t="s">
        <v>5899</v>
      </c>
      <c r="C41" s="946" t="s">
        <v>6266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6" t="s">
        <v>6250</v>
      </c>
      <c r="C42" s="946" t="s">
        <v>6267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6" t="s">
        <v>4755</v>
      </c>
      <c r="C43" s="946" t="s">
        <v>6268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6" t="s">
        <v>4721</v>
      </c>
      <c r="C44" s="946" t="s">
        <v>6269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6" t="s">
        <v>4789</v>
      </c>
      <c r="C45" s="946" t="s">
        <v>6270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6" t="s">
        <v>5226</v>
      </c>
      <c r="C46" s="946" t="s">
        <v>6271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2" t="s">
        <v>312</v>
      </c>
      <c r="C47" s="946" t="s">
        <v>6272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6" t="s">
        <v>5873</v>
      </c>
      <c r="C48" s="946" t="s">
        <v>6273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6" t="s">
        <v>4740</v>
      </c>
      <c r="C49" s="946" t="s">
        <v>6274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6" t="s">
        <v>5883</v>
      </c>
      <c r="C50" s="946" t="s">
        <v>6275</v>
      </c>
      <c r="D50" s="946">
        <v>45605</v>
      </c>
      <c r="E50" s="758">
        <f t="shared" si="97"/>
        <v>45610</v>
      </c>
      <c r="F50" s="873" t="s">
        <v>288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6" t="s">
        <v>5251</v>
      </c>
      <c r="C51" s="946" t="s">
        <v>6276</v>
      </c>
      <c r="D51" s="946">
        <v>45611</v>
      </c>
      <c r="E51" s="873" t="s">
        <v>288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6" t="s">
        <v>4742</v>
      </c>
      <c r="C52" s="946" t="s">
        <v>6277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6" t="s">
        <v>5879</v>
      </c>
      <c r="C53" s="946" t="s">
        <v>6278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288</v>
      </c>
      <c r="H53" s="873" t="s">
        <v>288</v>
      </c>
      <c r="I53" s="752"/>
      <c r="J53" s="758">
        <f t="shared" si="98"/>
        <v>45603</v>
      </c>
      <c r="L53" s="769"/>
    </row>
    <row r="54" spans="2:12" ht="17.25" hidden="1" customHeight="1">
      <c r="B54" s="966" t="s">
        <v>5925</v>
      </c>
      <c r="C54" s="946" t="s">
        <v>6279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6" t="s">
        <v>4764</v>
      </c>
      <c r="C55" s="946" t="s">
        <v>6280</v>
      </c>
      <c r="D55" s="946">
        <v>45641</v>
      </c>
      <c r="E55" s="758">
        <f t="shared" si="103"/>
        <v>45646</v>
      </c>
      <c r="F55" s="873" t="s">
        <v>288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6" t="s">
        <v>5886</v>
      </c>
      <c r="C56" s="946" t="s">
        <v>6281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288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6" t="s">
        <v>5899</v>
      </c>
      <c r="C57" s="946" t="s">
        <v>6282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6" t="s">
        <v>6250</v>
      </c>
      <c r="C58" s="946" t="s">
        <v>6283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6" t="s">
        <v>4755</v>
      </c>
      <c r="C59" s="946" t="s">
        <v>6284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2" t="s">
        <v>312</v>
      </c>
      <c r="C60" s="946" t="s">
        <v>6285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6" t="s">
        <v>4721</v>
      </c>
      <c r="C61" s="946" t="s">
        <v>6286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2" t="s">
        <v>312</v>
      </c>
      <c r="C62" s="946" t="s">
        <v>6287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6" t="s">
        <v>4789</v>
      </c>
      <c r="C63" s="946" t="s">
        <v>6288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6" t="s">
        <v>5226</v>
      </c>
      <c r="C64" s="946" t="s">
        <v>6289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6" t="s">
        <v>5873</v>
      </c>
      <c r="C65" s="946" t="s">
        <v>6290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6" t="s">
        <v>4740</v>
      </c>
      <c r="C66" s="946" t="s">
        <v>6291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6" t="s">
        <v>5883</v>
      </c>
      <c r="C67" s="946" t="s">
        <v>6292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6" t="s">
        <v>5251</v>
      </c>
      <c r="C68" s="946" t="s">
        <v>6293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6" t="s">
        <v>4742</v>
      </c>
      <c r="C69" s="946" t="s">
        <v>6294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6" t="s">
        <v>5925</v>
      </c>
      <c r="C70" s="946" t="s">
        <v>6295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6" t="s">
        <v>4802</v>
      </c>
      <c r="C71" s="946" t="s">
        <v>6296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6" t="s">
        <v>4764</v>
      </c>
      <c r="C72" s="946" t="s">
        <v>6297</v>
      </c>
      <c r="D72" s="946">
        <v>45746</v>
      </c>
      <c r="E72" s="758">
        <f t="shared" si="127"/>
        <v>45751</v>
      </c>
      <c r="F72" s="873" t="s">
        <v>288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6" t="s">
        <v>5886</v>
      </c>
      <c r="C73" s="946" t="s">
        <v>6298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6" t="s">
        <v>5899</v>
      </c>
      <c r="C74" s="946" t="s">
        <v>6299</v>
      </c>
      <c r="D74" s="946">
        <v>45768</v>
      </c>
      <c r="E74" s="758">
        <f t="shared" si="131"/>
        <v>45773</v>
      </c>
      <c r="F74" s="873" t="s">
        <v>288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2" t="s">
        <v>312</v>
      </c>
      <c r="C75" s="946" t="s">
        <v>6300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6" t="s">
        <v>4755</v>
      </c>
      <c r="C76" s="946" t="s">
        <v>6301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6" t="s">
        <v>4721</v>
      </c>
      <c r="C77" s="946" t="s">
        <v>6302</v>
      </c>
      <c r="D77" s="946">
        <v>45777</v>
      </c>
      <c r="E77" s="758">
        <f t="shared" ref="E77" si="135">D77+5</f>
        <v>45782</v>
      </c>
      <c r="F77" s="963" t="s">
        <v>288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2" t="s">
        <v>312</v>
      </c>
      <c r="C78" s="946" t="s">
        <v>6303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468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516" t="s">
        <v>6226</v>
      </c>
      <c r="C82" s="1517"/>
      <c r="D82" s="1579" t="s">
        <v>252</v>
      </c>
      <c r="E82" s="1158" t="s">
        <v>198</v>
      </c>
      <c r="F82" s="1157" t="s">
        <v>71</v>
      </c>
      <c r="G82" s="1157" t="s">
        <v>185</v>
      </c>
      <c r="H82" s="1157" t="s">
        <v>1881</v>
      </c>
      <c r="I82" s="1157" t="s">
        <v>122</v>
      </c>
      <c r="J82" s="1157" t="s">
        <v>106</v>
      </c>
      <c r="K82" s="1157" t="s">
        <v>173</v>
      </c>
      <c r="L82" s="1209"/>
      <c r="M82" s="1190"/>
      <c r="N82" s="1209"/>
      <c r="O82" s="1209"/>
    </row>
    <row r="83" spans="1:20" ht="20.100000000000001" customHeight="1">
      <c r="A83" s="310"/>
      <c r="B83" s="1158" t="s">
        <v>254</v>
      </c>
      <c r="C83" s="1158" t="s">
        <v>255</v>
      </c>
      <c r="D83" s="1580"/>
      <c r="E83" s="1159" t="s">
        <v>117</v>
      </c>
      <c r="F83" s="1159" t="s">
        <v>73</v>
      </c>
      <c r="G83" s="1250" t="s">
        <v>62</v>
      </c>
      <c r="H83" s="1250" t="s">
        <v>64</v>
      </c>
      <c r="I83" s="1250" t="s">
        <v>147</v>
      </c>
      <c r="J83" s="1250" t="s">
        <v>167</v>
      </c>
      <c r="K83" s="1250" t="s">
        <v>174</v>
      </c>
      <c r="L83" s="1209"/>
      <c r="M83" s="1157" t="s">
        <v>392</v>
      </c>
      <c r="N83" s="1157" t="s">
        <v>256</v>
      </c>
      <c r="O83" s="1367" t="s">
        <v>257</v>
      </c>
    </row>
    <row r="84" spans="1:20" ht="17.25" hidden="1" customHeight="1">
      <c r="B84" s="1322" t="s">
        <v>4691</v>
      </c>
      <c r="C84" s="1164" t="s">
        <v>6304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>
      <c r="B85" s="1322" t="s">
        <v>6305</v>
      </c>
      <c r="C85" s="1164" t="s">
        <v>6306</v>
      </c>
      <c r="D85" s="1164">
        <v>45806</v>
      </c>
      <c r="E85" s="1161">
        <f t="shared" ref="E85:E90" si="138">D85+7</f>
        <v>45813</v>
      </c>
      <c r="F85" s="1187" t="s">
        <v>288</v>
      </c>
      <c r="G85" s="1187" t="s">
        <v>288</v>
      </c>
      <c r="H85" s="1187" t="s">
        <v>288</v>
      </c>
      <c r="I85" s="1161">
        <v>45813</v>
      </c>
      <c r="J85" s="1187" t="s">
        <v>288</v>
      </c>
      <c r="K85" s="1187" t="s">
        <v>288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>
      <c r="B86" s="1322" t="s">
        <v>4745</v>
      </c>
      <c r="C86" s="1164" t="s">
        <v>6307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>
      <c r="B87" s="1322" t="s">
        <v>4798</v>
      </c>
      <c r="C87" s="1164" t="s">
        <v>6308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>
      <c r="B88" s="1322" t="s">
        <v>4747</v>
      </c>
      <c r="C88" s="1164" t="s">
        <v>6309</v>
      </c>
      <c r="D88" s="1164">
        <v>45838</v>
      </c>
      <c r="E88" s="1187" t="s">
        <v>288</v>
      </c>
      <c r="F88" s="1187" t="s">
        <v>288</v>
      </c>
      <c r="G88" s="1161">
        <v>45842</v>
      </c>
      <c r="H88" s="1187" t="s">
        <v>288</v>
      </c>
      <c r="I88" s="1187" t="s">
        <v>288</v>
      </c>
      <c r="J88" s="1187" t="s">
        <v>288</v>
      </c>
      <c r="K88" s="1187" t="s">
        <v>288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>
      <c r="B89" s="1396" t="s">
        <v>312</v>
      </c>
      <c r="C89" s="1164" t="s">
        <v>6310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>
      <c r="B90" s="1322" t="s">
        <v>5883</v>
      </c>
      <c r="C90" s="1164" t="s">
        <v>6311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>
      <c r="B91" s="1322" t="s">
        <v>4742</v>
      </c>
      <c r="C91" s="1164" t="s">
        <v>6312</v>
      </c>
      <c r="D91" s="1187" t="s">
        <v>288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>
      <c r="B92" s="1322" t="s">
        <v>5895</v>
      </c>
      <c r="C92" s="1164" t="s">
        <v>6313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>
      <c r="B93" s="1322" t="s">
        <v>5925</v>
      </c>
      <c r="C93" s="1164" t="s">
        <v>6314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>
      <c r="B94" s="1322" t="s">
        <v>5254</v>
      </c>
      <c r="C94" s="1164" t="s">
        <v>6315</v>
      </c>
      <c r="D94" s="1164">
        <v>45860</v>
      </c>
      <c r="E94" s="1187" t="s">
        <v>288</v>
      </c>
      <c r="F94" s="1187" t="s">
        <v>288</v>
      </c>
      <c r="G94" s="1187" t="s">
        <v>288</v>
      </c>
      <c r="H94" s="1187" t="s">
        <v>288</v>
      </c>
      <c r="I94" s="1187" t="s">
        <v>288</v>
      </c>
      <c r="J94" s="1187" t="s">
        <v>288</v>
      </c>
      <c r="K94" s="1187" t="s">
        <v>288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>
      <c r="A95" s="329" t="s">
        <v>6316</v>
      </c>
      <c r="B95" s="1399" t="s">
        <v>4764</v>
      </c>
      <c r="C95" s="1164" t="s">
        <v>6317</v>
      </c>
      <c r="D95" s="1164">
        <v>45883</v>
      </c>
      <c r="E95" s="1187" t="s">
        <v>288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>
      <c r="B96" s="1322" t="s">
        <v>4777</v>
      </c>
      <c r="C96" s="1164" t="s">
        <v>6318</v>
      </c>
      <c r="D96" s="1164">
        <v>45877</v>
      </c>
      <c r="E96" s="1161">
        <f t="shared" ref="E96:E98" si="157">D96+7</f>
        <v>45884</v>
      </c>
      <c r="F96" s="1187" t="s">
        <v>288</v>
      </c>
      <c r="G96" s="1187" t="s">
        <v>288</v>
      </c>
      <c r="H96" s="1187" t="s">
        <v>288</v>
      </c>
      <c r="I96" s="1187" t="s">
        <v>288</v>
      </c>
      <c r="J96" s="1187" t="s">
        <v>288</v>
      </c>
      <c r="K96" s="1187" t="s">
        <v>288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>
      <c r="B97" s="1322" t="s">
        <v>5899</v>
      </c>
      <c r="C97" s="1164" t="s">
        <v>6319</v>
      </c>
      <c r="D97" s="1164">
        <v>45886</v>
      </c>
      <c r="E97" s="1187" t="s">
        <v>288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>
      <c r="B98" s="1322" t="s">
        <v>6320</v>
      </c>
      <c r="C98" s="1164" t="s">
        <v>6321</v>
      </c>
      <c r="D98" s="1164">
        <v>45889</v>
      </c>
      <c r="E98" s="1161">
        <f t="shared" si="157"/>
        <v>45896</v>
      </c>
      <c r="F98" s="1187" t="s">
        <v>288</v>
      </c>
      <c r="G98" s="1187" t="s">
        <v>288</v>
      </c>
      <c r="H98" s="1187" t="s">
        <v>288</v>
      </c>
      <c r="I98" s="1187" t="s">
        <v>288</v>
      </c>
      <c r="J98" s="1187" t="s">
        <v>288</v>
      </c>
      <c r="K98" s="1187" t="s">
        <v>288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>
      <c r="A99" s="329" t="s">
        <v>4777</v>
      </c>
      <c r="B99" s="1322" t="s">
        <v>4721</v>
      </c>
      <c r="C99" s="1164" t="s">
        <v>6322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>
      <c r="B100" s="1322" t="s">
        <v>4691</v>
      </c>
      <c r="C100" s="1164" t="s">
        <v>6323</v>
      </c>
      <c r="D100" s="1187" t="s">
        <v>288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>
      <c r="B101" s="1322" t="s">
        <v>4702</v>
      </c>
      <c r="C101" s="1164" t="s">
        <v>6324</v>
      </c>
      <c r="D101" s="1164">
        <v>45916</v>
      </c>
      <c r="E101" s="1187" t="s">
        <v>288</v>
      </c>
      <c r="F101" s="1187" t="s">
        <v>288</v>
      </c>
      <c r="G101" s="1187" t="s">
        <v>288</v>
      </c>
      <c r="H101" s="1187" t="s">
        <v>288</v>
      </c>
      <c r="I101" s="1187" t="s">
        <v>288</v>
      </c>
      <c r="J101" s="1187" t="s">
        <v>288</v>
      </c>
      <c r="K101" s="1187" t="s">
        <v>288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>
      <c r="B102" s="1322" t="s">
        <v>4745</v>
      </c>
      <c r="C102" s="1164" t="s">
        <v>6325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>
      <c r="B103" s="1322" t="s">
        <v>4798</v>
      </c>
      <c r="C103" s="1164" t="s">
        <v>6326</v>
      </c>
      <c r="D103" s="1164">
        <v>45930</v>
      </c>
      <c r="E103" s="1187" t="s">
        <v>288</v>
      </c>
      <c r="F103" s="1187" t="s">
        <v>288</v>
      </c>
      <c r="G103" s="1187" t="s">
        <v>288</v>
      </c>
      <c r="H103" s="1187" t="s">
        <v>288</v>
      </c>
      <c r="I103" s="1187" t="s">
        <v>288</v>
      </c>
      <c r="J103" s="1187" t="s">
        <v>288</v>
      </c>
      <c r="K103" s="1187" t="s">
        <v>288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>
      <c r="B104" s="1322" t="s">
        <v>5873</v>
      </c>
      <c r="C104" s="1164" t="s">
        <v>6327</v>
      </c>
      <c r="D104" s="1164">
        <v>45958</v>
      </c>
      <c r="E104" s="1161">
        <f t="shared" ref="E104:E106" si="172">D104+7</f>
        <v>45965</v>
      </c>
      <c r="F104" s="1187" t="s">
        <v>288</v>
      </c>
      <c r="G104" s="1187" t="s">
        <v>288</v>
      </c>
      <c r="H104" s="1187" t="s">
        <v>288</v>
      </c>
      <c r="I104" s="1187" t="s">
        <v>288</v>
      </c>
      <c r="J104" s="1187" t="s">
        <v>288</v>
      </c>
      <c r="K104" s="1187" t="s">
        <v>288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>
      <c r="A105" s="382" t="s">
        <v>5138</v>
      </c>
      <c r="B105" s="1397" t="s">
        <v>312</v>
      </c>
      <c r="C105" s="1164" t="s">
        <v>6328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>
      <c r="B106" s="1322" t="s">
        <v>5883</v>
      </c>
      <c r="C106" s="1164" t="s">
        <v>6329</v>
      </c>
      <c r="D106" s="1164">
        <v>45958</v>
      </c>
      <c r="E106" s="1161">
        <f t="shared" si="172"/>
        <v>45965</v>
      </c>
      <c r="F106" s="1187" t="s">
        <v>288</v>
      </c>
      <c r="G106" s="1187" t="s">
        <v>288</v>
      </c>
      <c r="H106" s="1187" t="s">
        <v>288</v>
      </c>
      <c r="I106" s="1187" t="s">
        <v>288</v>
      </c>
      <c r="J106" s="1187" t="s">
        <v>288</v>
      </c>
      <c r="K106" s="1187" t="s">
        <v>288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>
      <c r="B107" s="1322" t="s">
        <v>5895</v>
      </c>
      <c r="C107" s="1164" t="s">
        <v>6330</v>
      </c>
      <c r="D107" s="1187" t="s">
        <v>288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>
      <c r="B108" s="1322" t="s">
        <v>4742</v>
      </c>
      <c r="C108" s="1164" t="s">
        <v>6331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>
      <c r="B109" s="1322" t="s">
        <v>5925</v>
      </c>
      <c r="C109" s="1164" t="s">
        <v>6332</v>
      </c>
      <c r="D109" s="1164">
        <v>45984</v>
      </c>
      <c r="E109" s="1161">
        <f>D109+6</f>
        <v>45990</v>
      </c>
      <c r="F109" s="1187" t="s">
        <v>288</v>
      </c>
      <c r="G109" s="1187" t="s">
        <v>288</v>
      </c>
      <c r="H109" s="1187" t="s">
        <v>288</v>
      </c>
      <c r="I109" s="1161">
        <v>45999</v>
      </c>
      <c r="J109" s="1161">
        <f>I109+4</f>
        <v>46003</v>
      </c>
      <c r="K109" s="1187" t="s">
        <v>288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>
      <c r="A110" s="382" t="s">
        <v>5762</v>
      </c>
      <c r="B110" s="1397" t="s">
        <v>312</v>
      </c>
      <c r="C110" s="1164" t="s">
        <v>6333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>
      <c r="B111" s="1322" t="s">
        <v>5140</v>
      </c>
      <c r="C111" s="1164" t="s">
        <v>6334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>
      <c r="B112" s="1322" t="s">
        <v>5148</v>
      </c>
      <c r="C112" s="1164" t="s">
        <v>6335</v>
      </c>
      <c r="D112" s="1164">
        <v>46006</v>
      </c>
      <c r="E112" s="1161">
        <f>D112+6</f>
        <v>46012</v>
      </c>
      <c r="F112" s="1187" t="s">
        <v>288</v>
      </c>
      <c r="G112" s="1187" t="s">
        <v>288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288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>
      <c r="B113" s="1322" t="s">
        <v>5146</v>
      </c>
      <c r="C113" s="1164" t="s">
        <v>6336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>
      <c r="A114" s="382" t="s">
        <v>6320</v>
      </c>
      <c r="B114" s="1397" t="s">
        <v>312</v>
      </c>
      <c r="C114" s="1164" t="s">
        <v>6337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>
      <c r="B115" s="1398" t="s">
        <v>5879</v>
      </c>
      <c r="C115" s="1164" t="s">
        <v>6338</v>
      </c>
      <c r="D115" s="1164">
        <v>46018</v>
      </c>
      <c r="E115" s="1161">
        <f t="shared" ref="E115:E119" si="201">D115+6</f>
        <v>46024</v>
      </c>
      <c r="F115" s="1187" t="s">
        <v>288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>
      <c r="B116" s="1322" t="s">
        <v>5899</v>
      </c>
      <c r="C116" s="1164" t="s">
        <v>6339</v>
      </c>
      <c r="D116" s="1164">
        <v>46028</v>
      </c>
      <c r="E116" s="1161">
        <f t="shared" si="201"/>
        <v>46034</v>
      </c>
      <c r="F116" s="1187" t="s">
        <v>288</v>
      </c>
      <c r="G116" s="1187" t="s">
        <v>288</v>
      </c>
      <c r="H116" s="1187" t="s">
        <v>288</v>
      </c>
      <c r="I116" s="1161">
        <f>D116+21</f>
        <v>46049</v>
      </c>
      <c r="J116" s="1161">
        <f t="shared" ref="J116" si="202">I116+4</f>
        <v>46053</v>
      </c>
      <c r="K116" s="1187" t="s">
        <v>288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>
      <c r="B117" s="1322" t="s">
        <v>4786</v>
      </c>
      <c r="C117" s="1164" t="s">
        <v>6340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>
      <c r="B118" s="1322" t="s">
        <v>5131</v>
      </c>
      <c r="C118" s="1164" t="s">
        <v>6341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>
      <c r="B119" s="1322" t="s">
        <v>4721</v>
      </c>
      <c r="C119" s="1164" t="s">
        <v>6342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288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>
      <c r="B120" s="1322" t="s">
        <v>4638</v>
      </c>
      <c r="C120" s="1164" t="s">
        <v>6343</v>
      </c>
      <c r="D120" s="1164">
        <v>46054</v>
      </c>
      <c r="E120" s="1161">
        <f t="shared" ref="E120:E122" si="209">D120+6</f>
        <v>46060</v>
      </c>
      <c r="F120" s="1187" t="s">
        <v>288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>
      <c r="B121" s="1322" t="s">
        <v>4745</v>
      </c>
      <c r="C121" s="1164" t="s">
        <v>6344</v>
      </c>
      <c r="D121" s="1164">
        <v>46067</v>
      </c>
      <c r="E121" s="1161">
        <f t="shared" si="209"/>
        <v>46073</v>
      </c>
      <c r="F121" s="1187" t="s">
        <v>288</v>
      </c>
      <c r="G121" s="1161">
        <f>D121+13</f>
        <v>46080</v>
      </c>
      <c r="H121" s="1187" t="s">
        <v>288</v>
      </c>
      <c r="I121" s="1187" t="s">
        <v>288</v>
      </c>
      <c r="J121" s="1187" t="s">
        <v>288</v>
      </c>
      <c r="K121" s="1187" t="s">
        <v>288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>
      <c r="B122" s="1322" t="s">
        <v>6345</v>
      </c>
      <c r="C122" s="1164" t="s">
        <v>6346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>
      <c r="A123" s="382" t="s">
        <v>5160</v>
      </c>
      <c r="B123" s="1322" t="s">
        <v>5138</v>
      </c>
      <c r="C123" s="1164" t="s">
        <v>6347</v>
      </c>
      <c r="D123" s="1164">
        <v>46082</v>
      </c>
      <c r="E123" s="1187" t="s">
        <v>288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>
      <c r="A124" s="382"/>
      <c r="B124" s="1322" t="s">
        <v>5160</v>
      </c>
      <c r="C124" s="1164" t="s">
        <v>6348</v>
      </c>
      <c r="D124" s="1164">
        <v>46093</v>
      </c>
      <c r="E124" s="1161">
        <f t="shared" ref="E124:E127" si="217">D124+6</f>
        <v>46099</v>
      </c>
      <c r="F124" s="1187" t="s">
        <v>288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hidden="1" customHeight="1">
      <c r="A125" s="382"/>
      <c r="B125" s="1322" t="s">
        <v>5895</v>
      </c>
      <c r="C125" s="1164" t="s">
        <v>6349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hidden="1" customHeight="1">
      <c r="A126" s="382"/>
      <c r="B126" s="1322" t="s">
        <v>4783</v>
      </c>
      <c r="C126" s="1164" t="s">
        <v>6350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hidden="1" customHeight="1">
      <c r="A127" s="382"/>
      <c r="B127" s="1322" t="s">
        <v>5234</v>
      </c>
      <c r="C127" s="1164" t="s">
        <v>6351</v>
      </c>
      <c r="D127" s="1164">
        <v>46113</v>
      </c>
      <c r="E127" s="1161">
        <f t="shared" si="217"/>
        <v>46119</v>
      </c>
      <c r="F127" s="1187" t="s">
        <v>288</v>
      </c>
      <c r="G127" s="1187" t="s">
        <v>288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288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hidden="1" customHeight="1">
      <c r="A128" s="382"/>
      <c r="B128" s="1322" t="s">
        <v>4742</v>
      </c>
      <c r="C128" s="1164" t="s">
        <v>6352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hidden="1" customHeight="1">
      <c r="A129" s="382"/>
      <c r="B129" s="1322" t="s">
        <v>5144</v>
      </c>
      <c r="C129" s="1164" t="s">
        <v>6353</v>
      </c>
      <c r="D129" s="1164">
        <v>46122</v>
      </c>
      <c r="E129" s="1161">
        <f t="shared" ref="E129:E132" si="231">D129+6</f>
        <v>46128</v>
      </c>
      <c r="F129" s="1161">
        <f t="shared" ref="F129:F131" si="232">E129+4</f>
        <v>46132</v>
      </c>
      <c r="G129" s="1161">
        <f t="shared" ref="G129:G131" si="233">F129+2</f>
        <v>46134</v>
      </c>
      <c r="H129" s="1161">
        <f t="shared" ref="H129:H132" si="234">G129+5</f>
        <v>46139</v>
      </c>
      <c r="I129" s="1161">
        <f t="shared" ref="I129:I132" si="235">H129+3</f>
        <v>46142</v>
      </c>
      <c r="J129" s="1161">
        <f t="shared" ref="J129:J132" si="236">I129+4</f>
        <v>46146</v>
      </c>
      <c r="K129" s="1161">
        <f t="shared" ref="K129:K132" si="237">J129+4</f>
        <v>46150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hidden="1" customHeight="1">
      <c r="A130" s="382" t="s">
        <v>4796</v>
      </c>
      <c r="B130" s="1322" t="s">
        <v>5140</v>
      </c>
      <c r="C130" s="1164" t="s">
        <v>6354</v>
      </c>
      <c r="D130" s="1164">
        <v>46134</v>
      </c>
      <c r="E130" s="1161">
        <f t="shared" si="231"/>
        <v>46140</v>
      </c>
      <c r="F130" s="1161">
        <f t="shared" si="232"/>
        <v>46144</v>
      </c>
      <c r="G130" s="1161">
        <f t="shared" si="233"/>
        <v>46146</v>
      </c>
      <c r="H130" s="1161">
        <f t="shared" si="234"/>
        <v>46151</v>
      </c>
      <c r="I130" s="1161">
        <f t="shared" si="235"/>
        <v>46154</v>
      </c>
      <c r="J130" s="1161">
        <f t="shared" si="236"/>
        <v>46158</v>
      </c>
      <c r="K130" s="1161">
        <f t="shared" si="237"/>
        <v>46162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customHeight="1">
      <c r="A131" s="382"/>
      <c r="B131" s="1322" t="s">
        <v>4796</v>
      </c>
      <c r="C131" s="1164" t="s">
        <v>6355</v>
      </c>
      <c r="D131" s="1164">
        <v>46149</v>
      </c>
      <c r="E131" s="1161">
        <f t="shared" si="231"/>
        <v>46155</v>
      </c>
      <c r="F131" s="1187" t="s">
        <v>288</v>
      </c>
      <c r="G131" s="1187" t="s">
        <v>288</v>
      </c>
      <c r="H131" s="1161">
        <f>D131+18</f>
        <v>46167</v>
      </c>
      <c r="I131" s="1161">
        <f t="shared" si="235"/>
        <v>46170</v>
      </c>
      <c r="J131" s="1161">
        <f t="shared" si="236"/>
        <v>46174</v>
      </c>
      <c r="K131" s="1161">
        <f t="shared" si="237"/>
        <v>46178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>
      <c r="A132" s="382"/>
      <c r="B132" s="1322" t="s">
        <v>5146</v>
      </c>
      <c r="C132" s="1164" t="s">
        <v>6356</v>
      </c>
      <c r="D132" s="1164">
        <v>46154</v>
      </c>
      <c r="E132" s="1161">
        <f t="shared" si="231"/>
        <v>46160</v>
      </c>
      <c r="F132" s="1187" t="s">
        <v>288</v>
      </c>
      <c r="G132" s="1161">
        <f>E132+13</f>
        <v>46173</v>
      </c>
      <c r="H132" s="1161">
        <f t="shared" si="234"/>
        <v>46178</v>
      </c>
      <c r="I132" s="1161">
        <f t="shared" si="235"/>
        <v>46181</v>
      </c>
      <c r="J132" s="1161">
        <f t="shared" si="236"/>
        <v>46185</v>
      </c>
      <c r="K132" s="1161">
        <f t="shared" si="237"/>
        <v>46189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>
      <c r="A133" s="382"/>
      <c r="B133" s="1322" t="s">
        <v>4628</v>
      </c>
      <c r="C133" s="1164" t="s">
        <v>6357</v>
      </c>
      <c r="D133" s="1164">
        <v>46160</v>
      </c>
      <c r="E133" s="1161">
        <f t="shared" ref="E133:E135" si="239">D133+6</f>
        <v>46166</v>
      </c>
      <c r="F133" s="1161">
        <f t="shared" ref="F133:F135" si="240">E133+4</f>
        <v>46170</v>
      </c>
      <c r="G133" s="1161">
        <f t="shared" ref="G133:G135" si="241">F133+2</f>
        <v>46172</v>
      </c>
      <c r="H133" s="1161">
        <f t="shared" ref="H133:H135" si="242">G133+5</f>
        <v>46177</v>
      </c>
      <c r="I133" s="1161">
        <f t="shared" ref="I133:I135" si="243">H133+3</f>
        <v>46180</v>
      </c>
      <c r="J133" s="1161">
        <f t="shared" ref="J133:J135" si="244">I133+4</f>
        <v>46184</v>
      </c>
      <c r="K133" s="1161">
        <f t="shared" ref="K133:K135" si="245">J133+4</f>
        <v>46188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6">WEEKNUM(N133)</f>
        <v>19</v>
      </c>
    </row>
    <row r="134" spans="1:20" ht="17.25" customHeight="1">
      <c r="A134" s="382"/>
      <c r="B134" s="1322" t="s">
        <v>4758</v>
      </c>
      <c r="C134" s="1164" t="s">
        <v>6358</v>
      </c>
      <c r="D134" s="1164">
        <v>46162</v>
      </c>
      <c r="E134" s="1161">
        <f t="shared" si="239"/>
        <v>46168</v>
      </c>
      <c r="F134" s="1161">
        <f t="shared" si="240"/>
        <v>46172</v>
      </c>
      <c r="G134" s="1161">
        <f t="shared" si="241"/>
        <v>46174</v>
      </c>
      <c r="H134" s="1161">
        <f t="shared" si="242"/>
        <v>46179</v>
      </c>
      <c r="I134" s="1161">
        <f t="shared" si="243"/>
        <v>46182</v>
      </c>
      <c r="J134" s="1161">
        <f t="shared" si="244"/>
        <v>46186</v>
      </c>
      <c r="K134" s="1161">
        <f t="shared" si="245"/>
        <v>46190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6"/>
        <v>20</v>
      </c>
    </row>
    <row r="135" spans="1:20" ht="17.25" customHeight="1">
      <c r="A135" s="382"/>
      <c r="B135" s="1322" t="s">
        <v>4802</v>
      </c>
      <c r="C135" s="1164" t="s">
        <v>6359</v>
      </c>
      <c r="D135" s="1164">
        <v>46168</v>
      </c>
      <c r="E135" s="1187" t="s">
        <v>288</v>
      </c>
      <c r="F135" s="1187" t="s">
        <v>288</v>
      </c>
      <c r="G135" s="1187" t="s">
        <v>288</v>
      </c>
      <c r="H135" s="1187" t="s">
        <v>288</v>
      </c>
      <c r="I135" s="1187" t="s">
        <v>288</v>
      </c>
      <c r="J135" s="1187" t="s">
        <v>288</v>
      </c>
      <c r="K135" s="1187" t="s">
        <v>288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6"/>
        <v>21</v>
      </c>
    </row>
    <row r="136" spans="1:20" ht="17.25" customHeight="1">
      <c r="A136" s="382"/>
      <c r="B136" s="1322" t="s">
        <v>4786</v>
      </c>
      <c r="C136" s="1164" t="s">
        <v>6360</v>
      </c>
      <c r="D136" s="1164">
        <v>46175</v>
      </c>
      <c r="E136" s="1161">
        <f t="shared" ref="E136" si="247">D136+6</f>
        <v>46181</v>
      </c>
      <c r="F136" s="1161">
        <f t="shared" ref="F136" si="248">E136+4</f>
        <v>46185</v>
      </c>
      <c r="G136" s="1161">
        <f t="shared" ref="G136" si="249">F136+2</f>
        <v>46187</v>
      </c>
      <c r="H136" s="1161">
        <f t="shared" ref="H136" si="250">G136+5</f>
        <v>46192</v>
      </c>
      <c r="I136" s="1161">
        <f t="shared" ref="I136" si="251">H136+3</f>
        <v>46195</v>
      </c>
      <c r="J136" s="1161">
        <f t="shared" ref="J136" si="252">I136+4</f>
        <v>46199</v>
      </c>
      <c r="K136" s="1161">
        <f t="shared" ref="K136" si="253">J136+4</f>
        <v>46203</v>
      </c>
      <c r="L136" s="1209"/>
      <c r="M136" s="1161">
        <v>46175</v>
      </c>
      <c r="N136" s="1161">
        <v>46176</v>
      </c>
      <c r="O136" s="1370">
        <f t="shared" ref="O136" si="254">WEEKNUM(N136)</f>
        <v>23</v>
      </c>
    </row>
    <row r="137" spans="1:20" ht="17.25" customHeight="1">
      <c r="A137" s="382"/>
      <c r="B137" s="1322" t="s">
        <v>5131</v>
      </c>
      <c r="C137" s="1164" t="s">
        <v>6361</v>
      </c>
      <c r="D137" s="1164">
        <v>46182</v>
      </c>
      <c r="E137" s="1161">
        <f t="shared" ref="E137:E138" si="255">D137+6</f>
        <v>46188</v>
      </c>
      <c r="F137" s="1161">
        <f t="shared" ref="F137:F138" si="256">E137+4</f>
        <v>46192</v>
      </c>
      <c r="G137" s="1161">
        <f t="shared" ref="G137:G138" si="257">F137+2</f>
        <v>46194</v>
      </c>
      <c r="H137" s="1161">
        <f t="shared" ref="H137:H138" si="258">G137+5</f>
        <v>46199</v>
      </c>
      <c r="I137" s="1161">
        <f t="shared" ref="I137:I138" si="259">H137+3</f>
        <v>46202</v>
      </c>
      <c r="J137" s="1161">
        <f t="shared" ref="J137:J138" si="260">I137+4</f>
        <v>46206</v>
      </c>
      <c r="K137" s="1161">
        <f t="shared" ref="K137:K138" si="261">J137+4</f>
        <v>46210</v>
      </c>
      <c r="L137" s="1209"/>
      <c r="M137" s="1161">
        <v>46175</v>
      </c>
      <c r="N137" s="1161">
        <v>46176</v>
      </c>
      <c r="O137" s="1370">
        <f t="shared" ref="O137:O138" si="262">WEEKNUM(N137)</f>
        <v>23</v>
      </c>
    </row>
    <row r="138" spans="1:20" ht="17.25" customHeight="1">
      <c r="A138" s="382"/>
      <c r="B138" s="1322" t="s">
        <v>4721</v>
      </c>
      <c r="C138" s="1164" t="s">
        <v>6362</v>
      </c>
      <c r="D138" s="1164">
        <v>46189</v>
      </c>
      <c r="E138" s="1161">
        <f t="shared" si="255"/>
        <v>46195</v>
      </c>
      <c r="F138" s="1161">
        <f t="shared" si="256"/>
        <v>46199</v>
      </c>
      <c r="G138" s="1161">
        <f t="shared" si="257"/>
        <v>46201</v>
      </c>
      <c r="H138" s="1161">
        <f t="shared" si="258"/>
        <v>46206</v>
      </c>
      <c r="I138" s="1161">
        <f t="shared" si="259"/>
        <v>46209</v>
      </c>
      <c r="J138" s="1161">
        <f t="shared" si="260"/>
        <v>46213</v>
      </c>
      <c r="K138" s="1161">
        <f t="shared" si="261"/>
        <v>46217</v>
      </c>
      <c r="L138" s="1209"/>
      <c r="M138" s="1161">
        <v>46175</v>
      </c>
      <c r="N138" s="1161">
        <v>46176</v>
      </c>
      <c r="O138" s="1370">
        <f t="shared" si="262"/>
        <v>23</v>
      </c>
    </row>
    <row r="139" spans="1:20" ht="17.25" customHeight="1">
      <c r="B139" s="147" t="s">
        <v>468</v>
      </c>
      <c r="C139" s="155"/>
      <c r="D139" s="155"/>
      <c r="E139" s="155"/>
      <c r="F139" s="155"/>
      <c r="G139" s="155"/>
      <c r="H139" s="155"/>
      <c r="I139" s="418"/>
      <c r="J139" s="418"/>
      <c r="K139" s="418"/>
      <c r="L139" s="418"/>
      <c r="M139" s="418"/>
      <c r="N139" s="155"/>
      <c r="O139" s="155"/>
      <c r="P139" s="428"/>
      <c r="Q139" s="180"/>
      <c r="R139" s="147"/>
      <c r="S139" s="147"/>
      <c r="T139" s="147"/>
    </row>
    <row r="140" spans="1:20" ht="17.25" customHeight="1">
      <c r="B140" s="147"/>
      <c r="C140" s="155"/>
      <c r="D140" s="155"/>
      <c r="E140" s="155"/>
      <c r="F140" s="155"/>
      <c r="G140" s="155"/>
      <c r="H140" s="155"/>
      <c r="I140" s="418"/>
      <c r="J140" s="418"/>
      <c r="K140" s="418"/>
      <c r="L140" s="418"/>
      <c r="M140" s="418"/>
      <c r="N140" s="155"/>
      <c r="O140" s="155"/>
      <c r="P140" s="428"/>
      <c r="Q140" s="180"/>
      <c r="R140" s="147"/>
      <c r="S140" s="147"/>
      <c r="T140" s="147"/>
    </row>
    <row r="141" spans="1:20" ht="17.25" customHeight="1" thickBot="1">
      <c r="A141" s="310"/>
      <c r="B141" s="157"/>
      <c r="N141" s="180"/>
    </row>
    <row r="142" spans="1:20" s="147" customFormat="1" ht="18.75" customHeight="1">
      <c r="B142" s="889"/>
      <c r="C142" s="890"/>
      <c r="D142" s="891"/>
      <c r="E142" s="892"/>
      <c r="F142" s="893"/>
      <c r="G142" s="894"/>
      <c r="H142" s="895"/>
    </row>
    <row r="143" spans="1:20" s="147" customFormat="1" ht="18.75" customHeight="1">
      <c r="B143" s="778" t="s">
        <v>469</v>
      </c>
      <c r="C143" s="145"/>
      <c r="D143" s="147" t="s">
        <v>470</v>
      </c>
      <c r="G143" s="147" t="s">
        <v>471</v>
      </c>
      <c r="H143" s="779"/>
    </row>
    <row r="144" spans="1:20" s="147" customFormat="1" ht="18.75" customHeight="1">
      <c r="B144" s="780" t="s">
        <v>472</v>
      </c>
      <c r="C144" s="1085" t="s">
        <v>473</v>
      </c>
      <c r="D144" s="133" t="s">
        <v>474</v>
      </c>
      <c r="F144" s="1085" t="s">
        <v>475</v>
      </c>
      <c r="G144" s="145" t="s">
        <v>476</v>
      </c>
      <c r="H144" s="1086" t="s">
        <v>477</v>
      </c>
    </row>
    <row r="145" spans="1:16" s="147" customFormat="1" ht="18.75" customHeight="1">
      <c r="B145" s="780" t="s">
        <v>478</v>
      </c>
      <c r="C145" s="1085" t="s">
        <v>479</v>
      </c>
      <c r="D145" s="133" t="s">
        <v>480</v>
      </c>
      <c r="E145" s="148" t="s">
        <v>481</v>
      </c>
      <c r="F145" s="1087" t="s">
        <v>482</v>
      </c>
      <c r="G145" s="145" t="s">
        <v>483</v>
      </c>
      <c r="H145" s="1086" t="s">
        <v>484</v>
      </c>
    </row>
    <row r="146" spans="1:16" s="147" customFormat="1" ht="18.75" customHeight="1">
      <c r="B146" s="783" t="s">
        <v>485</v>
      </c>
      <c r="C146" s="1088" t="s">
        <v>486</v>
      </c>
      <c r="D146" s="133" t="s">
        <v>487</v>
      </c>
      <c r="E146" s="148" t="s">
        <v>488</v>
      </c>
      <c r="F146" s="1087" t="s">
        <v>489</v>
      </c>
      <c r="G146" s="588" t="s">
        <v>490</v>
      </c>
      <c r="H146" s="1089" t="s">
        <v>491</v>
      </c>
    </row>
    <row r="147" spans="1:16" s="147" customFormat="1" ht="18.75" customHeight="1">
      <c r="B147" s="783" t="s">
        <v>492</v>
      </c>
      <c r="C147" s="1088" t="s">
        <v>493</v>
      </c>
      <c r="D147" s="133" t="s">
        <v>494</v>
      </c>
      <c r="E147" s="148" t="s">
        <v>495</v>
      </c>
      <c r="F147" s="1087" t="s">
        <v>496</v>
      </c>
      <c r="G147" s="588" t="s">
        <v>497</v>
      </c>
      <c r="H147" s="1089" t="s">
        <v>498</v>
      </c>
      <c r="O147" s="149"/>
      <c r="P147" s="149"/>
    </row>
    <row r="148" spans="1:16" s="147" customFormat="1" ht="18.75" customHeight="1">
      <c r="B148" s="783" t="s">
        <v>899</v>
      </c>
      <c r="C148" s="1088" t="s">
        <v>500</v>
      </c>
      <c r="D148" s="133" t="s">
        <v>501</v>
      </c>
      <c r="E148" s="148" t="s">
        <v>502</v>
      </c>
      <c r="F148" s="1087" t="s">
        <v>503</v>
      </c>
      <c r="G148" s="588" t="s">
        <v>504</v>
      </c>
      <c r="H148" s="1089" t="s">
        <v>505</v>
      </c>
      <c r="O148" s="149"/>
      <c r="P148" s="149"/>
    </row>
    <row r="149" spans="1:16" s="147" customFormat="1" ht="18.75" customHeight="1">
      <c r="B149" s="783" t="s">
        <v>506</v>
      </c>
      <c r="C149" s="1088" t="s">
        <v>507</v>
      </c>
      <c r="D149" s="133" t="s">
        <v>508</v>
      </c>
      <c r="E149" s="148" t="s">
        <v>509</v>
      </c>
      <c r="F149" s="1087" t="s">
        <v>510</v>
      </c>
      <c r="G149" s="588" t="s">
        <v>511</v>
      </c>
      <c r="H149" s="1089" t="s">
        <v>512</v>
      </c>
      <c r="O149" s="149"/>
      <c r="P149" s="149"/>
    </row>
    <row r="150" spans="1:16" s="147" customFormat="1" ht="18.75" customHeight="1">
      <c r="B150" s="783" t="s">
        <v>513</v>
      </c>
      <c r="C150" s="1088" t="s">
        <v>514</v>
      </c>
      <c r="D150" s="133" t="s">
        <v>515</v>
      </c>
      <c r="E150" s="148" t="s">
        <v>516</v>
      </c>
      <c r="F150" s="1085" t="s">
        <v>517</v>
      </c>
      <c r="G150" s="588" t="s">
        <v>518</v>
      </c>
      <c r="H150" s="787" t="s">
        <v>519</v>
      </c>
      <c r="O150" s="149"/>
      <c r="P150" s="149"/>
    </row>
    <row r="151" spans="1:16" s="149" customFormat="1" ht="18.75" customHeight="1">
      <c r="A151" s="1022"/>
      <c r="B151" s="783" t="s">
        <v>520</v>
      </c>
      <c r="C151" s="1088" t="s">
        <v>521</v>
      </c>
      <c r="D151" s="133" t="s">
        <v>522</v>
      </c>
      <c r="E151" s="148" t="s">
        <v>523</v>
      </c>
      <c r="F151" s="739" t="s">
        <v>524</v>
      </c>
      <c r="G151" s="147"/>
      <c r="H151" s="788"/>
      <c r="I151" s="145"/>
      <c r="J151" s="145"/>
      <c r="K151" s="145"/>
      <c r="L151" s="145"/>
    </row>
    <row r="152" spans="1:16" s="149" customFormat="1" ht="17.25" customHeight="1" thickBot="1">
      <c r="A152" s="1022"/>
      <c r="B152" s="1090"/>
      <c r="C152" s="791"/>
      <c r="D152" s="791"/>
      <c r="E152" s="791"/>
      <c r="F152" s="791"/>
      <c r="G152" s="791"/>
      <c r="H152" s="1091"/>
      <c r="I152" s="145"/>
      <c r="J152" s="145"/>
      <c r="K152" s="145"/>
      <c r="L15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4" r:id="rId14" xr:uid="{1B8DEAD1-7EDB-4911-801C-EEFB1897AF06}"/>
    <hyperlink ref="C144" r:id="rId15" xr:uid="{406D3E17-0CC4-4C8B-A56F-C7237A6C9827}"/>
    <hyperlink ref="H149" r:id="rId16" xr:uid="{6DB46177-AAA1-42F9-8CC1-DD9C8E167BB7}"/>
    <hyperlink ref="H148" r:id="rId17" xr:uid="{089DF3AB-8FFF-4D8A-A59E-22AF2949EFFF}"/>
    <hyperlink ref="C147" r:id="rId18" xr:uid="{F6647D57-1C3C-4E49-BBFB-E6D49C9015E0}"/>
    <hyperlink ref="C145" r:id="rId19" xr:uid="{7F5670BE-E62E-4610-A1A6-BC2BEBFC2384}"/>
    <hyperlink ref="C151" r:id="rId20" xr:uid="{EBC87B9C-4F4D-4275-A8E7-7FD54A1BEC76}"/>
    <hyperlink ref="H147" r:id="rId21" xr:uid="{32B04AF4-4447-4C23-A578-485FD321AD9C}"/>
    <hyperlink ref="H150" r:id="rId22" xr:uid="{EC5E2DBC-03D4-41DF-B80B-AA2E2085805F}"/>
    <hyperlink ref="F144" r:id="rId23" xr:uid="{E6E72A97-B07C-4F0F-852C-90DF7A53576A}"/>
    <hyperlink ref="F149" r:id="rId24" xr:uid="{DEFD5F24-9B57-4110-8AC7-A7D46BE93ABA}"/>
    <hyperlink ref="F145" r:id="rId25" xr:uid="{940E7C0E-66A8-421D-BD4C-E866FE1DDE94}"/>
    <hyperlink ref="F146" r:id="rId26" xr:uid="{17071E8D-8D6B-476B-8970-DA817BAA105B}"/>
    <hyperlink ref="F147" r:id="rId27" xr:uid="{2A12EAE5-34B1-4458-831C-A3AF73335918}"/>
    <hyperlink ref="F148" r:id="rId28" xr:uid="{E56385E9-C1AD-4502-8B56-2C397447B7FA}"/>
    <hyperlink ref="H145" r:id="rId29" xr:uid="{4A4B3850-15CA-4F9E-8D61-8111A7AE537B}"/>
    <hyperlink ref="H146" r:id="rId30" xr:uid="{E433B05B-5DE2-4D05-B139-1D2A225E4EA4}"/>
    <hyperlink ref="F150" r:id="rId31" xr:uid="{5745500D-3688-4266-B92A-270895902945}"/>
    <hyperlink ref="C146" r:id="rId32" xr:uid="{C221D940-746A-4E6D-B59D-0FAAD2AFAF06}"/>
    <hyperlink ref="C148" r:id="rId33" xr:uid="{17171318-2F93-42A6-8C4B-986B0CC15A7F}"/>
    <hyperlink ref="C149" r:id="rId34" xr:uid="{E9A75D1B-4068-4B10-ADEF-CE73CD60E7B7}"/>
    <hyperlink ref="C150" r:id="rId35" xr:uid="{209E1248-24E7-418B-801E-9F6CC20BA587}"/>
    <hyperlink ref="F151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20" t="s">
        <v>0</v>
      </c>
      <c r="C2" s="1520"/>
      <c r="D2" s="1520"/>
      <c r="E2" s="1520"/>
      <c r="F2" s="1520"/>
      <c r="G2" s="1520"/>
      <c r="H2" s="1520"/>
      <c r="I2" s="982"/>
      <c r="J2" s="947" t="s">
        <v>247</v>
      </c>
    </row>
    <row r="3" spans="1:12" ht="17.25" customHeight="1" thickBot="1">
      <c r="B3" s="165"/>
    </row>
    <row r="4" spans="1:12" ht="30" customHeight="1" thickBot="1">
      <c r="A4" s="186"/>
      <c r="B4" s="1521" t="s">
        <v>6363</v>
      </c>
      <c r="C4" s="1522"/>
      <c r="D4" s="1522"/>
      <c r="E4" s="1522"/>
      <c r="F4" s="1522"/>
      <c r="G4" s="1522"/>
      <c r="H4" s="1523"/>
      <c r="I4" s="147"/>
      <c r="K4" s="980"/>
      <c r="L4" s="98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33"/>
      <c r="C7" s="1534"/>
      <c r="D7" s="1575" t="s">
        <v>252</v>
      </c>
      <c r="E7" s="935" t="s">
        <v>6364</v>
      </c>
    </row>
    <row r="8" spans="1:12" ht="20.100000000000001" customHeight="1">
      <c r="A8" s="310"/>
      <c r="B8" s="935" t="s">
        <v>254</v>
      </c>
      <c r="C8" s="935" t="s">
        <v>255</v>
      </c>
      <c r="D8" s="1576"/>
      <c r="E8" s="931" t="s">
        <v>54</v>
      </c>
    </row>
    <row r="9" spans="1:12" ht="17.25" hidden="1" customHeight="1">
      <c r="B9" s="719" t="s">
        <v>5899</v>
      </c>
      <c r="C9" s="758" t="s">
        <v>6231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4755</v>
      </c>
      <c r="C10" s="758" t="s">
        <v>6232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6233</v>
      </c>
      <c r="B11" s="719" t="s">
        <v>5873</v>
      </c>
      <c r="C11" s="758" t="s">
        <v>6234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5226</v>
      </c>
      <c r="C12" s="758" t="s">
        <v>6235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4740</v>
      </c>
      <c r="C13" s="758" t="s">
        <v>6236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5883</v>
      </c>
      <c r="C14" s="758" t="s">
        <v>6237</v>
      </c>
      <c r="D14" s="618">
        <v>45367</v>
      </c>
      <c r="E14" s="618">
        <f t="shared" si="0"/>
        <v>45372</v>
      </c>
    </row>
    <row r="15" spans="1:12" ht="17.25" hidden="1" customHeight="1">
      <c r="B15" s="981" t="s">
        <v>5251</v>
      </c>
      <c r="C15" s="983" t="s">
        <v>6238</v>
      </c>
      <c r="D15" s="984">
        <v>45374</v>
      </c>
      <c r="E15" s="984">
        <f t="shared" si="0"/>
        <v>45379</v>
      </c>
    </row>
    <row r="16" spans="1:12" ht="17.25" hidden="1" customHeight="1">
      <c r="B16" s="719" t="s">
        <v>5895</v>
      </c>
      <c r="C16" s="758" t="s">
        <v>6239</v>
      </c>
      <c r="D16" s="618">
        <v>45386</v>
      </c>
      <c r="E16" s="618">
        <f t="shared" si="0"/>
        <v>45391</v>
      </c>
    </row>
    <row r="17" spans="1:5" ht="17.25" hidden="1" customHeight="1">
      <c r="B17" s="987" t="s">
        <v>5879</v>
      </c>
      <c r="C17" s="946" t="s">
        <v>6240</v>
      </c>
      <c r="D17" s="946">
        <v>45390</v>
      </c>
      <c r="E17" s="758">
        <f t="shared" si="0"/>
        <v>45395</v>
      </c>
    </row>
    <row r="18" spans="1:5" ht="17.25" hidden="1" customHeight="1">
      <c r="B18" s="987" t="s">
        <v>5925</v>
      </c>
      <c r="C18" s="946" t="s">
        <v>6241</v>
      </c>
      <c r="D18" s="946">
        <v>45402</v>
      </c>
      <c r="E18" s="758">
        <f t="shared" si="0"/>
        <v>45407</v>
      </c>
    </row>
    <row r="19" spans="1:5" ht="17.25" hidden="1" customHeight="1">
      <c r="B19" s="987" t="s">
        <v>5254</v>
      </c>
      <c r="C19" s="946" t="s">
        <v>6242</v>
      </c>
      <c r="D19" s="946">
        <v>45411</v>
      </c>
      <c r="E19" s="758">
        <f t="shared" si="0"/>
        <v>45416</v>
      </c>
    </row>
    <row r="20" spans="1:5" ht="17.25" hidden="1" customHeight="1">
      <c r="B20" s="966" t="s">
        <v>5886</v>
      </c>
      <c r="C20" s="946" t="s">
        <v>6243</v>
      </c>
      <c r="D20" s="946">
        <v>45421</v>
      </c>
      <c r="E20" s="758">
        <f t="shared" si="0"/>
        <v>45426</v>
      </c>
    </row>
    <row r="21" spans="1:5" ht="17.25" hidden="1" customHeight="1">
      <c r="B21" s="966" t="s">
        <v>5899</v>
      </c>
      <c r="C21" s="946" t="s">
        <v>6244</v>
      </c>
      <c r="D21" s="946">
        <v>45424</v>
      </c>
      <c r="E21" s="758">
        <f t="shared" si="0"/>
        <v>45429</v>
      </c>
    </row>
    <row r="22" spans="1:5" ht="17.25" hidden="1" customHeight="1">
      <c r="B22" s="928" t="s">
        <v>288</v>
      </c>
      <c r="C22" s="946" t="s">
        <v>6245</v>
      </c>
      <c r="D22" s="800">
        <v>45439</v>
      </c>
      <c r="E22" s="800">
        <f t="shared" si="0"/>
        <v>45444</v>
      </c>
    </row>
    <row r="23" spans="1:5" ht="17.25" hidden="1" customHeight="1">
      <c r="B23" s="966" t="s">
        <v>4721</v>
      </c>
      <c r="C23" s="946" t="s">
        <v>6246</v>
      </c>
      <c r="D23" s="946">
        <v>45434</v>
      </c>
      <c r="E23" s="758">
        <f t="shared" si="0"/>
        <v>45439</v>
      </c>
    </row>
    <row r="24" spans="1:5" ht="17.25" hidden="1" customHeight="1">
      <c r="B24" s="1627" t="s">
        <v>312</v>
      </c>
      <c r="C24" s="946" t="s">
        <v>6247</v>
      </c>
      <c r="D24" s="800">
        <v>45426</v>
      </c>
      <c r="E24" s="800">
        <f t="shared" si="0"/>
        <v>45431</v>
      </c>
    </row>
    <row r="25" spans="1:5" ht="17.25" hidden="1" customHeight="1">
      <c r="B25" s="1628"/>
      <c r="C25" s="946" t="s">
        <v>6248</v>
      </c>
      <c r="D25" s="800">
        <v>45430</v>
      </c>
      <c r="E25" s="800">
        <f t="shared" si="0"/>
        <v>45435</v>
      </c>
    </row>
    <row r="26" spans="1:5" ht="17.25" hidden="1" customHeight="1">
      <c r="B26" s="1629"/>
      <c r="C26" s="946" t="s">
        <v>6249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6250</v>
      </c>
      <c r="B27" s="928" t="s">
        <v>288</v>
      </c>
      <c r="C27" s="946" t="s">
        <v>6251</v>
      </c>
      <c r="D27" s="800">
        <v>45430</v>
      </c>
      <c r="E27" s="800">
        <f t="shared" si="0"/>
        <v>45435</v>
      </c>
    </row>
    <row r="28" spans="1:5" ht="17.25" hidden="1" customHeight="1">
      <c r="B28" s="928" t="s">
        <v>288</v>
      </c>
      <c r="C28" s="946" t="s">
        <v>6252</v>
      </c>
      <c r="D28" s="800">
        <v>45433</v>
      </c>
      <c r="E28" s="800">
        <f t="shared" si="0"/>
        <v>45438</v>
      </c>
    </row>
    <row r="29" spans="1:5" ht="17.25" hidden="1" customHeight="1">
      <c r="B29" s="928" t="s">
        <v>312</v>
      </c>
      <c r="C29" s="946" t="s">
        <v>6253</v>
      </c>
      <c r="D29" s="800">
        <v>45430</v>
      </c>
      <c r="E29" s="800">
        <f t="shared" si="0"/>
        <v>45435</v>
      </c>
    </row>
    <row r="30" spans="1:5" ht="17.25" hidden="1" customHeight="1">
      <c r="B30" s="966" t="s">
        <v>4789</v>
      </c>
      <c r="C30" s="946" t="s">
        <v>6254</v>
      </c>
      <c r="D30" s="946">
        <v>45449</v>
      </c>
      <c r="E30" s="758">
        <f t="shared" si="0"/>
        <v>45454</v>
      </c>
    </row>
    <row r="31" spans="1:5" ht="17.25" hidden="1" customHeight="1">
      <c r="B31" s="966" t="s">
        <v>5873</v>
      </c>
      <c r="C31" s="946" t="s">
        <v>6255</v>
      </c>
      <c r="D31" s="946">
        <v>45464</v>
      </c>
      <c r="E31" s="758">
        <f t="shared" si="0"/>
        <v>45469</v>
      </c>
    </row>
    <row r="32" spans="1:5" ht="17.25" hidden="1" customHeight="1">
      <c r="B32" s="966" t="s">
        <v>5226</v>
      </c>
      <c r="C32" s="946" t="s">
        <v>6256</v>
      </c>
      <c r="D32" s="946">
        <v>45497</v>
      </c>
      <c r="E32" s="758">
        <f t="shared" si="0"/>
        <v>45502</v>
      </c>
    </row>
    <row r="33" spans="2:5" ht="17.25" hidden="1" customHeight="1">
      <c r="B33" s="966" t="s">
        <v>6257</v>
      </c>
      <c r="C33" s="946" t="s">
        <v>6258</v>
      </c>
      <c r="D33" s="946">
        <v>45477</v>
      </c>
      <c r="E33" s="758">
        <f t="shared" si="0"/>
        <v>45482</v>
      </c>
    </row>
    <row r="34" spans="2:5" ht="17.25" hidden="1" customHeight="1">
      <c r="B34" s="966" t="s">
        <v>5883</v>
      </c>
      <c r="C34" s="946" t="s">
        <v>6259</v>
      </c>
      <c r="D34" s="946">
        <v>45486</v>
      </c>
      <c r="E34" s="758">
        <f t="shared" si="0"/>
        <v>45491</v>
      </c>
    </row>
    <row r="35" spans="2:5" ht="17.25" hidden="1" customHeight="1">
      <c r="B35" s="966" t="s">
        <v>5251</v>
      </c>
      <c r="C35" s="946" t="s">
        <v>6260</v>
      </c>
      <c r="D35" s="946">
        <v>45490</v>
      </c>
      <c r="E35" s="758">
        <f t="shared" si="0"/>
        <v>45495</v>
      </c>
    </row>
    <row r="36" spans="2:5" ht="17.25" hidden="1" customHeight="1">
      <c r="B36" s="966" t="s">
        <v>4742</v>
      </c>
      <c r="C36" s="946" t="s">
        <v>6261</v>
      </c>
      <c r="D36" s="946">
        <v>45494</v>
      </c>
      <c r="E36" s="758">
        <f t="shared" si="0"/>
        <v>45499</v>
      </c>
    </row>
    <row r="37" spans="2:5" ht="17.25" hidden="1" customHeight="1">
      <c r="B37" s="966" t="s">
        <v>5879</v>
      </c>
      <c r="C37" s="946" t="s">
        <v>6262</v>
      </c>
      <c r="D37" s="946">
        <v>45511</v>
      </c>
      <c r="E37" s="758">
        <f t="shared" si="0"/>
        <v>45516</v>
      </c>
    </row>
    <row r="38" spans="2:5" ht="17.25" hidden="1" customHeight="1">
      <c r="B38" s="966" t="s">
        <v>5925</v>
      </c>
      <c r="C38" s="946" t="s">
        <v>6263</v>
      </c>
      <c r="D38" s="946">
        <v>45517</v>
      </c>
      <c r="E38" s="758">
        <f t="shared" si="0"/>
        <v>45522</v>
      </c>
    </row>
    <row r="39" spans="2:5" ht="17.25" hidden="1" customHeight="1">
      <c r="B39" s="966" t="s">
        <v>4764</v>
      </c>
      <c r="C39" s="946" t="s">
        <v>6264</v>
      </c>
      <c r="D39" s="946">
        <v>45518</v>
      </c>
      <c r="E39" s="758">
        <f t="shared" si="0"/>
        <v>45523</v>
      </c>
    </row>
    <row r="40" spans="2:5" ht="17.25" hidden="1" customHeight="1">
      <c r="B40" s="966" t="s">
        <v>5886</v>
      </c>
      <c r="C40" s="946" t="s">
        <v>6265</v>
      </c>
      <c r="D40" s="946">
        <v>45533</v>
      </c>
      <c r="E40" s="758">
        <f t="shared" si="0"/>
        <v>45538</v>
      </c>
    </row>
    <row r="41" spans="2:5" ht="17.25" hidden="1" customHeight="1">
      <c r="B41" s="966" t="s">
        <v>5899</v>
      </c>
      <c r="C41" s="946" t="s">
        <v>6266</v>
      </c>
      <c r="D41" s="946">
        <v>45538</v>
      </c>
      <c r="E41" s="758">
        <f t="shared" si="0"/>
        <v>45543</v>
      </c>
    </row>
    <row r="42" spans="2:5" ht="17.25" hidden="1" customHeight="1">
      <c r="B42" s="966" t="s">
        <v>6250</v>
      </c>
      <c r="C42" s="946" t="s">
        <v>6267</v>
      </c>
      <c r="D42" s="946">
        <v>45542</v>
      </c>
      <c r="E42" s="758">
        <f t="shared" si="0"/>
        <v>45547</v>
      </c>
    </row>
    <row r="43" spans="2:5" ht="17.25" hidden="1" customHeight="1">
      <c r="B43" s="966" t="s">
        <v>4755</v>
      </c>
      <c r="C43" s="946" t="s">
        <v>6268</v>
      </c>
      <c r="D43" s="946">
        <v>45549</v>
      </c>
      <c r="E43" s="758">
        <f t="shared" si="0"/>
        <v>45554</v>
      </c>
    </row>
    <row r="44" spans="2:5" ht="17.25" hidden="1" customHeight="1">
      <c r="B44" s="966" t="s">
        <v>4721</v>
      </c>
      <c r="C44" s="946" t="s">
        <v>6269</v>
      </c>
      <c r="D44" s="946">
        <v>45552</v>
      </c>
      <c r="E44" s="758">
        <f t="shared" si="0"/>
        <v>45557</v>
      </c>
    </row>
    <row r="45" spans="2:5" ht="17.25" hidden="1" customHeight="1">
      <c r="B45" s="966" t="s">
        <v>4789</v>
      </c>
      <c r="C45" s="946" t="s">
        <v>6270</v>
      </c>
      <c r="D45" s="946">
        <v>45562</v>
      </c>
      <c r="E45" s="758">
        <f t="shared" si="0"/>
        <v>45567</v>
      </c>
    </row>
    <row r="46" spans="2:5" ht="17.25" hidden="1" customHeight="1">
      <c r="B46" s="966" t="s">
        <v>5226</v>
      </c>
      <c r="C46" s="946" t="s">
        <v>6271</v>
      </c>
      <c r="D46" s="946">
        <v>45572</v>
      </c>
      <c r="E46" s="758">
        <f t="shared" si="0"/>
        <v>45577</v>
      </c>
    </row>
    <row r="47" spans="2:5" ht="17.25" hidden="1" customHeight="1">
      <c r="B47" s="1052" t="s">
        <v>312</v>
      </c>
      <c r="C47" s="946" t="s">
        <v>6272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6" t="s">
        <v>5873</v>
      </c>
      <c r="C48" s="946" t="s">
        <v>6273</v>
      </c>
      <c r="D48" s="946">
        <v>45583</v>
      </c>
      <c r="E48" s="758">
        <f t="shared" si="0"/>
        <v>45588</v>
      </c>
    </row>
    <row r="49" spans="1:19" ht="17.25" hidden="1" customHeight="1">
      <c r="B49" s="966" t="s">
        <v>4740</v>
      </c>
      <c r="C49" s="946" t="s">
        <v>6274</v>
      </c>
      <c r="D49" s="946">
        <v>45588</v>
      </c>
      <c r="E49" s="758">
        <f t="shared" si="0"/>
        <v>45593</v>
      </c>
    </row>
    <row r="50" spans="1:19" ht="17.25" hidden="1" customHeight="1">
      <c r="B50" s="966" t="s">
        <v>6365</v>
      </c>
      <c r="C50" s="946" t="s">
        <v>6366</v>
      </c>
      <c r="D50" s="946">
        <v>45580</v>
      </c>
      <c r="E50" s="758">
        <f>D50+4</f>
        <v>45584</v>
      </c>
    </row>
    <row r="51" spans="1:19" ht="17.25" customHeight="1">
      <c r="B51" s="966" t="s">
        <v>6365</v>
      </c>
      <c r="C51" s="946" t="s">
        <v>6367</v>
      </c>
      <c r="D51" s="946">
        <v>45587</v>
      </c>
      <c r="E51" s="758">
        <f t="shared" ref="E51:E56" si="3">D51+4</f>
        <v>45591</v>
      </c>
    </row>
    <row r="52" spans="1:19" ht="17.25" customHeight="1">
      <c r="B52" s="966" t="s">
        <v>6365</v>
      </c>
      <c r="C52" s="946" t="s">
        <v>6368</v>
      </c>
      <c r="D52" s="946">
        <v>45594</v>
      </c>
      <c r="E52" s="758">
        <f t="shared" si="3"/>
        <v>45598</v>
      </c>
    </row>
    <row r="53" spans="1:19" ht="17.25" customHeight="1">
      <c r="B53" s="966" t="s">
        <v>6365</v>
      </c>
      <c r="C53" s="946" t="s">
        <v>6369</v>
      </c>
      <c r="D53" s="946">
        <v>45601</v>
      </c>
      <c r="E53" s="758">
        <f t="shared" si="3"/>
        <v>45605</v>
      </c>
    </row>
    <row r="54" spans="1:19" ht="17.25" customHeight="1">
      <c r="B54" s="966" t="s">
        <v>6365</v>
      </c>
      <c r="C54" s="946" t="s">
        <v>6370</v>
      </c>
      <c r="D54" s="946">
        <v>45608</v>
      </c>
      <c r="E54" s="758">
        <f t="shared" si="3"/>
        <v>45612</v>
      </c>
    </row>
    <row r="55" spans="1:19" ht="17.25" customHeight="1">
      <c r="B55" s="966" t="s">
        <v>6365</v>
      </c>
      <c r="C55" s="946" t="s">
        <v>6371</v>
      </c>
      <c r="D55" s="946">
        <v>45615</v>
      </c>
      <c r="E55" s="758">
        <f t="shared" si="3"/>
        <v>45619</v>
      </c>
    </row>
    <row r="56" spans="1:19" ht="17.25" customHeight="1">
      <c r="B56" s="966" t="s">
        <v>6365</v>
      </c>
      <c r="C56" s="946" t="s">
        <v>6372</v>
      </c>
      <c r="D56" s="946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468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469</v>
      </c>
      <c r="C62" s="145"/>
      <c r="D62" s="147" t="s">
        <v>470</v>
      </c>
      <c r="G62" s="147" t="s">
        <v>471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472</v>
      </c>
      <c r="C63" s="781" t="s">
        <v>473</v>
      </c>
      <c r="D63" s="133" t="s">
        <v>474</v>
      </c>
      <c r="F63" s="781" t="s">
        <v>475</v>
      </c>
      <c r="G63" s="145" t="s">
        <v>476</v>
      </c>
      <c r="H63" s="782" t="s">
        <v>477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478</v>
      </c>
      <c r="C64" s="781" t="s">
        <v>479</v>
      </c>
      <c r="D64" s="133" t="s">
        <v>480</v>
      </c>
      <c r="E64" s="148" t="s">
        <v>481</v>
      </c>
      <c r="F64" s="785" t="s">
        <v>482</v>
      </c>
      <c r="G64" s="145" t="s">
        <v>483</v>
      </c>
      <c r="H64" s="782" t="s">
        <v>484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492</v>
      </c>
      <c r="C65" s="784" t="s">
        <v>493</v>
      </c>
      <c r="D65" s="133" t="s">
        <v>487</v>
      </c>
      <c r="E65" s="148" t="s">
        <v>488</v>
      </c>
      <c r="F65" s="785" t="s">
        <v>489</v>
      </c>
      <c r="G65" s="588" t="s">
        <v>490</v>
      </c>
      <c r="H65" s="786" t="s">
        <v>491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1953</v>
      </c>
      <c r="C66" s="784" t="s">
        <v>1954</v>
      </c>
      <c r="D66" s="133" t="s">
        <v>494</v>
      </c>
      <c r="E66" s="148" t="s">
        <v>495</v>
      </c>
      <c r="F66" s="785" t="s">
        <v>496</v>
      </c>
      <c r="G66" s="588" t="s">
        <v>497</v>
      </c>
      <c r="H66" s="786" t="s">
        <v>498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485</v>
      </c>
      <c r="C67" s="784" t="s">
        <v>486</v>
      </c>
      <c r="D67" s="133" t="s">
        <v>501</v>
      </c>
      <c r="E67" s="148" t="s">
        <v>502</v>
      </c>
      <c r="F67" s="785" t="s">
        <v>503</v>
      </c>
      <c r="G67" s="588" t="s">
        <v>504</v>
      </c>
      <c r="H67" s="786" t="s">
        <v>505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899</v>
      </c>
      <c r="C68" s="784" t="s">
        <v>500</v>
      </c>
      <c r="D68" s="133" t="s">
        <v>508</v>
      </c>
      <c r="E68" s="148" t="s">
        <v>509</v>
      </c>
      <c r="F68" s="785" t="s">
        <v>510</v>
      </c>
      <c r="G68" s="588" t="s">
        <v>511</v>
      </c>
      <c r="H68" s="786" t="s">
        <v>512</v>
      </c>
      <c r="J68" s="145"/>
      <c r="K68" s="145"/>
      <c r="L68" s="145"/>
      <c r="M68" s="145"/>
    </row>
    <row r="69" spans="1:13" s="147" customFormat="1" ht="18.75" customHeight="1">
      <c r="B69" s="783" t="s">
        <v>1955</v>
      </c>
      <c r="C69" s="784" t="s">
        <v>1956</v>
      </c>
      <c r="D69" s="133" t="s">
        <v>515</v>
      </c>
      <c r="E69" s="148" t="s">
        <v>516</v>
      </c>
      <c r="F69" s="739" t="s">
        <v>517</v>
      </c>
      <c r="G69" s="588" t="s">
        <v>518</v>
      </c>
      <c r="H69" s="787" t="s">
        <v>519</v>
      </c>
    </row>
    <row r="70" spans="1:13" s="147" customFormat="1" ht="18.75" customHeight="1">
      <c r="B70" s="783" t="s">
        <v>506</v>
      </c>
      <c r="C70" s="784" t="s">
        <v>507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43"/>
  <sheetViews>
    <sheetView showGridLines="0" topLeftCell="A3" zoomScale="145" zoomScaleNormal="145" zoomScaleSheetLayoutView="85" workbookViewId="0">
      <selection activeCell="D204" sqref="D204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20" t="s">
        <v>0</v>
      </c>
      <c r="C2" s="1520"/>
      <c r="D2" s="1520"/>
      <c r="E2" s="1520"/>
      <c r="F2" s="1520"/>
      <c r="H2" s="947" t="s">
        <v>247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21" t="s">
        <v>13</v>
      </c>
      <c r="C4" s="1522"/>
      <c r="D4" s="1522"/>
      <c r="E4" s="1522"/>
      <c r="F4" s="1523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44" t="s">
        <v>1244</v>
      </c>
      <c r="C8" s="1515"/>
      <c r="D8" s="1515"/>
      <c r="E8" s="1515"/>
      <c r="F8" s="1515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35" t="s">
        <v>252</v>
      </c>
      <c r="E9" s="932" t="s">
        <v>52</v>
      </c>
      <c r="F9" s="195"/>
      <c r="G9" s="874"/>
      <c r="J9" s="145"/>
      <c r="K9" s="145"/>
    </row>
    <row r="10" spans="1:11" s="145" customFormat="1" ht="18" hidden="1" customHeight="1">
      <c r="A10" s="805"/>
      <c r="B10" s="935" t="s">
        <v>254</v>
      </c>
      <c r="C10" s="935" t="s">
        <v>255</v>
      </c>
      <c r="D10" s="1536"/>
      <c r="E10" s="931" t="s">
        <v>112</v>
      </c>
      <c r="F10" s="331"/>
      <c r="G10" s="934" t="s">
        <v>256</v>
      </c>
      <c r="I10" s="430"/>
    </row>
    <row r="11" spans="1:11" ht="18" hidden="1" customHeight="1">
      <c r="B11" s="618" t="s">
        <v>902</v>
      </c>
      <c r="C11" s="758" t="s">
        <v>903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905</v>
      </c>
      <c r="C12" s="758" t="s">
        <v>906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908</v>
      </c>
      <c r="C13" s="758" t="s">
        <v>909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902</v>
      </c>
      <c r="C14" s="758" t="s">
        <v>911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902</v>
      </c>
      <c r="C15" s="758" t="s">
        <v>1002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905</v>
      </c>
      <c r="C16" s="758" t="s">
        <v>1003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908</v>
      </c>
      <c r="C17" s="758" t="s">
        <v>1004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902</v>
      </c>
      <c r="C18" s="758" t="s">
        <v>1005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905</v>
      </c>
      <c r="C19" s="758" t="s">
        <v>1006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908</v>
      </c>
      <c r="C20" s="758" t="s">
        <v>1007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902</v>
      </c>
      <c r="C21" s="758" t="s">
        <v>1008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905</v>
      </c>
      <c r="C22" s="758" t="s">
        <v>1009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908</v>
      </c>
      <c r="C23" s="758" t="s">
        <v>1010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902</v>
      </c>
      <c r="C24" s="758" t="s">
        <v>1011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905</v>
      </c>
      <c r="C25" s="758" t="s">
        <v>1012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908</v>
      </c>
      <c r="C26" s="758" t="s">
        <v>1013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902</v>
      </c>
      <c r="C27" s="758" t="s">
        <v>1014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905</v>
      </c>
      <c r="C28" s="758" t="s">
        <v>1015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908</v>
      </c>
      <c r="C29" s="758" t="s">
        <v>1016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902</v>
      </c>
      <c r="C30" s="758" t="s">
        <v>1017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905</v>
      </c>
      <c r="C31" s="758" t="s">
        <v>1018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908</v>
      </c>
      <c r="C32" s="758" t="s">
        <v>1019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902</v>
      </c>
      <c r="C33" s="758" t="s">
        <v>1020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905</v>
      </c>
      <c r="C34" s="758" t="s">
        <v>1021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908</v>
      </c>
      <c r="C35" s="758" t="s">
        <v>1022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6" t="s">
        <v>902</v>
      </c>
      <c r="C36" s="946" t="s">
        <v>1023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288</v>
      </c>
      <c r="C37" s="946" t="s">
        <v>1024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>
      <c r="A38" s="855" t="s">
        <v>1025</v>
      </c>
      <c r="B38" s="946" t="s">
        <v>908</v>
      </c>
      <c r="C38" s="946" t="s">
        <v>1026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6" t="s">
        <v>902</v>
      </c>
      <c r="C39" s="946" t="s">
        <v>1027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1028</v>
      </c>
      <c r="B40" s="946" t="s">
        <v>905</v>
      </c>
      <c r="C40" s="946" t="s">
        <v>1029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6" t="s">
        <v>908</v>
      </c>
      <c r="C41" s="946" t="s">
        <v>1030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902</v>
      </c>
      <c r="B42" s="873" t="s">
        <v>288</v>
      </c>
      <c r="C42" s="946" t="s">
        <v>1031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6" t="s">
        <v>905</v>
      </c>
      <c r="C43" s="946" t="s">
        <v>1032</v>
      </c>
      <c r="D43" s="946">
        <v>45436</v>
      </c>
      <c r="E43" s="873" t="s">
        <v>288</v>
      </c>
      <c r="F43" s="331"/>
      <c r="G43" s="758">
        <f t="shared" si="3"/>
        <v>45435</v>
      </c>
      <c r="J43" s="331"/>
    </row>
    <row r="44" spans="1:10" ht="18" hidden="1" customHeight="1">
      <c r="B44" s="946" t="s">
        <v>908</v>
      </c>
      <c r="C44" s="946" t="s">
        <v>1033</v>
      </c>
      <c r="D44" s="946">
        <v>45444</v>
      </c>
      <c r="E44" s="873" t="s">
        <v>288</v>
      </c>
      <c r="F44" s="331"/>
      <c r="G44" s="758">
        <f t="shared" si="3"/>
        <v>45442</v>
      </c>
      <c r="J44" s="331"/>
    </row>
    <row r="45" spans="1:10" ht="18" hidden="1" customHeight="1">
      <c r="B45" s="946" t="s">
        <v>902</v>
      </c>
      <c r="C45" s="946" t="s">
        <v>1034</v>
      </c>
      <c r="D45" s="946">
        <v>45450</v>
      </c>
      <c r="E45" s="873" t="s">
        <v>288</v>
      </c>
      <c r="F45" s="331"/>
      <c r="G45" s="758">
        <f t="shared" si="3"/>
        <v>45449</v>
      </c>
      <c r="J45" s="331"/>
    </row>
    <row r="46" spans="1:10" ht="18" hidden="1" customHeight="1">
      <c r="B46" s="946" t="s">
        <v>905</v>
      </c>
      <c r="C46" s="946" t="s">
        <v>1035</v>
      </c>
      <c r="D46" s="946">
        <v>45455</v>
      </c>
      <c r="E46" s="873" t="s">
        <v>288</v>
      </c>
      <c r="F46" s="331"/>
      <c r="G46" s="758">
        <f t="shared" si="3"/>
        <v>45456</v>
      </c>
      <c r="J46" s="331"/>
    </row>
    <row r="47" spans="1:10" ht="18" hidden="1" customHeight="1">
      <c r="B47" s="946" t="s">
        <v>908</v>
      </c>
      <c r="C47" s="946" t="s">
        <v>1036</v>
      </c>
      <c r="D47" s="946">
        <v>45462</v>
      </c>
      <c r="E47" s="873" t="s">
        <v>288</v>
      </c>
      <c r="F47" s="331"/>
      <c r="G47" s="758">
        <f t="shared" si="3"/>
        <v>45463</v>
      </c>
      <c r="J47" s="331"/>
    </row>
    <row r="48" spans="1:10" ht="18" hidden="1" customHeight="1">
      <c r="B48" s="946" t="s">
        <v>902</v>
      </c>
      <c r="C48" s="946" t="s">
        <v>1037</v>
      </c>
      <c r="D48" s="946">
        <v>45471</v>
      </c>
      <c r="E48" s="873" t="s">
        <v>288</v>
      </c>
      <c r="F48" s="331"/>
      <c r="G48" s="758">
        <f t="shared" si="3"/>
        <v>45470</v>
      </c>
      <c r="J48" s="331"/>
    </row>
    <row r="49" spans="1:10" ht="18" hidden="1" customHeight="1">
      <c r="B49" s="946" t="s">
        <v>905</v>
      </c>
      <c r="C49" s="946" t="s">
        <v>1038</v>
      </c>
      <c r="D49" s="946">
        <v>45476</v>
      </c>
      <c r="E49" s="873" t="s">
        <v>288</v>
      </c>
      <c r="F49" s="331"/>
      <c r="G49" s="758">
        <f t="shared" si="3"/>
        <v>45477</v>
      </c>
      <c r="J49" s="331"/>
    </row>
    <row r="50" spans="1:10" ht="18" hidden="1" customHeight="1">
      <c r="B50" s="946" t="s">
        <v>908</v>
      </c>
      <c r="C50" s="946" t="s">
        <v>1039</v>
      </c>
      <c r="D50" s="946">
        <v>45483</v>
      </c>
      <c r="E50" s="873" t="s">
        <v>288</v>
      </c>
      <c r="F50" s="331"/>
      <c r="G50" s="758">
        <f t="shared" si="3"/>
        <v>45484</v>
      </c>
      <c r="J50" s="331"/>
    </row>
    <row r="51" spans="1:10" ht="18" hidden="1" customHeight="1">
      <c r="B51" s="946" t="s">
        <v>902</v>
      </c>
      <c r="C51" s="946" t="s">
        <v>1040</v>
      </c>
      <c r="D51" s="946">
        <v>45490</v>
      </c>
      <c r="E51" s="873" t="s">
        <v>288</v>
      </c>
      <c r="F51" s="331"/>
      <c r="G51" s="758">
        <f t="shared" si="3"/>
        <v>45491</v>
      </c>
      <c r="J51" s="331"/>
    </row>
    <row r="52" spans="1:10" ht="18" hidden="1" customHeight="1">
      <c r="B52" s="946" t="s">
        <v>905</v>
      </c>
      <c r="C52" s="946" t="s">
        <v>1041</v>
      </c>
      <c r="D52" s="946">
        <v>45497</v>
      </c>
      <c r="E52" s="873" t="s">
        <v>288</v>
      </c>
      <c r="F52" s="331"/>
      <c r="G52" s="758">
        <f t="shared" si="3"/>
        <v>45498</v>
      </c>
      <c r="J52" s="331"/>
    </row>
    <row r="53" spans="1:10" ht="18" hidden="1" customHeight="1">
      <c r="B53" s="946" t="s">
        <v>908</v>
      </c>
      <c r="C53" s="946" t="s">
        <v>1042</v>
      </c>
      <c r="D53" s="946">
        <v>45504</v>
      </c>
      <c r="E53" s="873" t="s">
        <v>288</v>
      </c>
      <c r="F53" s="331"/>
      <c r="G53" s="758">
        <f t="shared" si="3"/>
        <v>45505</v>
      </c>
      <c r="J53" s="331"/>
    </row>
    <row r="54" spans="1:10" ht="18" hidden="1" customHeight="1">
      <c r="B54" s="946" t="s">
        <v>902</v>
      </c>
      <c r="C54" s="946" t="s">
        <v>1043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6" t="s">
        <v>905</v>
      </c>
      <c r="C55" s="946" t="s">
        <v>1044</v>
      </c>
      <c r="D55" s="946">
        <v>45519</v>
      </c>
      <c r="E55" s="873" t="s">
        <v>288</v>
      </c>
      <c r="F55" s="331"/>
      <c r="G55" s="758">
        <f t="shared" si="3"/>
        <v>45519</v>
      </c>
      <c r="J55" s="331"/>
    </row>
    <row r="56" spans="1:10" ht="18" hidden="1" customHeight="1">
      <c r="B56" s="946" t="s">
        <v>908</v>
      </c>
      <c r="C56" s="946" t="s">
        <v>1045</v>
      </c>
      <c r="D56" s="946">
        <v>45525</v>
      </c>
      <c r="E56" s="873" t="s">
        <v>288</v>
      </c>
      <c r="F56" s="331"/>
      <c r="G56" s="758">
        <f t="shared" si="3"/>
        <v>45526</v>
      </c>
      <c r="J56" s="331"/>
    </row>
    <row r="57" spans="1:10" ht="18" hidden="1" customHeight="1">
      <c r="B57" s="946" t="s">
        <v>902</v>
      </c>
      <c r="C57" s="946" t="s">
        <v>1046</v>
      </c>
      <c r="D57" s="946">
        <v>45534</v>
      </c>
      <c r="E57" s="873" t="s">
        <v>288</v>
      </c>
      <c r="F57" s="331"/>
      <c r="G57" s="758">
        <f t="shared" si="3"/>
        <v>45533</v>
      </c>
      <c r="J57" s="331"/>
    </row>
    <row r="58" spans="1:10" ht="18" hidden="1" customHeight="1">
      <c r="B58" s="946" t="s">
        <v>905</v>
      </c>
      <c r="C58" s="946" t="s">
        <v>1047</v>
      </c>
      <c r="D58" s="946">
        <v>45542</v>
      </c>
      <c r="E58" s="873" t="s">
        <v>288</v>
      </c>
      <c r="F58" s="331"/>
      <c r="G58" s="758">
        <f t="shared" si="3"/>
        <v>45540</v>
      </c>
      <c r="J58" s="331"/>
    </row>
    <row r="59" spans="1:10" ht="18" hidden="1" customHeight="1">
      <c r="B59" s="946" t="s">
        <v>902</v>
      </c>
      <c r="C59" s="946" t="s">
        <v>1048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5" t="s">
        <v>312</v>
      </c>
      <c r="C60" s="946" t="s">
        <v>1049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6" t="s">
        <v>963</v>
      </c>
      <c r="C61" s="946" t="s">
        <v>1050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902</v>
      </c>
      <c r="B62" s="946" t="s">
        <v>969</v>
      </c>
      <c r="C62" s="946" t="s">
        <v>1051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6" t="s">
        <v>905</v>
      </c>
      <c r="C63" s="946" t="s">
        <v>1052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6" t="s">
        <v>963</v>
      </c>
      <c r="C64" s="946" t="s">
        <v>1053</v>
      </c>
      <c r="D64" s="946">
        <v>45581</v>
      </c>
      <c r="E64" s="873" t="s">
        <v>288</v>
      </c>
      <c r="F64" s="331"/>
      <c r="G64" s="758">
        <f t="shared" si="3"/>
        <v>45582</v>
      </c>
      <c r="J64" s="331"/>
    </row>
    <row r="65" spans="1:10" ht="18" hidden="1" customHeight="1">
      <c r="A65" s="855" t="s">
        <v>902</v>
      </c>
      <c r="B65" s="946" t="s">
        <v>969</v>
      </c>
      <c r="C65" s="946" t="s">
        <v>1054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6" t="s">
        <v>905</v>
      </c>
      <c r="C66" s="946" t="s">
        <v>1055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5" t="s">
        <v>312</v>
      </c>
      <c r="C67" s="946" t="s">
        <v>1056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1057</v>
      </c>
      <c r="B68" s="946" t="s">
        <v>293</v>
      </c>
      <c r="C68" s="946" t="s">
        <v>1058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905</v>
      </c>
      <c r="B69" s="946" t="s">
        <v>293</v>
      </c>
      <c r="C69" s="946" t="s">
        <v>1059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6" t="s">
        <v>293</v>
      </c>
      <c r="C70" s="946" t="s">
        <v>1060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6" t="s">
        <v>293</v>
      </c>
      <c r="C71" s="946" t="s">
        <v>1061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293</v>
      </c>
      <c r="B72" s="946" t="s">
        <v>293</v>
      </c>
      <c r="C72" s="946" t="s">
        <v>1062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293</v>
      </c>
      <c r="B73" s="946" t="s">
        <v>293</v>
      </c>
      <c r="C73" s="946" t="s">
        <v>1063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6" t="s">
        <v>293</v>
      </c>
      <c r="C74" s="946" t="s">
        <v>1064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6" t="s">
        <v>293</v>
      </c>
      <c r="C75" s="946" t="s">
        <v>1065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6" t="s">
        <v>293</v>
      </c>
      <c r="C76" s="946" t="s">
        <v>1066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6" t="s">
        <v>293</v>
      </c>
      <c r="C77" s="946" t="s">
        <v>1067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6" t="s">
        <v>293</v>
      </c>
      <c r="C78" s="946" t="s">
        <v>1068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6" t="s">
        <v>293</v>
      </c>
      <c r="C79" s="946" t="s">
        <v>1069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6" t="s">
        <v>293</v>
      </c>
      <c r="C80" s="946" t="s">
        <v>1070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6" t="s">
        <v>1071</v>
      </c>
      <c r="C81" s="946" t="s">
        <v>1072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6" t="s">
        <v>1073</v>
      </c>
      <c r="C82" s="946" t="s">
        <v>1074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6" t="s">
        <v>780</v>
      </c>
      <c r="C83" s="946" t="s">
        <v>1245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6" t="s">
        <v>780</v>
      </c>
      <c r="C84" s="946" t="s">
        <v>1246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6" t="s">
        <v>780</v>
      </c>
      <c r="C85" s="946" t="s">
        <v>1247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6" t="s">
        <v>780</v>
      </c>
      <c r="C86" s="946" t="s">
        <v>1248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6" t="s">
        <v>780</v>
      </c>
      <c r="C87" s="946" t="s">
        <v>1249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6" t="s">
        <v>780</v>
      </c>
      <c r="C88" s="946" t="s">
        <v>1250</v>
      </c>
      <c r="D88" s="963" t="s">
        <v>288</v>
      </c>
      <c r="E88" s="963" t="s">
        <v>288</v>
      </c>
      <c r="F88" s="331"/>
      <c r="G88" s="758">
        <f t="shared" si="6"/>
        <v>45748</v>
      </c>
      <c r="J88" s="331"/>
    </row>
    <row r="89" spans="1:10" ht="18" hidden="1" customHeight="1">
      <c r="B89" s="946" t="s">
        <v>780</v>
      </c>
      <c r="C89" s="946" t="s">
        <v>1251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6" t="s">
        <v>780</v>
      </c>
      <c r="C90" s="946" t="s">
        <v>1252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6" t="s">
        <v>780</v>
      </c>
      <c r="C91" s="946" t="s">
        <v>1253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6" t="s">
        <v>780</v>
      </c>
      <c r="C92" s="946" t="s">
        <v>1254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6" t="s">
        <v>780</v>
      </c>
      <c r="C93" s="946" t="s">
        <v>1255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6" t="s">
        <v>780</v>
      </c>
      <c r="C94" s="946" t="s">
        <v>1256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6" t="s">
        <v>780</v>
      </c>
      <c r="C95" s="946" t="s">
        <v>1257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468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516" t="s">
        <v>13</v>
      </c>
      <c r="C98" s="1517"/>
      <c r="D98" s="1518" t="s">
        <v>252</v>
      </c>
      <c r="E98" s="1157" t="s">
        <v>52</v>
      </c>
      <c r="F98" s="1157" t="s">
        <v>229</v>
      </c>
      <c r="G98" s="1190"/>
      <c r="H98" s="1207"/>
      <c r="I98" s="1207"/>
      <c r="J98" s="1209"/>
      <c r="K98" s="145"/>
    </row>
    <row r="99" spans="1:11" s="145" customFormat="1" ht="18" customHeight="1">
      <c r="A99" s="805"/>
      <c r="B99" s="1158" t="s">
        <v>254</v>
      </c>
      <c r="C99" s="1158" t="s">
        <v>255</v>
      </c>
      <c r="D99" s="1519"/>
      <c r="E99" s="1159" t="s">
        <v>54</v>
      </c>
      <c r="F99" s="1159" t="s">
        <v>231</v>
      </c>
      <c r="G99" s="1209"/>
      <c r="H99" s="1176" t="s">
        <v>392</v>
      </c>
      <c r="I99" s="1176" t="s">
        <v>256</v>
      </c>
      <c r="J99" s="1193" t="s">
        <v>257</v>
      </c>
    </row>
    <row r="100" spans="1:11" ht="18" hidden="1" customHeight="1">
      <c r="B100" s="1160" t="s">
        <v>902</v>
      </c>
      <c r="C100" s="1161" t="s">
        <v>903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>
      <c r="B101" s="1162" t="s">
        <v>905</v>
      </c>
      <c r="C101" s="1161" t="s">
        <v>906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>
      <c r="B102" s="1163" t="s">
        <v>908</v>
      </c>
      <c r="C102" s="1161" t="s">
        <v>909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>
      <c r="B103" s="1162" t="s">
        <v>902</v>
      </c>
      <c r="C103" s="1161" t="s">
        <v>911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>
      <c r="B104" s="1160" t="s">
        <v>902</v>
      </c>
      <c r="C104" s="1161" t="s">
        <v>1002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>
      <c r="B105" s="1163" t="s">
        <v>905</v>
      </c>
      <c r="C105" s="1161" t="s">
        <v>1003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>
      <c r="B106" s="1162" t="s">
        <v>908</v>
      </c>
      <c r="C106" s="1161" t="s">
        <v>1004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>
      <c r="B107" s="1160" t="s">
        <v>902</v>
      </c>
      <c r="C107" s="1161" t="s">
        <v>1005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>
      <c r="B108" s="1163" t="s">
        <v>905</v>
      </c>
      <c r="C108" s="1161" t="s">
        <v>1006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>
      <c r="B109" s="1162" t="s">
        <v>908</v>
      </c>
      <c r="C109" s="1161" t="s">
        <v>1007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>
      <c r="B110" s="1160" t="s">
        <v>902</v>
      </c>
      <c r="C110" s="1161" t="s">
        <v>1008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>
      <c r="B111" s="1163" t="s">
        <v>905</v>
      </c>
      <c r="C111" s="1161" t="s">
        <v>1009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>
      <c r="B112" s="1162" t="s">
        <v>908</v>
      </c>
      <c r="C112" s="1161" t="s">
        <v>1010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>
      <c r="B113" s="1160" t="s">
        <v>902</v>
      </c>
      <c r="C113" s="1161" t="s">
        <v>1011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>
      <c r="B114" s="1163" t="s">
        <v>905</v>
      </c>
      <c r="C114" s="1161" t="s">
        <v>1012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>
      <c r="B115" s="1162" t="s">
        <v>908</v>
      </c>
      <c r="C115" s="1161" t="s">
        <v>1013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>
      <c r="B116" s="1160" t="s">
        <v>902</v>
      </c>
      <c r="C116" s="1161" t="s">
        <v>1014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>
      <c r="B117" s="1163" t="s">
        <v>905</v>
      </c>
      <c r="C117" s="1161" t="s">
        <v>1015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>
      <c r="B118" s="1162" t="s">
        <v>908</v>
      </c>
      <c r="C118" s="1161" t="s">
        <v>1016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>
      <c r="B119" s="1160" t="s">
        <v>902</v>
      </c>
      <c r="C119" s="1161" t="s">
        <v>1017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>
      <c r="B120" s="1163" t="s">
        <v>905</v>
      </c>
      <c r="C120" s="1161" t="s">
        <v>1018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>
      <c r="B121" s="1162" t="s">
        <v>908</v>
      </c>
      <c r="C121" s="1161" t="s">
        <v>1019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>
      <c r="B122" s="1160" t="s">
        <v>902</v>
      </c>
      <c r="C122" s="1161" t="s">
        <v>1020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>
      <c r="B123" s="1163" t="s">
        <v>905</v>
      </c>
      <c r="C123" s="1161" t="s">
        <v>1021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>
      <c r="B124" s="1162" t="s">
        <v>908</v>
      </c>
      <c r="C124" s="1161" t="s">
        <v>1022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>
      <c r="B125" s="1164" t="s">
        <v>902</v>
      </c>
      <c r="C125" s="1164" t="s">
        <v>1023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>
      <c r="B126" s="1165" t="s">
        <v>288</v>
      </c>
      <c r="C126" s="1164" t="s">
        <v>1024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>
      <c r="A127" s="855" t="s">
        <v>1025</v>
      </c>
      <c r="B127" s="1164" t="s">
        <v>908</v>
      </c>
      <c r="C127" s="1164" t="s">
        <v>1026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>
      <c r="B128" s="1164" t="s">
        <v>902</v>
      </c>
      <c r="C128" s="1164" t="s">
        <v>1027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>
      <c r="A129" s="855" t="s">
        <v>1028</v>
      </c>
      <c r="B129" s="1164" t="s">
        <v>905</v>
      </c>
      <c r="C129" s="1164" t="s">
        <v>1029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>
      <c r="B130" s="1164" t="s">
        <v>908</v>
      </c>
      <c r="C130" s="1164" t="s">
        <v>1030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>
      <c r="A131" s="855" t="s">
        <v>902</v>
      </c>
      <c r="B131" s="1165" t="s">
        <v>288</v>
      </c>
      <c r="C131" s="1164" t="s">
        <v>1031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>
      <c r="B132" s="1164" t="s">
        <v>905</v>
      </c>
      <c r="C132" s="1164" t="s">
        <v>1032</v>
      </c>
      <c r="D132" s="1164">
        <v>45436</v>
      </c>
      <c r="E132" s="1165" t="s">
        <v>288</v>
      </c>
      <c r="F132" s="1165" t="s">
        <v>288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>
      <c r="B133" s="1164" t="s">
        <v>908</v>
      </c>
      <c r="C133" s="1164" t="s">
        <v>1033</v>
      </c>
      <c r="D133" s="1164">
        <v>45444</v>
      </c>
      <c r="E133" s="1165" t="s">
        <v>288</v>
      </c>
      <c r="F133" s="1165" t="s">
        <v>288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>
      <c r="B134" s="1164" t="s">
        <v>902</v>
      </c>
      <c r="C134" s="1164" t="s">
        <v>1034</v>
      </c>
      <c r="D134" s="1164">
        <v>45450</v>
      </c>
      <c r="E134" s="1165" t="s">
        <v>288</v>
      </c>
      <c r="F134" s="1165" t="s">
        <v>288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>
      <c r="B135" s="1164" t="s">
        <v>905</v>
      </c>
      <c r="C135" s="1164" t="s">
        <v>1035</v>
      </c>
      <c r="D135" s="1164">
        <v>45455</v>
      </c>
      <c r="E135" s="1165" t="s">
        <v>288</v>
      </c>
      <c r="F135" s="1165" t="s">
        <v>288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>
      <c r="B136" s="1164" t="s">
        <v>908</v>
      </c>
      <c r="C136" s="1164" t="s">
        <v>1036</v>
      </c>
      <c r="D136" s="1164">
        <v>45462</v>
      </c>
      <c r="E136" s="1165" t="s">
        <v>288</v>
      </c>
      <c r="F136" s="1165" t="s">
        <v>288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>
      <c r="B137" s="1164" t="s">
        <v>902</v>
      </c>
      <c r="C137" s="1164" t="s">
        <v>1037</v>
      </c>
      <c r="D137" s="1164">
        <v>45471</v>
      </c>
      <c r="E137" s="1165" t="s">
        <v>288</v>
      </c>
      <c r="F137" s="1165" t="s">
        <v>288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>
      <c r="B138" s="1164" t="s">
        <v>905</v>
      </c>
      <c r="C138" s="1164" t="s">
        <v>1038</v>
      </c>
      <c r="D138" s="1164">
        <v>45476</v>
      </c>
      <c r="E138" s="1165" t="s">
        <v>288</v>
      </c>
      <c r="F138" s="1165" t="s">
        <v>288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>
      <c r="B139" s="1164" t="s">
        <v>908</v>
      </c>
      <c r="C139" s="1164" t="s">
        <v>1039</v>
      </c>
      <c r="D139" s="1164">
        <v>45483</v>
      </c>
      <c r="E139" s="1165" t="s">
        <v>288</v>
      </c>
      <c r="F139" s="1165" t="s">
        <v>288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>
      <c r="B140" s="1164" t="s">
        <v>902</v>
      </c>
      <c r="C140" s="1164" t="s">
        <v>1040</v>
      </c>
      <c r="D140" s="1164">
        <v>45490</v>
      </c>
      <c r="E140" s="1165" t="s">
        <v>288</v>
      </c>
      <c r="F140" s="1165" t="s">
        <v>288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>
      <c r="B141" s="1164" t="s">
        <v>905</v>
      </c>
      <c r="C141" s="1164" t="s">
        <v>1041</v>
      </c>
      <c r="D141" s="1164">
        <v>45497</v>
      </c>
      <c r="E141" s="1165" t="s">
        <v>288</v>
      </c>
      <c r="F141" s="1165" t="s">
        <v>288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>
      <c r="B142" s="1164" t="s">
        <v>908</v>
      </c>
      <c r="C142" s="1164" t="s">
        <v>1042</v>
      </c>
      <c r="D142" s="1164">
        <v>45504</v>
      </c>
      <c r="E142" s="1165" t="s">
        <v>288</v>
      </c>
      <c r="F142" s="1165" t="s">
        <v>288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>
      <c r="B143" s="1164" t="s">
        <v>902</v>
      </c>
      <c r="C143" s="1164" t="s">
        <v>1043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>
      <c r="B144" s="1164" t="s">
        <v>905</v>
      </c>
      <c r="C144" s="1164" t="s">
        <v>1044</v>
      </c>
      <c r="D144" s="1164">
        <v>45519</v>
      </c>
      <c r="E144" s="1165" t="s">
        <v>288</v>
      </c>
      <c r="F144" s="1165" t="s">
        <v>288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>
      <c r="B145" s="1164" t="s">
        <v>908</v>
      </c>
      <c r="C145" s="1164" t="s">
        <v>1045</v>
      </c>
      <c r="D145" s="1164">
        <v>45525</v>
      </c>
      <c r="E145" s="1165" t="s">
        <v>288</v>
      </c>
      <c r="F145" s="1165" t="s">
        <v>288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>
      <c r="B146" s="1164" t="s">
        <v>902</v>
      </c>
      <c r="C146" s="1164" t="s">
        <v>1046</v>
      </c>
      <c r="D146" s="1164">
        <v>45534</v>
      </c>
      <c r="E146" s="1165" t="s">
        <v>288</v>
      </c>
      <c r="F146" s="1165" t="s">
        <v>288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>
      <c r="B147" s="1164" t="s">
        <v>905</v>
      </c>
      <c r="C147" s="1164" t="s">
        <v>1047</v>
      </c>
      <c r="D147" s="1164">
        <v>45542</v>
      </c>
      <c r="E147" s="1165" t="s">
        <v>288</v>
      </c>
      <c r="F147" s="1165" t="s">
        <v>288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>
      <c r="B148" s="1164" t="s">
        <v>902</v>
      </c>
      <c r="C148" s="1164" t="s">
        <v>1048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>
      <c r="B149" s="1168" t="s">
        <v>312</v>
      </c>
      <c r="C149" s="1164" t="s">
        <v>1049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>
      <c r="B150" s="1164" t="s">
        <v>963</v>
      </c>
      <c r="C150" s="1164" t="s">
        <v>1050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>
      <c r="A151" s="855" t="s">
        <v>902</v>
      </c>
      <c r="B151" s="1164" t="s">
        <v>969</v>
      </c>
      <c r="C151" s="1164" t="s">
        <v>1051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>
      <c r="B152" s="1164" t="s">
        <v>905</v>
      </c>
      <c r="C152" s="1164" t="s">
        <v>1052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>
      <c r="B153" s="1164" t="s">
        <v>963</v>
      </c>
      <c r="C153" s="1164" t="s">
        <v>1053</v>
      </c>
      <c r="D153" s="1164">
        <v>45581</v>
      </c>
      <c r="E153" s="1165" t="s">
        <v>288</v>
      </c>
      <c r="F153" s="1165" t="s">
        <v>288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>
      <c r="A154" s="855" t="s">
        <v>902</v>
      </c>
      <c r="B154" s="1164" t="s">
        <v>969</v>
      </c>
      <c r="C154" s="1164" t="s">
        <v>1054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>
      <c r="B155" s="1164" t="s">
        <v>905</v>
      </c>
      <c r="C155" s="1164" t="s">
        <v>1055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>
      <c r="B156" s="1168" t="s">
        <v>312</v>
      </c>
      <c r="C156" s="1164" t="s">
        <v>1056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>
      <c r="A157" s="855" t="s">
        <v>1057</v>
      </c>
      <c r="B157" s="1164" t="s">
        <v>293</v>
      </c>
      <c r="C157" s="1164" t="s">
        <v>1058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>
      <c r="A158" s="855" t="s">
        <v>905</v>
      </c>
      <c r="B158" s="1164" t="s">
        <v>293</v>
      </c>
      <c r="C158" s="1164" t="s">
        <v>1059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>
      <c r="B159" s="1164" t="s">
        <v>293</v>
      </c>
      <c r="C159" s="1164" t="s">
        <v>1060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>
      <c r="B160" s="1164" t="s">
        <v>293</v>
      </c>
      <c r="C160" s="1164" t="s">
        <v>1061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>
      <c r="A161" s="855" t="s">
        <v>293</v>
      </c>
      <c r="B161" s="1164" t="s">
        <v>293</v>
      </c>
      <c r="C161" s="1164" t="s">
        <v>1062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>
      <c r="A162" s="855" t="s">
        <v>293</v>
      </c>
      <c r="B162" s="1164" t="s">
        <v>293</v>
      </c>
      <c r="C162" s="1164" t="s">
        <v>1063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>
      <c r="B163" s="1164" t="s">
        <v>293</v>
      </c>
      <c r="C163" s="1164" t="s">
        <v>1064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>
      <c r="B164" s="1164" t="s">
        <v>293</v>
      </c>
      <c r="C164" s="1164" t="s">
        <v>1065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>
      <c r="B165" s="1164" t="s">
        <v>293</v>
      </c>
      <c r="C165" s="1164" t="s">
        <v>1066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>
      <c r="B166" s="1164" t="s">
        <v>293</v>
      </c>
      <c r="C166" s="1164" t="s">
        <v>1067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>
      <c r="B167" s="1164" t="s">
        <v>293</v>
      </c>
      <c r="C167" s="1164" t="s">
        <v>1068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>
      <c r="B168" s="1164" t="s">
        <v>293</v>
      </c>
      <c r="C168" s="1164" t="s">
        <v>1069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>
      <c r="B169" s="1164" t="s">
        <v>293</v>
      </c>
      <c r="C169" s="1164" t="s">
        <v>1070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>
      <c r="B170" s="1164" t="s">
        <v>1071</v>
      </c>
      <c r="C170" s="1164" t="s">
        <v>1072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>
      <c r="B171" s="1164" t="s">
        <v>1073</v>
      </c>
      <c r="C171" s="1164" t="s">
        <v>1074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>
      <c r="B172" s="1164" t="s">
        <v>780</v>
      </c>
      <c r="C172" s="1164" t="s">
        <v>1245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>
      <c r="B173" s="1164" t="s">
        <v>780</v>
      </c>
      <c r="C173" s="1164" t="s">
        <v>1246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>
      <c r="B174" s="1164" t="s">
        <v>780</v>
      </c>
      <c r="C174" s="1164" t="s">
        <v>1247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>
      <c r="B175" s="1164" t="s">
        <v>780</v>
      </c>
      <c r="C175" s="1164" t="s">
        <v>1248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>
      <c r="B176" s="1164" t="s">
        <v>1258</v>
      </c>
      <c r="C176" s="1164" t="s">
        <v>1259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>
      <c r="B177" s="1164" t="s">
        <v>1260</v>
      </c>
      <c r="C177" s="1164" t="s">
        <v>1261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>
      <c r="B178" s="1164" t="s">
        <v>1260</v>
      </c>
      <c r="C178" s="1164" t="s">
        <v>1262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>
      <c r="B179" s="1164" t="s">
        <v>1260</v>
      </c>
      <c r="C179" s="1164" t="s">
        <v>1263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>
      <c r="B180" s="1164" t="s">
        <v>258</v>
      </c>
      <c r="C180" s="1164" t="s">
        <v>1264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>
      <c r="B181" s="1164" t="s">
        <v>1260</v>
      </c>
      <c r="C181" s="1164" t="s">
        <v>1265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>
      <c r="B182" s="1164" t="s">
        <v>1260</v>
      </c>
      <c r="C182" s="1164" t="s">
        <v>1266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>
      <c r="B183" s="1164" t="s">
        <v>1260</v>
      </c>
      <c r="C183" s="1164" t="s">
        <v>1267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>
      <c r="B184" s="1164" t="s">
        <v>1260</v>
      </c>
      <c r="C184" s="1164" t="s">
        <v>1268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>
      <c r="B185" s="1164" t="s">
        <v>1260</v>
      </c>
      <c r="C185" s="1164" t="s">
        <v>1269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>
      <c r="B186" s="1164" t="s">
        <v>1260</v>
      </c>
      <c r="C186" s="1164" t="s">
        <v>1270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>
      <c r="B187" s="1164" t="s">
        <v>1260</v>
      </c>
      <c r="C187" s="1164" t="s">
        <v>1271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>
      <c r="B188" s="1164" t="s">
        <v>1260</v>
      </c>
      <c r="C188" s="1164" t="s">
        <v>1272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>
      <c r="B189" s="1164" t="s">
        <v>1260</v>
      </c>
      <c r="C189" s="1164" t="s">
        <v>1273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>
      <c r="B190" s="1164" t="s">
        <v>1260</v>
      </c>
      <c r="C190" s="1164" t="s">
        <v>1274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>
      <c r="A191" s="855" t="s">
        <v>1260</v>
      </c>
      <c r="B191" s="1169" t="s">
        <v>312</v>
      </c>
      <c r="C191" s="1164" t="s">
        <v>1275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>
      <c r="B192" s="1164" t="s">
        <v>1260</v>
      </c>
      <c r="C192" s="1164" t="s">
        <v>1276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>
      <c r="B193" s="1164" t="s">
        <v>1260</v>
      </c>
      <c r="C193" s="1164" t="s">
        <v>1277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>
      <c r="A194" s="855" t="s">
        <v>1260</v>
      </c>
      <c r="B194" s="1164" t="s">
        <v>1258</v>
      </c>
      <c r="C194" s="1164" t="s">
        <v>1278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>
      <c r="B195" s="1164" t="s">
        <v>1260</v>
      </c>
      <c r="C195" s="1164" t="s">
        <v>1279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>
      <c r="B196" s="1164" t="s">
        <v>1260</v>
      </c>
      <c r="C196" s="1164" t="s">
        <v>1280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>
      <c r="B197" s="1164" t="s">
        <v>1260</v>
      </c>
      <c r="C197" s="1164" t="s">
        <v>1281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hidden="1" customHeight="1">
      <c r="B198" s="1164" t="s">
        <v>1260</v>
      </c>
      <c r="C198" s="1164" t="s">
        <v>1282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hidden="1" customHeight="1">
      <c r="B199" s="1164" t="s">
        <v>1260</v>
      </c>
      <c r="C199" s="1164" t="s">
        <v>1283</v>
      </c>
      <c r="D199" s="1164">
        <v>46111</v>
      </c>
      <c r="E199" s="1161">
        <f t="shared" si="28"/>
        <v>46115</v>
      </c>
      <c r="F199" s="1161">
        <f t="shared" si="33"/>
        <v>46116</v>
      </c>
      <c r="G199" s="1211"/>
      <c r="H199" s="1161">
        <f t="shared" ref="H199:H214" si="35">H198+7</f>
        <v>46098</v>
      </c>
      <c r="I199" s="1161">
        <f t="shared" ref="I199:I214" si="36">I198+7</f>
        <v>46099</v>
      </c>
      <c r="J199" s="1204">
        <f t="shared" si="34"/>
        <v>12</v>
      </c>
    </row>
    <row r="200" spans="1:10" ht="18" hidden="1" customHeight="1">
      <c r="B200" s="1169" t="s">
        <v>312</v>
      </c>
      <c r="C200" s="1164" t="s">
        <v>1284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hidden="1" customHeight="1">
      <c r="B201" s="1164" t="s">
        <v>1260</v>
      </c>
      <c r="C201" s="1164" t="s">
        <v>1285</v>
      </c>
      <c r="D201" s="1164">
        <v>46117</v>
      </c>
      <c r="E201" s="1161">
        <f t="shared" si="37"/>
        <v>46121</v>
      </c>
      <c r="F201" s="963" t="s">
        <v>288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hidden="1" customHeight="1">
      <c r="B202" s="1164" t="s">
        <v>1260</v>
      </c>
      <c r="C202" s="1164" t="s">
        <v>1286</v>
      </c>
      <c r="D202" s="1164">
        <v>46125</v>
      </c>
      <c r="E202" s="1161">
        <f t="shared" ref="E202" si="40">D202+4</f>
        <v>46129</v>
      </c>
      <c r="F202" s="963" t="s">
        <v>288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1">WEEKNUM(I202)</f>
        <v>15</v>
      </c>
    </row>
    <row r="203" spans="1:10" ht="18" hidden="1" customHeight="1">
      <c r="B203" s="1164" t="s">
        <v>1260</v>
      </c>
      <c r="C203" s="1164" t="s">
        <v>1287</v>
      </c>
      <c r="D203" s="1164">
        <v>46137</v>
      </c>
      <c r="E203" s="1161">
        <f t="shared" ref="E203" si="42">D203+4</f>
        <v>46141</v>
      </c>
      <c r="F203" s="963" t="s">
        <v>288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3">WEEKNUM(I203)</f>
        <v>16</v>
      </c>
    </row>
    <row r="204" spans="1:10" ht="18" customHeight="1">
      <c r="B204" s="1164" t="s">
        <v>1260</v>
      </c>
      <c r="C204" s="1164" t="s">
        <v>1288</v>
      </c>
      <c r="D204" s="1164">
        <v>46146</v>
      </c>
      <c r="E204" s="1161">
        <f t="shared" ref="E204" si="44">D204+4</f>
        <v>46150</v>
      </c>
      <c r="F204" s="963" t="s">
        <v>288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5">WEEKNUM(I204)</f>
        <v>17</v>
      </c>
    </row>
    <row r="205" spans="1:10" ht="18" customHeight="1">
      <c r="A205" s="855" t="s">
        <v>1260</v>
      </c>
      <c r="B205" s="1177" t="s">
        <v>1260</v>
      </c>
      <c r="C205" s="1164" t="s">
        <v>1289</v>
      </c>
      <c r="D205" s="1164">
        <v>46150</v>
      </c>
      <c r="E205" s="1161">
        <f t="shared" ref="E205:E206" si="46">D205+4</f>
        <v>46154</v>
      </c>
      <c r="F205" s="1161">
        <f t="shared" ref="F205:F206" si="47">E205+1</f>
        <v>46155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48">WEEKNUM(I205)</f>
        <v>18</v>
      </c>
    </row>
    <row r="206" spans="1:10" ht="18" customHeight="1">
      <c r="A206" s="855" t="s">
        <v>1260</v>
      </c>
      <c r="B206" s="1169" t="s">
        <v>1290</v>
      </c>
      <c r="C206" s="1164" t="s">
        <v>1291</v>
      </c>
      <c r="D206" s="1170">
        <v>46147</v>
      </c>
      <c r="E206" s="1170">
        <f t="shared" si="46"/>
        <v>46151</v>
      </c>
      <c r="F206" s="1170">
        <f t="shared" si="47"/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48"/>
        <v>19</v>
      </c>
    </row>
    <row r="207" spans="1:10" ht="18" customHeight="1">
      <c r="A207" s="855" t="s">
        <v>1292</v>
      </c>
      <c r="B207" s="1164" t="s">
        <v>1293</v>
      </c>
      <c r="C207" s="1164" t="s">
        <v>1294</v>
      </c>
      <c r="D207" s="1164">
        <v>46151</v>
      </c>
      <c r="E207" s="1161">
        <f t="shared" ref="E207" si="49">D207+4</f>
        <v>46155</v>
      </c>
      <c r="F207" s="1161">
        <f t="shared" ref="F207" si="50">E207+1</f>
        <v>46156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1">WEEKNUM(I207)</f>
        <v>20</v>
      </c>
    </row>
    <row r="208" spans="1:10" ht="18" customHeight="1">
      <c r="A208" s="855" t="s">
        <v>1292</v>
      </c>
      <c r="B208" s="1177" t="s">
        <v>1293</v>
      </c>
      <c r="C208" s="1164" t="s">
        <v>1295</v>
      </c>
      <c r="D208" s="1164">
        <v>46161</v>
      </c>
      <c r="E208" s="1161">
        <f t="shared" ref="E208" si="52">D208+4</f>
        <v>46165</v>
      </c>
      <c r="F208" s="1161">
        <f t="shared" ref="F208" si="53">E208+1</f>
        <v>46166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4">WEEKNUM(I208)</f>
        <v>21</v>
      </c>
    </row>
    <row r="209" spans="1:10" ht="18" customHeight="1">
      <c r="A209" s="855" t="s">
        <v>1296</v>
      </c>
      <c r="B209" s="1177" t="s">
        <v>435</v>
      </c>
      <c r="C209" s="1164" t="s">
        <v>1297</v>
      </c>
      <c r="D209" s="1164">
        <v>46168</v>
      </c>
      <c r="E209" s="1161">
        <f t="shared" ref="E209" si="55">D209+4</f>
        <v>46172</v>
      </c>
      <c r="F209" s="1161">
        <f t="shared" ref="F209" si="56">E209+1</f>
        <v>46173</v>
      </c>
      <c r="G209" s="1211"/>
      <c r="H209" s="1161">
        <f t="shared" si="35"/>
        <v>46168</v>
      </c>
      <c r="I209" s="1161">
        <f t="shared" si="36"/>
        <v>46169</v>
      </c>
      <c r="J209" s="1204">
        <f t="shared" ref="J209" si="57">WEEKNUM(I209)</f>
        <v>22</v>
      </c>
    </row>
    <row r="210" spans="1:10" ht="18" customHeight="1">
      <c r="A210" s="855" t="s">
        <v>1296</v>
      </c>
      <c r="B210" s="1177" t="s">
        <v>435</v>
      </c>
      <c r="C210" s="1164" t="s">
        <v>1298</v>
      </c>
      <c r="D210" s="1164">
        <v>46175</v>
      </c>
      <c r="E210" s="1161">
        <f t="shared" ref="E210" si="58">D210+4</f>
        <v>46179</v>
      </c>
      <c r="F210" s="1161">
        <f t="shared" ref="F210" si="59">E210+1</f>
        <v>46180</v>
      </c>
      <c r="G210" s="1211"/>
      <c r="H210" s="1161">
        <f t="shared" si="35"/>
        <v>46175</v>
      </c>
      <c r="I210" s="1161">
        <f t="shared" si="36"/>
        <v>46176</v>
      </c>
      <c r="J210" s="1204">
        <f t="shared" ref="J210" si="60">WEEKNUM(I210)</f>
        <v>23</v>
      </c>
    </row>
    <row r="211" spans="1:10" ht="18" customHeight="1">
      <c r="A211" s="855" t="s">
        <v>1296</v>
      </c>
      <c r="B211" s="1177" t="s">
        <v>435</v>
      </c>
      <c r="C211" s="1164" t="s">
        <v>1299</v>
      </c>
      <c r="D211" s="1164">
        <v>46182</v>
      </c>
      <c r="E211" s="1161">
        <f t="shared" ref="E211" si="61">D211+4</f>
        <v>46186</v>
      </c>
      <c r="F211" s="1161">
        <f t="shared" ref="F211" si="62">E211+1</f>
        <v>46187</v>
      </c>
      <c r="G211" s="1211"/>
      <c r="H211" s="1161">
        <f t="shared" si="35"/>
        <v>46182</v>
      </c>
      <c r="I211" s="1161">
        <f t="shared" si="36"/>
        <v>46183</v>
      </c>
      <c r="J211" s="1204">
        <f t="shared" ref="J211" si="63">WEEKNUM(I211)</f>
        <v>24</v>
      </c>
    </row>
    <row r="212" spans="1:10" ht="18" customHeight="1">
      <c r="A212" s="855" t="s">
        <v>1296</v>
      </c>
      <c r="B212" s="1177" t="s">
        <v>435</v>
      </c>
      <c r="C212" s="1164" t="s">
        <v>1300</v>
      </c>
      <c r="D212" s="1164">
        <v>46189</v>
      </c>
      <c r="E212" s="1161">
        <f t="shared" ref="E212" si="64">D212+4</f>
        <v>46193</v>
      </c>
      <c r="F212" s="1161">
        <f t="shared" ref="F212" si="65">E212+1</f>
        <v>46194</v>
      </c>
      <c r="G212" s="1211"/>
      <c r="H212" s="1161">
        <f t="shared" si="35"/>
        <v>46189</v>
      </c>
      <c r="I212" s="1161">
        <f t="shared" si="36"/>
        <v>46190</v>
      </c>
      <c r="J212" s="1204">
        <f t="shared" ref="J212" si="66">WEEKNUM(I212)</f>
        <v>25</v>
      </c>
    </row>
    <row r="213" spans="1:10" ht="18" customHeight="1">
      <c r="B213" s="1177" t="s">
        <v>435</v>
      </c>
      <c r="C213" s="1164" t="s">
        <v>1301</v>
      </c>
      <c r="D213" s="1164">
        <v>46196</v>
      </c>
      <c r="E213" s="1161">
        <f t="shared" ref="E213" si="67">D213+4</f>
        <v>46200</v>
      </c>
      <c r="F213" s="1161">
        <f t="shared" ref="F213" si="68">E213+1</f>
        <v>46201</v>
      </c>
      <c r="G213" s="1211"/>
      <c r="H213" s="1161">
        <f t="shared" si="35"/>
        <v>46196</v>
      </c>
      <c r="I213" s="1161">
        <f t="shared" si="36"/>
        <v>46197</v>
      </c>
      <c r="J213" s="1204">
        <f t="shared" ref="J213" si="69">WEEKNUM(I213)</f>
        <v>26</v>
      </c>
    </row>
    <row r="214" spans="1:10" ht="18" customHeight="1">
      <c r="B214" s="1177" t="s">
        <v>435</v>
      </c>
      <c r="C214" s="1164" t="s">
        <v>1302</v>
      </c>
      <c r="D214" s="1164">
        <v>46203</v>
      </c>
      <c r="E214" s="1161">
        <f t="shared" ref="E214" si="70">D214+4</f>
        <v>46207</v>
      </c>
      <c r="F214" s="1161">
        <f t="shared" ref="F214" si="71">E214+1</f>
        <v>46208</v>
      </c>
      <c r="G214" s="1211"/>
      <c r="H214" s="1161">
        <f t="shared" si="35"/>
        <v>46203</v>
      </c>
      <c r="I214" s="1161">
        <f t="shared" si="36"/>
        <v>46204</v>
      </c>
      <c r="J214" s="1204">
        <f t="shared" ref="J214" si="72">WEEKNUM(I214)</f>
        <v>27</v>
      </c>
    </row>
    <row r="215" spans="1:10" ht="18" customHeight="1">
      <c r="A215" s="805"/>
      <c r="B215" s="147" t="s">
        <v>468</v>
      </c>
      <c r="C215" s="764"/>
      <c r="D215" s="752"/>
      <c r="E215" s="764"/>
      <c r="F215" s="764"/>
      <c r="G215" s="764"/>
      <c r="H215" s="764"/>
      <c r="I215" s="331"/>
      <c r="J215" s="769"/>
    </row>
    <row r="216" spans="1:10" ht="18" customHeight="1">
      <c r="A216" s="805"/>
      <c r="B216" s="147"/>
      <c r="C216" s="764"/>
      <c r="D216" s="752"/>
      <c r="E216" s="764"/>
      <c r="F216" s="764"/>
      <c r="G216" s="764"/>
      <c r="H216" s="764"/>
      <c r="I216" s="331"/>
      <c r="J216" s="769"/>
    </row>
    <row r="217" spans="1:10" ht="18" hidden="1" customHeight="1">
      <c r="A217" s="805"/>
      <c r="B217" s="1515" t="s">
        <v>1171</v>
      </c>
      <c r="C217" s="1515"/>
      <c r="D217" s="1515"/>
      <c r="E217" s="1515"/>
      <c r="F217" s="1023"/>
      <c r="G217" s="1023"/>
      <c r="H217" s="764"/>
      <c r="I217" s="331"/>
      <c r="J217" s="769"/>
    </row>
    <row r="218" spans="1:10" ht="18" hidden="1" customHeight="1">
      <c r="A218" s="805"/>
      <c r="B218" s="1023"/>
      <c r="C218" s="1023"/>
      <c r="D218" s="1023"/>
      <c r="E218" s="1023"/>
      <c r="F218" s="1023"/>
      <c r="G218" s="1023"/>
      <c r="H218" s="764"/>
      <c r="I218" s="331"/>
      <c r="J218" s="769"/>
    </row>
    <row r="219" spans="1:10" ht="28.5" hidden="1" customHeight="1">
      <c r="A219" s="805"/>
      <c r="B219" s="1516"/>
      <c r="C219" s="1517"/>
      <c r="D219" s="1518" t="s">
        <v>252</v>
      </c>
      <c r="E219" s="1157" t="s">
        <v>233</v>
      </c>
      <c r="F219" s="1190"/>
      <c r="G219" s="1207"/>
      <c r="H219" s="1207"/>
      <c r="I219" s="1209"/>
      <c r="J219" s="331"/>
    </row>
    <row r="220" spans="1:10" ht="18" hidden="1" customHeight="1">
      <c r="A220" s="805"/>
      <c r="B220" s="1158" t="s">
        <v>254</v>
      </c>
      <c r="C220" s="1158" t="s">
        <v>255</v>
      </c>
      <c r="D220" s="1519"/>
      <c r="E220" s="1159" t="s">
        <v>215</v>
      </c>
      <c r="F220" s="1209"/>
      <c r="G220" s="1176" t="s">
        <v>392</v>
      </c>
      <c r="H220" s="1176" t="s">
        <v>256</v>
      </c>
      <c r="I220" s="1193" t="s">
        <v>257</v>
      </c>
      <c r="J220" s="331"/>
    </row>
    <row r="221" spans="1:10" ht="18" hidden="1" customHeight="1">
      <c r="A221" s="805"/>
      <c r="B221" s="1164" t="s">
        <v>435</v>
      </c>
      <c r="C221" s="1164" t="s">
        <v>1280</v>
      </c>
      <c r="D221" s="1164">
        <v>46056</v>
      </c>
      <c r="E221" s="1161">
        <v>46061</v>
      </c>
      <c r="F221" s="1211"/>
      <c r="G221" s="1161">
        <v>46056</v>
      </c>
      <c r="H221" s="1161">
        <v>46056</v>
      </c>
      <c r="I221" s="1204">
        <f t="shared" ref="I221:I228" si="73">WEEKNUM(H221)</f>
        <v>6</v>
      </c>
      <c r="J221" s="331"/>
    </row>
    <row r="222" spans="1:10" ht="18" hidden="1" customHeight="1">
      <c r="A222" s="805"/>
      <c r="B222" s="1164" t="s">
        <v>1260</v>
      </c>
      <c r="C222" s="1164" t="s">
        <v>1303</v>
      </c>
      <c r="D222" s="1164">
        <v>46086</v>
      </c>
      <c r="E222" s="1161">
        <v>46088</v>
      </c>
      <c r="F222" s="1211"/>
      <c r="G222" s="1161">
        <v>46086</v>
      </c>
      <c r="H222" s="1161">
        <v>46086</v>
      </c>
      <c r="I222" s="1204">
        <f t="shared" si="73"/>
        <v>10</v>
      </c>
      <c r="J222" s="331"/>
    </row>
    <row r="223" spans="1:10" ht="18" hidden="1" customHeight="1">
      <c r="A223" s="805"/>
      <c r="B223" s="1169" t="s">
        <v>463</v>
      </c>
      <c r="C223" s="1164" t="s">
        <v>1282</v>
      </c>
      <c r="D223" s="1164">
        <v>46091</v>
      </c>
      <c r="E223" s="1161">
        <f t="shared" ref="E223:E228" si="74">D223+3</f>
        <v>46094</v>
      </c>
      <c r="F223" s="1211"/>
      <c r="G223" s="1161">
        <v>46091</v>
      </c>
      <c r="H223" s="1161">
        <v>46092</v>
      </c>
      <c r="I223" s="1204">
        <f t="shared" si="73"/>
        <v>11</v>
      </c>
      <c r="J223" s="331"/>
    </row>
    <row r="224" spans="1:10" ht="18" hidden="1" customHeight="1">
      <c r="A224" s="805"/>
      <c r="B224" s="1164" t="s">
        <v>1260</v>
      </c>
      <c r="C224" s="1164" t="s">
        <v>1283</v>
      </c>
      <c r="D224" s="1164">
        <v>46098</v>
      </c>
      <c r="E224" s="1161">
        <f t="shared" si="74"/>
        <v>46101</v>
      </c>
      <c r="F224" s="1211"/>
      <c r="G224" s="1161">
        <f t="shared" ref="G224:H224" si="75">G223+7</f>
        <v>46098</v>
      </c>
      <c r="H224" s="1161">
        <f t="shared" si="75"/>
        <v>46099</v>
      </c>
      <c r="I224" s="1204">
        <f t="shared" si="73"/>
        <v>12</v>
      </c>
      <c r="J224" s="331"/>
    </row>
    <row r="225" spans="1:15" ht="18" hidden="1" customHeight="1">
      <c r="A225" s="805"/>
      <c r="B225" s="1169" t="s">
        <v>463</v>
      </c>
      <c r="C225" s="1164" t="s">
        <v>1284</v>
      </c>
      <c r="D225" s="1164">
        <v>46105</v>
      </c>
      <c r="E225" s="1161">
        <f t="shared" si="74"/>
        <v>46108</v>
      </c>
      <c r="F225" s="1211"/>
      <c r="G225" s="1161">
        <f t="shared" ref="G225:H225" si="76">G224+7</f>
        <v>46105</v>
      </c>
      <c r="H225" s="1161">
        <f t="shared" si="76"/>
        <v>46106</v>
      </c>
      <c r="I225" s="1204">
        <f t="shared" si="73"/>
        <v>13</v>
      </c>
      <c r="J225" s="331"/>
    </row>
    <row r="226" spans="1:15" ht="18" hidden="1" customHeight="1">
      <c r="A226" s="805"/>
      <c r="B226" s="1164" t="s">
        <v>1260</v>
      </c>
      <c r="C226" s="1164" t="s">
        <v>1285</v>
      </c>
      <c r="D226" s="1164">
        <v>46112</v>
      </c>
      <c r="E226" s="1161">
        <f t="shared" si="74"/>
        <v>46115</v>
      </c>
      <c r="F226" s="1211"/>
      <c r="G226" s="1161">
        <f t="shared" ref="G226:H226" si="77">G225+7</f>
        <v>46112</v>
      </c>
      <c r="H226" s="1161">
        <f t="shared" si="77"/>
        <v>46113</v>
      </c>
      <c r="I226" s="1204">
        <f t="shared" si="73"/>
        <v>14</v>
      </c>
      <c r="J226" s="331"/>
    </row>
    <row r="227" spans="1:15" ht="18" hidden="1" customHeight="1">
      <c r="A227" s="805"/>
      <c r="B227" s="1169" t="s">
        <v>463</v>
      </c>
      <c r="C227" s="1164" t="s">
        <v>1286</v>
      </c>
      <c r="D227" s="1164">
        <v>46119</v>
      </c>
      <c r="E227" s="1161">
        <f t="shared" si="74"/>
        <v>46122</v>
      </c>
      <c r="F227" s="1211"/>
      <c r="G227" s="1161">
        <f t="shared" ref="G227:H227" si="78">G226+7</f>
        <v>46119</v>
      </c>
      <c r="H227" s="1161">
        <f t="shared" si="78"/>
        <v>46120</v>
      </c>
      <c r="I227" s="1204">
        <f t="shared" si="73"/>
        <v>15</v>
      </c>
      <c r="J227" s="331"/>
    </row>
    <row r="228" spans="1:15" ht="18" hidden="1" customHeight="1">
      <c r="A228" s="805"/>
      <c r="B228" s="1164" t="s">
        <v>1260</v>
      </c>
      <c r="C228" s="1164" t="s">
        <v>1287</v>
      </c>
      <c r="D228" s="1164">
        <v>46126</v>
      </c>
      <c r="E228" s="1161">
        <f t="shared" si="74"/>
        <v>46129</v>
      </c>
      <c r="F228" s="1211"/>
      <c r="G228" s="1161">
        <f t="shared" ref="G228:H228" si="79">G227+7</f>
        <v>46126</v>
      </c>
      <c r="H228" s="1161">
        <f t="shared" si="79"/>
        <v>46127</v>
      </c>
      <c r="I228" s="1204">
        <f t="shared" si="73"/>
        <v>16</v>
      </c>
      <c r="J228" s="331"/>
    </row>
    <row r="229" spans="1:15" ht="18" hidden="1" customHeight="1">
      <c r="A229" s="805"/>
      <c r="B229" s="147" t="s">
        <v>468</v>
      </c>
      <c r="C229" s="764"/>
      <c r="D229" s="752"/>
      <c r="E229" s="764"/>
      <c r="F229" s="764"/>
      <c r="G229" s="764"/>
      <c r="H229" s="764"/>
      <c r="I229" s="331"/>
      <c r="J229" s="769"/>
    </row>
    <row r="230" spans="1:15" ht="18" customHeight="1">
      <c r="A230" s="805"/>
      <c r="B230" s="147"/>
      <c r="C230" s="764"/>
      <c r="D230" s="752"/>
      <c r="E230" s="764"/>
      <c r="F230" s="764"/>
      <c r="G230" s="764"/>
      <c r="H230" s="764"/>
      <c r="I230" s="331"/>
      <c r="J230" s="769"/>
    </row>
    <row r="231" spans="1:15" ht="18" customHeight="1">
      <c r="A231" s="805"/>
      <c r="B231" s="147"/>
      <c r="C231" s="764"/>
      <c r="D231" s="752"/>
      <c r="E231" s="764"/>
      <c r="F231" s="764"/>
      <c r="G231" s="764"/>
      <c r="H231" s="764"/>
      <c r="I231" s="331"/>
      <c r="J231" s="769"/>
    </row>
    <row r="232" spans="1:15" s="11" customFormat="1" ht="18" customHeight="1">
      <c r="A232" s="855"/>
      <c r="B232" s="413"/>
      <c r="C232" s="331"/>
      <c r="D232" s="198"/>
      <c r="E232" s="199"/>
      <c r="F232" s="413"/>
      <c r="G232" s="331"/>
      <c r="H232" s="198"/>
      <c r="K232" s="331"/>
    </row>
    <row r="233" spans="1:15" s="147" customFormat="1" ht="18.75" customHeight="1">
      <c r="B233" s="771"/>
      <c r="C233" s="772"/>
      <c r="D233" s="773"/>
      <c r="E233" s="774"/>
      <c r="F233" s="775"/>
      <c r="G233" s="776"/>
      <c r="H233" s="777"/>
    </row>
    <row r="234" spans="1:15" s="147" customFormat="1" ht="18.75" customHeight="1">
      <c r="B234" s="778" t="s">
        <v>469</v>
      </c>
      <c r="C234" s="145"/>
      <c r="D234" s="147" t="s">
        <v>470</v>
      </c>
      <c r="G234" s="147" t="s">
        <v>471</v>
      </c>
      <c r="H234" s="779"/>
    </row>
    <row r="235" spans="1:15" s="147" customFormat="1" ht="18.75" customHeight="1">
      <c r="B235" s="780" t="s">
        <v>472</v>
      </c>
      <c r="C235" s="1085" t="s">
        <v>473</v>
      </c>
      <c r="D235" s="133" t="s">
        <v>474</v>
      </c>
      <c r="F235" s="1085" t="s">
        <v>475</v>
      </c>
      <c r="G235" s="145" t="s">
        <v>476</v>
      </c>
      <c r="H235" s="1086" t="s">
        <v>477</v>
      </c>
    </row>
    <row r="236" spans="1:15" s="147" customFormat="1" ht="18" customHeight="1">
      <c r="B236" s="780" t="s">
        <v>478</v>
      </c>
      <c r="C236" s="1085" t="s">
        <v>479</v>
      </c>
      <c r="D236" s="133" t="s">
        <v>480</v>
      </c>
      <c r="E236" s="148" t="s">
        <v>481</v>
      </c>
      <c r="F236" s="1087" t="s">
        <v>482</v>
      </c>
      <c r="G236" s="145" t="s">
        <v>483</v>
      </c>
      <c r="H236" s="1086" t="s">
        <v>484</v>
      </c>
    </row>
    <row r="237" spans="1:15" s="147" customFormat="1" ht="18.75" customHeight="1">
      <c r="B237" s="783" t="s">
        <v>485</v>
      </c>
      <c r="C237" s="1088" t="s">
        <v>486</v>
      </c>
      <c r="D237" s="133" t="s">
        <v>487</v>
      </c>
      <c r="E237" s="148" t="s">
        <v>488</v>
      </c>
      <c r="F237" s="1087" t="s">
        <v>489</v>
      </c>
      <c r="G237" s="588" t="s">
        <v>490</v>
      </c>
      <c r="H237" s="1089" t="s">
        <v>491</v>
      </c>
    </row>
    <row r="238" spans="1:15" s="147" customFormat="1" ht="18.75" customHeight="1">
      <c r="B238" s="783" t="s">
        <v>492</v>
      </c>
      <c r="C238" s="1088" t="s">
        <v>493</v>
      </c>
      <c r="D238" s="133" t="s">
        <v>494</v>
      </c>
      <c r="E238" s="148" t="s">
        <v>495</v>
      </c>
      <c r="F238" s="1087" t="s">
        <v>496</v>
      </c>
      <c r="G238" s="588" t="s">
        <v>497</v>
      </c>
      <c r="H238" s="1089" t="s">
        <v>498</v>
      </c>
      <c r="N238" s="149"/>
      <c r="O238" s="149"/>
    </row>
    <row r="239" spans="1:15" s="147" customFormat="1" ht="18.75" customHeight="1">
      <c r="B239" s="783" t="s">
        <v>899</v>
      </c>
      <c r="C239" s="1088" t="s">
        <v>500</v>
      </c>
      <c r="D239" s="133" t="s">
        <v>501</v>
      </c>
      <c r="E239" s="148" t="s">
        <v>502</v>
      </c>
      <c r="F239" s="1087" t="s">
        <v>503</v>
      </c>
      <c r="G239" s="588" t="s">
        <v>504</v>
      </c>
      <c r="H239" s="1089" t="s">
        <v>505</v>
      </c>
      <c r="N239" s="149"/>
      <c r="O239" s="149"/>
    </row>
    <row r="240" spans="1:15" s="147" customFormat="1" ht="18.75" customHeight="1">
      <c r="B240" s="783" t="s">
        <v>506</v>
      </c>
      <c r="C240" s="1088" t="s">
        <v>507</v>
      </c>
      <c r="D240" s="133" t="s">
        <v>508</v>
      </c>
      <c r="E240" s="148" t="s">
        <v>509</v>
      </c>
      <c r="F240" s="1087" t="s">
        <v>510</v>
      </c>
      <c r="G240" s="588" t="s">
        <v>511</v>
      </c>
      <c r="H240" s="1089" t="s">
        <v>512</v>
      </c>
      <c r="N240" s="149"/>
      <c r="O240" s="149"/>
    </row>
    <row r="241" spans="1:15" s="147" customFormat="1" ht="18.75" customHeight="1">
      <c r="B241" s="783" t="s">
        <v>513</v>
      </c>
      <c r="C241" s="1088" t="s">
        <v>514</v>
      </c>
      <c r="D241" s="133" t="s">
        <v>515</v>
      </c>
      <c r="E241" s="148" t="s">
        <v>516</v>
      </c>
      <c r="F241" s="1085" t="s">
        <v>517</v>
      </c>
      <c r="G241" s="588" t="s">
        <v>518</v>
      </c>
      <c r="H241" s="787" t="s">
        <v>519</v>
      </c>
      <c r="N241" s="149"/>
      <c r="O241" s="149"/>
    </row>
    <row r="242" spans="1:15" s="149" customFormat="1" ht="18.75" customHeight="1">
      <c r="A242" s="1022"/>
      <c r="B242" s="783" t="s">
        <v>520</v>
      </c>
      <c r="C242" s="1088" t="s">
        <v>521</v>
      </c>
      <c r="D242" s="133" t="s">
        <v>522</v>
      </c>
      <c r="E242" s="148" t="s">
        <v>523</v>
      </c>
      <c r="F242" s="739" t="s">
        <v>524</v>
      </c>
      <c r="G242" s="147"/>
      <c r="H242" s="788"/>
      <c r="I242" s="145"/>
      <c r="J242" s="145"/>
      <c r="K242" s="145"/>
    </row>
    <row r="243" spans="1:15" s="149" customFormat="1" ht="18" customHeight="1">
      <c r="A243" s="1022"/>
      <c r="B243" s="789"/>
      <c r="C243" s="790"/>
      <c r="D243" s="790"/>
      <c r="E243" s="791"/>
      <c r="F243" s="791"/>
      <c r="G243" s="791"/>
      <c r="H243" s="792"/>
      <c r="I243" s="145"/>
      <c r="J243" s="145"/>
      <c r="K243" s="145"/>
    </row>
  </sheetData>
  <mergeCells count="9">
    <mergeCell ref="D219:D220"/>
    <mergeCell ref="B217:E217"/>
    <mergeCell ref="B219:C219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35" r:id="rId1" xr:uid="{0F1B1185-7846-4275-8AE6-92CF240EEB52}"/>
    <hyperlink ref="C235" r:id="rId2" xr:uid="{2BE04064-64FF-426B-8FA7-F2811F756160}"/>
    <hyperlink ref="H240" r:id="rId3" xr:uid="{43160F0C-0BF6-4EF1-9E8C-1895C68E466C}"/>
    <hyperlink ref="H239" r:id="rId4" xr:uid="{D392D09C-EDA5-498C-9A3C-EBA59E646895}"/>
    <hyperlink ref="C238" r:id="rId5" xr:uid="{B1B2BFAF-7F32-496E-876E-6AA72880B26A}"/>
    <hyperlink ref="C236" r:id="rId6" xr:uid="{8A7E07B7-2ECF-4AEA-95EF-7B394E0C42D1}"/>
    <hyperlink ref="C242" r:id="rId7" xr:uid="{D1960634-EC8D-4354-ABAF-48E307F24E17}"/>
    <hyperlink ref="H238" r:id="rId8" xr:uid="{0806600F-2418-4AA3-87CB-415074841CC5}"/>
    <hyperlink ref="H241" r:id="rId9" xr:uid="{4EFBF298-653D-4C5F-B24C-461ECD1DAF32}"/>
    <hyperlink ref="F235" r:id="rId10" xr:uid="{85ED6B12-71C0-4976-B5A8-E2DCC99A09B1}"/>
    <hyperlink ref="F240" r:id="rId11" xr:uid="{1F91097E-119B-4B8C-906A-5DA9574776DE}"/>
    <hyperlink ref="F236" r:id="rId12" xr:uid="{DEE1E37C-57F7-4F08-90E8-2E762803EBD2}"/>
    <hyperlink ref="F237" r:id="rId13" xr:uid="{959A9562-B2C9-42D3-8ACF-A4BD1CE16DD5}"/>
    <hyperlink ref="F238" r:id="rId14" xr:uid="{C47233D7-DD91-44F8-B778-124B2617CA33}"/>
    <hyperlink ref="F239" r:id="rId15" xr:uid="{35517700-EE77-484C-9E33-C80A35E81CF0}"/>
    <hyperlink ref="H236" r:id="rId16" xr:uid="{81210963-4331-4745-876E-64A6FBDBBA40}"/>
    <hyperlink ref="H237" r:id="rId17" xr:uid="{86F12395-78B9-4BFC-966D-EFEB8DB473AB}"/>
    <hyperlink ref="F241" r:id="rId18" xr:uid="{EF7251DF-0B16-4665-9E38-349B911DFEEE}"/>
    <hyperlink ref="C237" r:id="rId19" xr:uid="{F46ED306-59A7-424F-93F0-0FD6F7CE797D}"/>
    <hyperlink ref="C239" r:id="rId20" xr:uid="{19D1D5CC-AF25-4FCD-8CEB-4E040B5DC58C}"/>
    <hyperlink ref="C240" r:id="rId21" xr:uid="{C8AE4C8F-4486-4CA5-995F-0535EB1A8DA5}"/>
    <hyperlink ref="C241" r:id="rId22" xr:uid="{A711CE27-514C-47A5-9F9A-86979A05746A}"/>
    <hyperlink ref="F242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1304</v>
      </c>
      <c r="B1" s="219" t="s">
        <v>1305</v>
      </c>
      <c r="C1" s="219" t="s">
        <v>1306</v>
      </c>
      <c r="D1" s="220" t="s">
        <v>1307</v>
      </c>
      <c r="E1" s="221" t="s">
        <v>1308</v>
      </c>
      <c r="F1" s="219" t="s">
        <v>1309</v>
      </c>
      <c r="G1" s="219" t="s">
        <v>23</v>
      </c>
      <c r="H1" s="219" t="s">
        <v>1310</v>
      </c>
      <c r="I1" s="222" t="s">
        <v>1311</v>
      </c>
    </row>
    <row r="2" spans="1:10" hidden="1">
      <c r="A2" s="224" t="s">
        <v>1312</v>
      </c>
      <c r="B2" s="224" t="s">
        <v>1313</v>
      </c>
      <c r="C2" s="224" t="s">
        <v>1313</v>
      </c>
      <c r="D2" s="224" t="s">
        <v>1314</v>
      </c>
      <c r="E2" s="224" t="s">
        <v>1315</v>
      </c>
      <c r="F2" s="224" t="s">
        <v>173</v>
      </c>
      <c r="G2" s="225" t="s">
        <v>1316</v>
      </c>
      <c r="H2" s="225" t="s">
        <v>1317</v>
      </c>
      <c r="I2" s="222" t="s">
        <v>1318</v>
      </c>
    </row>
    <row r="3" spans="1:10" ht="31.15" hidden="1" customHeight="1">
      <c r="A3" s="226" t="s">
        <v>1319</v>
      </c>
      <c r="B3" s="226" t="s">
        <v>1320</v>
      </c>
      <c r="C3" s="225"/>
      <c r="D3" s="225"/>
      <c r="E3" s="226" t="s">
        <v>1320</v>
      </c>
      <c r="F3" s="227" t="s">
        <v>1321</v>
      </c>
      <c r="G3" s="225"/>
      <c r="H3" s="227" t="s">
        <v>1322</v>
      </c>
      <c r="I3" s="228" t="s">
        <v>1323</v>
      </c>
    </row>
    <row r="4" spans="1:10" ht="51" hidden="1">
      <c r="A4" s="229" t="s">
        <v>1324</v>
      </c>
      <c r="B4" s="229" t="s">
        <v>1325</v>
      </c>
      <c r="C4" s="229" t="s">
        <v>1325</v>
      </c>
      <c r="D4" s="230"/>
      <c r="E4" s="229" t="s">
        <v>1326</v>
      </c>
      <c r="F4" s="227" t="s">
        <v>106</v>
      </c>
      <c r="G4" s="225" t="s">
        <v>1327</v>
      </c>
      <c r="H4" s="227" t="s">
        <v>1322</v>
      </c>
      <c r="I4" s="228" t="s">
        <v>1328</v>
      </c>
    </row>
    <row r="5" spans="1:10" ht="51" hidden="1">
      <c r="A5" s="229" t="s">
        <v>1324</v>
      </c>
      <c r="B5" s="229" t="s">
        <v>1329</v>
      </c>
      <c r="C5" s="229" t="s">
        <v>1329</v>
      </c>
      <c r="D5" s="230"/>
      <c r="E5" s="229" t="s">
        <v>1330</v>
      </c>
      <c r="F5" s="227" t="s">
        <v>106</v>
      </c>
      <c r="G5" s="225" t="s">
        <v>1331</v>
      </c>
      <c r="H5" s="227" t="s">
        <v>1322</v>
      </c>
      <c r="I5" s="228" t="s">
        <v>1328</v>
      </c>
    </row>
    <row r="6" spans="1:10" ht="27.6" hidden="1" customHeight="1">
      <c r="A6" s="229" t="s">
        <v>1332</v>
      </c>
      <c r="B6" s="229" t="s">
        <v>1333</v>
      </c>
      <c r="C6" s="229" t="s">
        <v>1333</v>
      </c>
      <c r="D6" s="227"/>
      <c r="E6" s="229" t="s">
        <v>1333</v>
      </c>
      <c r="F6" s="227" t="s">
        <v>106</v>
      </c>
      <c r="G6" s="225" t="s">
        <v>1334</v>
      </c>
      <c r="H6" s="227" t="s">
        <v>1322</v>
      </c>
      <c r="I6" s="228" t="s">
        <v>1328</v>
      </c>
    </row>
    <row r="7" spans="1:10" hidden="1">
      <c r="A7" s="224" t="s">
        <v>1335</v>
      </c>
      <c r="B7" s="224" t="s">
        <v>1336</v>
      </c>
      <c r="C7" s="224" t="s">
        <v>1337</v>
      </c>
      <c r="D7" s="224" t="s">
        <v>1338</v>
      </c>
      <c r="E7" s="224" t="s">
        <v>1339</v>
      </c>
      <c r="F7" s="224" t="s">
        <v>173</v>
      </c>
      <c r="G7" s="225" t="s">
        <v>1340</v>
      </c>
      <c r="H7" s="225" t="s">
        <v>1317</v>
      </c>
      <c r="I7" s="222"/>
    </row>
    <row r="8" spans="1:10" hidden="1">
      <c r="A8" s="224" t="s">
        <v>1335</v>
      </c>
      <c r="B8" s="224" t="s">
        <v>1336</v>
      </c>
      <c r="C8" s="224" t="s">
        <v>1341</v>
      </c>
      <c r="D8" s="224" t="s">
        <v>1342</v>
      </c>
      <c r="E8" s="224" t="s">
        <v>1343</v>
      </c>
      <c r="F8" s="224" t="s">
        <v>173</v>
      </c>
      <c r="G8" s="225"/>
      <c r="H8" s="225" t="s">
        <v>1317</v>
      </c>
      <c r="I8" s="222" t="s">
        <v>1344</v>
      </c>
    </row>
    <row r="9" spans="1:10" hidden="1">
      <c r="A9" s="224" t="s">
        <v>1312</v>
      </c>
      <c r="B9" s="224" t="s">
        <v>1345</v>
      </c>
      <c r="C9" s="224" t="s">
        <v>1345</v>
      </c>
      <c r="D9" s="224" t="s">
        <v>1346</v>
      </c>
      <c r="E9" s="224" t="s">
        <v>1347</v>
      </c>
      <c r="F9" s="224" t="s">
        <v>173</v>
      </c>
      <c r="G9" s="225" t="s">
        <v>1348</v>
      </c>
      <c r="H9" s="225" t="s">
        <v>1317</v>
      </c>
      <c r="I9" s="222" t="s">
        <v>1318</v>
      </c>
    </row>
    <row r="10" spans="1:10" hidden="1">
      <c r="A10" s="333" t="s">
        <v>1335</v>
      </c>
      <c r="B10" s="333" t="s">
        <v>1349</v>
      </c>
      <c r="C10" s="333" t="s">
        <v>1350</v>
      </c>
      <c r="D10" s="333" t="s">
        <v>1351</v>
      </c>
      <c r="E10" s="333" t="s">
        <v>1352</v>
      </c>
      <c r="F10" s="333" t="s">
        <v>173</v>
      </c>
      <c r="G10" s="334" t="s">
        <v>1353</v>
      </c>
      <c r="H10" s="334" t="s">
        <v>1317</v>
      </c>
      <c r="I10" s="335" t="s">
        <v>1318</v>
      </c>
      <c r="J10" s="223" t="s">
        <v>1354</v>
      </c>
    </row>
    <row r="11" spans="1:10" hidden="1">
      <c r="A11" s="333" t="s">
        <v>1335</v>
      </c>
      <c r="B11" s="333" t="s">
        <v>1349</v>
      </c>
      <c r="C11" s="333" t="s">
        <v>1355</v>
      </c>
      <c r="D11" s="333" t="s">
        <v>1356</v>
      </c>
      <c r="E11" s="333" t="s">
        <v>1357</v>
      </c>
      <c r="F11" s="333" t="s">
        <v>173</v>
      </c>
      <c r="G11" s="334" t="s">
        <v>1358</v>
      </c>
      <c r="H11" s="334" t="s">
        <v>1317</v>
      </c>
      <c r="I11" s="335" t="s">
        <v>1318</v>
      </c>
      <c r="J11" s="223" t="s">
        <v>1354</v>
      </c>
    </row>
    <row r="12" spans="1:10" hidden="1">
      <c r="A12" s="224" t="s">
        <v>1335</v>
      </c>
      <c r="B12" s="224" t="s">
        <v>1349</v>
      </c>
      <c r="C12" s="224" t="s">
        <v>1359</v>
      </c>
      <c r="D12" s="224"/>
      <c r="E12" s="224" t="s">
        <v>1360</v>
      </c>
      <c r="F12" s="224" t="s">
        <v>173</v>
      </c>
      <c r="G12" s="225"/>
      <c r="H12" s="225" t="s">
        <v>1317</v>
      </c>
      <c r="I12" s="222" t="s">
        <v>1361</v>
      </c>
    </row>
    <row r="13" spans="1:10" hidden="1">
      <c r="A13" s="224" t="s">
        <v>1362</v>
      </c>
      <c r="B13" s="224" t="s">
        <v>1363</v>
      </c>
      <c r="C13" s="224" t="s">
        <v>1363</v>
      </c>
      <c r="D13" s="224" t="s">
        <v>1364</v>
      </c>
      <c r="E13" s="224" t="s">
        <v>1365</v>
      </c>
      <c r="F13" s="224" t="s">
        <v>173</v>
      </c>
      <c r="G13" s="225"/>
      <c r="H13" s="225" t="s">
        <v>1317</v>
      </c>
      <c r="I13" s="222"/>
    </row>
    <row r="14" spans="1:10" hidden="1">
      <c r="A14" s="224" t="s">
        <v>1335</v>
      </c>
      <c r="B14" s="224" t="s">
        <v>1366</v>
      </c>
      <c r="C14" s="224" t="s">
        <v>1366</v>
      </c>
      <c r="D14" s="224" t="s">
        <v>1367</v>
      </c>
      <c r="E14" s="224" t="s">
        <v>1368</v>
      </c>
      <c r="F14" s="224" t="s">
        <v>173</v>
      </c>
      <c r="G14" s="225" t="s">
        <v>1369</v>
      </c>
      <c r="H14" s="225" t="s">
        <v>1317</v>
      </c>
      <c r="I14" s="222"/>
    </row>
    <row r="15" spans="1:10" ht="38.25" hidden="1">
      <c r="A15" s="231" t="s">
        <v>1370</v>
      </c>
      <c r="B15" s="231" t="s">
        <v>1371</v>
      </c>
      <c r="C15" s="225"/>
      <c r="D15" s="225"/>
      <c r="E15" s="231" t="s">
        <v>1371</v>
      </c>
      <c r="F15" s="227" t="s">
        <v>153</v>
      </c>
      <c r="G15" s="225"/>
      <c r="H15" s="227" t="s">
        <v>1322</v>
      </c>
      <c r="I15" s="222" t="s">
        <v>1372</v>
      </c>
    </row>
    <row r="16" spans="1:10" hidden="1">
      <c r="A16" s="224" t="s">
        <v>1335</v>
      </c>
      <c r="B16" s="224" t="s">
        <v>1373</v>
      </c>
      <c r="C16" s="224" t="s">
        <v>1374</v>
      </c>
      <c r="D16" s="224"/>
      <c r="E16" s="224" t="s">
        <v>1375</v>
      </c>
      <c r="F16" s="224" t="s">
        <v>173</v>
      </c>
      <c r="G16" s="225" t="s">
        <v>1376</v>
      </c>
      <c r="H16" s="225" t="s">
        <v>1317</v>
      </c>
      <c r="I16" s="222" t="s">
        <v>1377</v>
      </c>
    </row>
    <row r="17" spans="1:10" hidden="1">
      <c r="A17" s="224" t="s">
        <v>1335</v>
      </c>
      <c r="B17" s="224" t="s">
        <v>1373</v>
      </c>
      <c r="C17" s="224" t="s">
        <v>1378</v>
      </c>
      <c r="D17" s="224" t="s">
        <v>1379</v>
      </c>
      <c r="E17" s="224" t="s">
        <v>114</v>
      </c>
      <c r="F17" s="224" t="s">
        <v>173</v>
      </c>
      <c r="G17" s="225" t="s">
        <v>1380</v>
      </c>
      <c r="H17" s="225" t="s">
        <v>1317</v>
      </c>
      <c r="I17" s="222"/>
    </row>
    <row r="18" spans="1:10" hidden="1">
      <c r="A18" s="224" t="s">
        <v>1335</v>
      </c>
      <c r="B18" s="224" t="s">
        <v>1373</v>
      </c>
      <c r="C18" s="224" t="s">
        <v>1381</v>
      </c>
      <c r="D18" s="224" t="s">
        <v>1382</v>
      </c>
      <c r="E18" s="224" t="s">
        <v>1383</v>
      </c>
      <c r="F18" s="224" t="s">
        <v>173</v>
      </c>
      <c r="G18" s="225" t="s">
        <v>1384</v>
      </c>
      <c r="H18" s="225" t="s">
        <v>1317</v>
      </c>
      <c r="I18" s="222" t="s">
        <v>1385</v>
      </c>
    </row>
    <row r="19" spans="1:10" hidden="1">
      <c r="A19" s="224" t="s">
        <v>1386</v>
      </c>
      <c r="B19" s="224" t="s">
        <v>1387</v>
      </c>
      <c r="C19" s="224" t="s">
        <v>1387</v>
      </c>
      <c r="D19" s="224" t="s">
        <v>1388</v>
      </c>
      <c r="E19" s="224" t="s">
        <v>1389</v>
      </c>
      <c r="F19" s="224" t="s">
        <v>173</v>
      </c>
      <c r="G19" s="225" t="s">
        <v>1390</v>
      </c>
      <c r="H19" s="225" t="s">
        <v>1317</v>
      </c>
      <c r="I19" s="222"/>
    </row>
    <row r="20" spans="1:10" hidden="1">
      <c r="A20" s="232" t="s">
        <v>1391</v>
      </c>
      <c r="B20" s="233" t="s">
        <v>1392</v>
      </c>
      <c r="C20" s="233" t="s">
        <v>1392</v>
      </c>
      <c r="D20" s="225"/>
      <c r="E20" s="233" t="s">
        <v>1393</v>
      </c>
      <c r="F20" s="227" t="s">
        <v>122</v>
      </c>
      <c r="G20" s="225" t="s">
        <v>1394</v>
      </c>
      <c r="H20" s="227" t="s">
        <v>1322</v>
      </c>
      <c r="I20" s="222"/>
    </row>
    <row r="21" spans="1:10" ht="15" hidden="1">
      <c r="A21" s="224" t="s">
        <v>1335</v>
      </c>
      <c r="B21" s="224" t="s">
        <v>1395</v>
      </c>
      <c r="C21" s="224" t="s">
        <v>1395</v>
      </c>
      <c r="D21" s="224" t="s">
        <v>1396</v>
      </c>
      <c r="E21" s="224" t="s">
        <v>1397</v>
      </c>
      <c r="F21" s="224" t="s">
        <v>173</v>
      </c>
      <c r="G21" s="225" t="s">
        <v>1398</v>
      </c>
      <c r="H21" s="225" t="s">
        <v>1317</v>
      </c>
      <c r="I21" s="222"/>
      <c r="J21" s="234"/>
    </row>
    <row r="22" spans="1:10" ht="51" hidden="1">
      <c r="A22" s="235" t="s">
        <v>1399</v>
      </c>
      <c r="B22" s="235" t="s">
        <v>1400</v>
      </c>
      <c r="C22" s="225"/>
      <c r="D22" s="225"/>
      <c r="E22" s="235" t="s">
        <v>1400</v>
      </c>
      <c r="F22" s="227" t="s">
        <v>1321</v>
      </c>
      <c r="G22" s="225" t="s">
        <v>1401</v>
      </c>
      <c r="H22" s="227" t="s">
        <v>1322</v>
      </c>
      <c r="I22" s="228" t="s">
        <v>1323</v>
      </c>
      <c r="J22" s="234"/>
    </row>
    <row r="23" spans="1:10" ht="15" hidden="1">
      <c r="A23" s="224" t="s">
        <v>1335</v>
      </c>
      <c r="B23" s="224" t="s">
        <v>1402</v>
      </c>
      <c r="C23" s="224" t="s">
        <v>1402</v>
      </c>
      <c r="D23" s="224" t="s">
        <v>1403</v>
      </c>
      <c r="E23" s="224" t="s">
        <v>1404</v>
      </c>
      <c r="F23" s="224" t="s">
        <v>173</v>
      </c>
      <c r="G23" s="225"/>
      <c r="H23" s="225" t="s">
        <v>1317</v>
      </c>
      <c r="I23" s="222"/>
      <c r="J23" s="234"/>
    </row>
    <row r="24" spans="1:10" ht="15" hidden="1">
      <c r="A24" s="224" t="s">
        <v>1335</v>
      </c>
      <c r="B24" s="224" t="s">
        <v>1402</v>
      </c>
      <c r="C24" s="224" t="s">
        <v>1402</v>
      </c>
      <c r="D24" s="224" t="s">
        <v>1405</v>
      </c>
      <c r="E24" s="224" t="s">
        <v>1404</v>
      </c>
      <c r="F24" s="224" t="s">
        <v>173</v>
      </c>
      <c r="G24" s="225"/>
      <c r="H24" s="225" t="s">
        <v>1317</v>
      </c>
      <c r="I24" s="222"/>
      <c r="J24" s="236"/>
    </row>
    <row r="25" spans="1:10" ht="15" hidden="1">
      <c r="A25" s="224" t="s">
        <v>1335</v>
      </c>
      <c r="B25" s="224" t="s">
        <v>1406</v>
      </c>
      <c r="C25" s="224" t="s">
        <v>1407</v>
      </c>
      <c r="D25" s="224" t="s">
        <v>1408</v>
      </c>
      <c r="E25" s="224" t="s">
        <v>1409</v>
      </c>
      <c r="F25" s="224" t="s">
        <v>173</v>
      </c>
      <c r="G25" s="225" t="s">
        <v>1410</v>
      </c>
      <c r="H25" s="225" t="s">
        <v>1317</v>
      </c>
      <c r="I25" s="222" t="s">
        <v>1411</v>
      </c>
      <c r="J25" s="234"/>
    </row>
    <row r="26" spans="1:10" ht="15" hidden="1">
      <c r="A26" s="224" t="s">
        <v>1335</v>
      </c>
      <c r="B26" s="224" t="s">
        <v>1406</v>
      </c>
      <c r="C26" s="224" t="s">
        <v>1407</v>
      </c>
      <c r="D26" s="224" t="s">
        <v>1412</v>
      </c>
      <c r="E26" s="224" t="s">
        <v>1409</v>
      </c>
      <c r="F26" s="224" t="s">
        <v>173</v>
      </c>
      <c r="G26" s="225" t="s">
        <v>1410</v>
      </c>
      <c r="H26" s="225" t="s">
        <v>1317</v>
      </c>
      <c r="I26" s="222" t="s">
        <v>1411</v>
      </c>
      <c r="J26" s="234"/>
    </row>
    <row r="27" spans="1:10" hidden="1">
      <c r="A27" s="224" t="s">
        <v>1335</v>
      </c>
      <c r="B27" s="224" t="s">
        <v>1406</v>
      </c>
      <c r="C27" s="224" t="s">
        <v>1407</v>
      </c>
      <c r="D27" s="224" t="s">
        <v>1413</v>
      </c>
      <c r="E27" s="224" t="s">
        <v>1409</v>
      </c>
      <c r="F27" s="224" t="s">
        <v>173</v>
      </c>
      <c r="G27" s="225" t="s">
        <v>1410</v>
      </c>
      <c r="H27" s="225" t="s">
        <v>1317</v>
      </c>
      <c r="I27" s="222" t="s">
        <v>1411</v>
      </c>
      <c r="J27" s="237"/>
    </row>
    <row r="28" spans="1:10" hidden="1">
      <c r="A28" s="224" t="s">
        <v>1335</v>
      </c>
      <c r="B28" s="224" t="s">
        <v>1406</v>
      </c>
      <c r="C28" s="224" t="s">
        <v>1407</v>
      </c>
      <c r="D28" s="230" t="s">
        <v>1414</v>
      </c>
      <c r="E28" s="224" t="s">
        <v>1409</v>
      </c>
      <c r="F28" s="224" t="s">
        <v>173</v>
      </c>
      <c r="G28" s="225" t="s">
        <v>1410</v>
      </c>
      <c r="H28" s="225" t="s">
        <v>1317</v>
      </c>
      <c r="I28" s="222" t="s">
        <v>1411</v>
      </c>
      <c r="J28" s="237"/>
    </row>
    <row r="29" spans="1:10" hidden="1">
      <c r="A29" s="224" t="s">
        <v>1335</v>
      </c>
      <c r="B29" s="224" t="s">
        <v>1406</v>
      </c>
      <c r="C29" s="224" t="s">
        <v>1407</v>
      </c>
      <c r="D29" s="230" t="s">
        <v>1415</v>
      </c>
      <c r="E29" s="224" t="s">
        <v>1409</v>
      </c>
      <c r="F29" s="224" t="s">
        <v>173</v>
      </c>
      <c r="G29" s="225" t="s">
        <v>1410</v>
      </c>
      <c r="H29" s="225" t="s">
        <v>1317</v>
      </c>
      <c r="I29" s="222" t="s">
        <v>1411</v>
      </c>
    </row>
    <row r="30" spans="1:10" hidden="1">
      <c r="A30" s="224" t="s">
        <v>1335</v>
      </c>
      <c r="B30" s="224" t="s">
        <v>1406</v>
      </c>
      <c r="C30" s="224" t="s">
        <v>1407</v>
      </c>
      <c r="D30" s="224" t="s">
        <v>1416</v>
      </c>
      <c r="E30" s="224" t="s">
        <v>1409</v>
      </c>
      <c r="F30" s="224" t="s">
        <v>173</v>
      </c>
      <c r="G30" s="225" t="s">
        <v>1410</v>
      </c>
      <c r="H30" s="225" t="s">
        <v>1317</v>
      </c>
      <c r="I30" s="222" t="s">
        <v>1411</v>
      </c>
    </row>
    <row r="31" spans="1:10" hidden="1">
      <c r="A31" s="224" t="s">
        <v>1335</v>
      </c>
      <c r="B31" s="224" t="s">
        <v>1406</v>
      </c>
      <c r="C31" s="224" t="s">
        <v>1406</v>
      </c>
      <c r="D31" s="224" t="s">
        <v>1406</v>
      </c>
      <c r="E31" s="224" t="s">
        <v>99</v>
      </c>
      <c r="F31" s="224" t="s">
        <v>173</v>
      </c>
      <c r="G31" s="225" t="s">
        <v>1417</v>
      </c>
      <c r="H31" s="225" t="s">
        <v>1317</v>
      </c>
      <c r="I31" s="222" t="s">
        <v>1411</v>
      </c>
    </row>
    <row r="32" spans="1:10" hidden="1">
      <c r="A32" s="224" t="s">
        <v>1335</v>
      </c>
      <c r="B32" s="224" t="s">
        <v>1406</v>
      </c>
      <c r="C32" s="224" t="s">
        <v>1350</v>
      </c>
      <c r="D32" s="224" t="s">
        <v>1418</v>
      </c>
      <c r="E32" s="224" t="s">
        <v>1419</v>
      </c>
      <c r="F32" s="224" t="s">
        <v>173</v>
      </c>
      <c r="G32" s="225" t="s">
        <v>1420</v>
      </c>
      <c r="H32" s="225" t="s">
        <v>1317</v>
      </c>
      <c r="I32" s="222" t="s">
        <v>1411</v>
      </c>
    </row>
    <row r="33" spans="1:10" hidden="1">
      <c r="A33" s="224" t="s">
        <v>1335</v>
      </c>
      <c r="B33" s="224" t="s">
        <v>1406</v>
      </c>
      <c r="C33" s="224" t="s">
        <v>1350</v>
      </c>
      <c r="D33" s="224" t="s">
        <v>1421</v>
      </c>
      <c r="E33" s="224" t="s">
        <v>1419</v>
      </c>
      <c r="F33" s="224" t="s">
        <v>173</v>
      </c>
      <c r="G33" s="225" t="s">
        <v>1420</v>
      </c>
      <c r="H33" s="225" t="s">
        <v>1317</v>
      </c>
      <c r="I33" s="222" t="s">
        <v>1411</v>
      </c>
    </row>
    <row r="34" spans="1:10" hidden="1">
      <c r="A34" s="224" t="s">
        <v>1335</v>
      </c>
      <c r="B34" s="224" t="s">
        <v>1406</v>
      </c>
      <c r="C34" s="224" t="s">
        <v>1350</v>
      </c>
      <c r="D34" s="224" t="s">
        <v>1422</v>
      </c>
      <c r="E34" s="224" t="s">
        <v>1419</v>
      </c>
      <c r="F34" s="224" t="s">
        <v>173</v>
      </c>
      <c r="G34" s="225" t="s">
        <v>1420</v>
      </c>
      <c r="H34" s="225" t="s">
        <v>1317</v>
      </c>
      <c r="I34" s="222" t="s">
        <v>1411</v>
      </c>
    </row>
    <row r="35" spans="1:10" hidden="1">
      <c r="A35" s="224" t="s">
        <v>1335</v>
      </c>
      <c r="B35" s="224" t="s">
        <v>1406</v>
      </c>
      <c r="C35" s="224" t="s">
        <v>1350</v>
      </c>
      <c r="D35" s="224" t="s">
        <v>1423</v>
      </c>
      <c r="E35" s="224" t="s">
        <v>1419</v>
      </c>
      <c r="F35" s="224" t="s">
        <v>173</v>
      </c>
      <c r="G35" s="225" t="s">
        <v>1420</v>
      </c>
      <c r="H35" s="225" t="s">
        <v>1317</v>
      </c>
      <c r="I35" s="222" t="s">
        <v>1411</v>
      </c>
    </row>
    <row r="36" spans="1:10" hidden="1">
      <c r="A36" s="224" t="s">
        <v>1335</v>
      </c>
      <c r="B36" s="224" t="s">
        <v>1406</v>
      </c>
      <c r="C36" s="224" t="s">
        <v>1350</v>
      </c>
      <c r="D36" s="224" t="s">
        <v>1424</v>
      </c>
      <c r="E36" s="224" t="s">
        <v>1419</v>
      </c>
      <c r="F36" s="224" t="s">
        <v>173</v>
      </c>
      <c r="G36" s="225" t="s">
        <v>1420</v>
      </c>
      <c r="H36" s="225" t="s">
        <v>1317</v>
      </c>
      <c r="I36" s="222" t="s">
        <v>1411</v>
      </c>
    </row>
    <row r="37" spans="1:10" hidden="1">
      <c r="A37" s="224" t="s">
        <v>1335</v>
      </c>
      <c r="B37" s="224" t="s">
        <v>1406</v>
      </c>
      <c r="C37" s="224" t="s">
        <v>1350</v>
      </c>
      <c r="D37" s="224" t="s">
        <v>1425</v>
      </c>
      <c r="E37" s="224" t="s">
        <v>1419</v>
      </c>
      <c r="F37" s="224" t="s">
        <v>173</v>
      </c>
      <c r="G37" s="225" t="s">
        <v>1420</v>
      </c>
      <c r="H37" s="225" t="s">
        <v>1317</v>
      </c>
      <c r="I37" s="222" t="s">
        <v>1344</v>
      </c>
    </row>
    <row r="38" spans="1:10" hidden="1">
      <c r="A38" s="224" t="s">
        <v>1335</v>
      </c>
      <c r="B38" s="224" t="s">
        <v>1406</v>
      </c>
      <c r="C38" s="224" t="s">
        <v>1350</v>
      </c>
      <c r="D38" s="230" t="s">
        <v>1426</v>
      </c>
      <c r="E38" s="224" t="s">
        <v>1419</v>
      </c>
      <c r="F38" s="224" t="s">
        <v>173</v>
      </c>
      <c r="G38" s="225" t="s">
        <v>1420</v>
      </c>
      <c r="H38" s="225" t="s">
        <v>1317</v>
      </c>
      <c r="I38" s="222" t="s">
        <v>1411</v>
      </c>
    </row>
    <row r="39" spans="1:10" hidden="1">
      <c r="A39" s="224" t="s">
        <v>1335</v>
      </c>
      <c r="B39" s="224" t="s">
        <v>1406</v>
      </c>
      <c r="C39" s="224" t="s">
        <v>1350</v>
      </c>
      <c r="D39" s="230" t="s">
        <v>1427</v>
      </c>
      <c r="E39" s="224" t="s">
        <v>1419</v>
      </c>
      <c r="F39" s="224" t="s">
        <v>173</v>
      </c>
      <c r="G39" s="225" t="s">
        <v>1420</v>
      </c>
      <c r="H39" s="225" t="s">
        <v>1317</v>
      </c>
      <c r="I39" s="222" t="s">
        <v>1411</v>
      </c>
    </row>
    <row r="40" spans="1:10" ht="22.9" hidden="1" customHeight="1">
      <c r="A40" s="224" t="s">
        <v>1335</v>
      </c>
      <c r="B40" s="224" t="s">
        <v>1406</v>
      </c>
      <c r="C40" s="224" t="s">
        <v>1350</v>
      </c>
      <c r="D40" s="224" t="s">
        <v>1428</v>
      </c>
      <c r="E40" s="224" t="s">
        <v>1419</v>
      </c>
      <c r="F40" s="224" t="s">
        <v>173</v>
      </c>
      <c r="G40" s="225" t="s">
        <v>1420</v>
      </c>
      <c r="H40" s="225" t="s">
        <v>1317</v>
      </c>
      <c r="I40" s="222" t="s">
        <v>1429</v>
      </c>
    </row>
    <row r="41" spans="1:10" ht="51" hidden="1">
      <c r="A41" s="238" t="s">
        <v>1430</v>
      </c>
      <c r="B41" s="238" t="s">
        <v>1431</v>
      </c>
      <c r="C41" s="238" t="s">
        <v>1431</v>
      </c>
      <c r="D41" s="225"/>
      <c r="E41" s="238" t="s">
        <v>1431</v>
      </c>
      <c r="F41" s="227" t="s">
        <v>106</v>
      </c>
      <c r="G41" s="225"/>
      <c r="H41" s="227" t="s">
        <v>1322</v>
      </c>
      <c r="I41" s="228" t="s">
        <v>1328</v>
      </c>
    </row>
    <row r="42" spans="1:10" hidden="1">
      <c r="A42" s="224" t="s">
        <v>1335</v>
      </c>
      <c r="B42" s="224" t="s">
        <v>1432</v>
      </c>
      <c r="C42" s="224" t="s">
        <v>1432</v>
      </c>
      <c r="D42" s="224" t="s">
        <v>1433</v>
      </c>
      <c r="E42" s="224" t="s">
        <v>1434</v>
      </c>
      <c r="F42" s="224" t="s">
        <v>173</v>
      </c>
      <c r="G42" s="225" t="s">
        <v>1435</v>
      </c>
      <c r="H42" s="225" t="s">
        <v>1317</v>
      </c>
      <c r="I42" s="222"/>
    </row>
    <row r="43" spans="1:10" hidden="1">
      <c r="A43" s="224" t="s">
        <v>1335</v>
      </c>
      <c r="B43" s="224" t="s">
        <v>1432</v>
      </c>
      <c r="C43" s="224" t="s">
        <v>1432</v>
      </c>
      <c r="D43" s="224" t="s">
        <v>1436</v>
      </c>
      <c r="E43" s="224" t="s">
        <v>1434</v>
      </c>
      <c r="F43" s="224" t="s">
        <v>173</v>
      </c>
      <c r="G43" s="225" t="s">
        <v>1435</v>
      </c>
      <c r="H43" s="225" t="s">
        <v>1317</v>
      </c>
      <c r="I43" s="222"/>
    </row>
    <row r="44" spans="1:10" ht="38.25" hidden="1">
      <c r="A44" s="224" t="s">
        <v>1335</v>
      </c>
      <c r="B44" s="224" t="s">
        <v>1437</v>
      </c>
      <c r="C44" s="224" t="s">
        <v>1437</v>
      </c>
      <c r="D44" s="224" t="s">
        <v>1438</v>
      </c>
      <c r="E44" s="224" t="s">
        <v>1439</v>
      </c>
      <c r="F44" s="224" t="s">
        <v>173</v>
      </c>
      <c r="G44" s="225" t="s">
        <v>1440</v>
      </c>
      <c r="H44" s="225" t="s">
        <v>1317</v>
      </c>
      <c r="I44" s="222" t="s">
        <v>1441</v>
      </c>
      <c r="J44" s="239"/>
    </row>
    <row r="45" spans="1:10" ht="38.25" hidden="1">
      <c r="A45" s="224" t="s">
        <v>1335</v>
      </c>
      <c r="B45" s="224" t="s">
        <v>1437</v>
      </c>
      <c r="C45" s="224" t="s">
        <v>1437</v>
      </c>
      <c r="D45" s="224" t="s">
        <v>1442</v>
      </c>
      <c r="E45" s="224" t="s">
        <v>1439</v>
      </c>
      <c r="F45" s="224" t="s">
        <v>173</v>
      </c>
      <c r="G45" s="225" t="s">
        <v>1440</v>
      </c>
      <c r="H45" s="225" t="s">
        <v>1317</v>
      </c>
      <c r="I45" s="222" t="s">
        <v>1441</v>
      </c>
      <c r="J45" s="239"/>
    </row>
    <row r="46" spans="1:10" ht="51" hidden="1">
      <c r="A46" s="229" t="s">
        <v>1324</v>
      </c>
      <c r="B46" s="229" t="s">
        <v>1443</v>
      </c>
      <c r="C46" s="229" t="s">
        <v>1443</v>
      </c>
      <c r="D46" s="230"/>
      <c r="E46" s="229" t="s">
        <v>1443</v>
      </c>
      <c r="F46" s="227" t="s">
        <v>106</v>
      </c>
      <c r="G46" s="225" t="s">
        <v>1444</v>
      </c>
      <c r="H46" s="227" t="s">
        <v>1322</v>
      </c>
      <c r="I46" s="228" t="s">
        <v>1328</v>
      </c>
      <c r="J46" s="239"/>
    </row>
    <row r="47" spans="1:10" ht="38.25" hidden="1">
      <c r="A47" s="231" t="s">
        <v>1370</v>
      </c>
      <c r="B47" s="231" t="s">
        <v>1445</v>
      </c>
      <c r="C47" s="225"/>
      <c r="D47" s="225"/>
      <c r="E47" s="231" t="s">
        <v>1445</v>
      </c>
      <c r="F47" s="227" t="s">
        <v>153</v>
      </c>
      <c r="G47" s="225"/>
      <c r="H47" s="227" t="s">
        <v>1322</v>
      </c>
      <c r="I47" s="222" t="s">
        <v>1372</v>
      </c>
      <c r="J47" s="239"/>
    </row>
    <row r="48" spans="1:10" ht="38.25" hidden="1">
      <c r="A48" s="231" t="s">
        <v>1370</v>
      </c>
      <c r="B48" s="231" t="s">
        <v>1446</v>
      </c>
      <c r="C48" s="225"/>
      <c r="D48" s="225"/>
      <c r="E48" s="231" t="s">
        <v>1446</v>
      </c>
      <c r="F48" s="227" t="s">
        <v>153</v>
      </c>
      <c r="G48" s="225"/>
      <c r="H48" s="227" t="s">
        <v>1322</v>
      </c>
      <c r="I48" s="222" t="s">
        <v>1372</v>
      </c>
      <c r="J48" s="239"/>
    </row>
    <row r="49" spans="1:10" ht="51" hidden="1">
      <c r="A49" s="233" t="s">
        <v>1447</v>
      </c>
      <c r="B49" s="233" t="s">
        <v>1448</v>
      </c>
      <c r="C49" s="225"/>
      <c r="D49" s="225"/>
      <c r="E49" s="233" t="s">
        <v>1448</v>
      </c>
      <c r="F49" s="227" t="s">
        <v>1321</v>
      </c>
      <c r="G49" s="225"/>
      <c r="H49" s="227" t="s">
        <v>1322</v>
      </c>
      <c r="I49" s="228" t="s">
        <v>1323</v>
      </c>
      <c r="J49" s="239"/>
    </row>
    <row r="50" spans="1:10" ht="14.25" customHeight="1">
      <c r="A50" s="238" t="s">
        <v>1449</v>
      </c>
      <c r="B50" s="238" t="s">
        <v>1450</v>
      </c>
      <c r="C50" s="238" t="s">
        <v>1450</v>
      </c>
      <c r="D50" s="225"/>
      <c r="E50" s="238" t="s">
        <v>1450</v>
      </c>
      <c r="F50" s="227" t="s">
        <v>106</v>
      </c>
      <c r="G50" s="225" t="s">
        <v>1451</v>
      </c>
      <c r="H50" s="227" t="s">
        <v>1322</v>
      </c>
      <c r="I50" s="228" t="s">
        <v>1328</v>
      </c>
      <c r="J50" s="240"/>
    </row>
    <row r="51" spans="1:10" hidden="1">
      <c r="A51" s="224" t="s">
        <v>1335</v>
      </c>
      <c r="B51" s="224" t="s">
        <v>1452</v>
      </c>
      <c r="C51" s="224" t="s">
        <v>1453</v>
      </c>
      <c r="D51" s="224" t="s">
        <v>1454</v>
      </c>
      <c r="E51" s="224" t="s">
        <v>1455</v>
      </c>
      <c r="F51" s="224" t="s">
        <v>173</v>
      </c>
      <c r="G51" s="225" t="s">
        <v>1456</v>
      </c>
      <c r="H51" s="225" t="s">
        <v>1317</v>
      </c>
      <c r="I51" s="222"/>
      <c r="J51" s="239"/>
    </row>
    <row r="52" spans="1:10" ht="51" hidden="1">
      <c r="A52" s="229" t="s">
        <v>1324</v>
      </c>
      <c r="B52" s="229" t="s">
        <v>1457</v>
      </c>
      <c r="C52" s="229" t="s">
        <v>1457</v>
      </c>
      <c r="D52" s="227"/>
      <c r="E52" s="229" t="s">
        <v>1457</v>
      </c>
      <c r="F52" s="227" t="s">
        <v>106</v>
      </c>
      <c r="G52" s="225" t="s">
        <v>1458</v>
      </c>
      <c r="H52" s="227" t="s">
        <v>1322</v>
      </c>
      <c r="I52" s="228" t="s">
        <v>1328</v>
      </c>
      <c r="J52" s="239"/>
    </row>
    <row r="53" spans="1:10" ht="38.25" hidden="1">
      <c r="A53" s="241" t="s">
        <v>1324</v>
      </c>
      <c r="B53" s="242" t="s">
        <v>1459</v>
      </c>
      <c r="C53" s="242" t="s">
        <v>1459</v>
      </c>
      <c r="D53" s="225"/>
      <c r="E53" s="242" t="s">
        <v>1460</v>
      </c>
      <c r="F53" s="227" t="s">
        <v>153</v>
      </c>
      <c r="G53" s="225" t="s">
        <v>1461</v>
      </c>
      <c r="H53" s="227" t="s">
        <v>1322</v>
      </c>
      <c r="I53" s="222" t="s">
        <v>1372</v>
      </c>
      <c r="J53" s="239"/>
    </row>
    <row r="54" spans="1:10" ht="38.25" hidden="1">
      <c r="A54" s="231" t="s">
        <v>1370</v>
      </c>
      <c r="B54" s="231" t="s">
        <v>1462</v>
      </c>
      <c r="C54" s="225"/>
      <c r="D54" s="225"/>
      <c r="E54" s="231" t="s">
        <v>1462</v>
      </c>
      <c r="F54" s="227" t="s">
        <v>153</v>
      </c>
      <c r="G54" s="225"/>
      <c r="H54" s="227" t="s">
        <v>1322</v>
      </c>
      <c r="I54" s="222" t="s">
        <v>1372</v>
      </c>
      <c r="J54" s="239"/>
    </row>
    <row r="55" spans="1:10" hidden="1">
      <c r="A55" s="224" t="s">
        <v>1335</v>
      </c>
      <c r="B55" s="224" t="s">
        <v>1463</v>
      </c>
      <c r="C55" s="224" t="s">
        <v>1464</v>
      </c>
      <c r="D55" s="224"/>
      <c r="E55" s="224" t="s">
        <v>1465</v>
      </c>
      <c r="F55" s="224" t="s">
        <v>173</v>
      </c>
      <c r="G55" s="225"/>
      <c r="H55" s="225" t="s">
        <v>1317</v>
      </c>
      <c r="I55" s="222"/>
      <c r="J55" s="239"/>
    </row>
    <row r="56" spans="1:10">
      <c r="A56" s="224" t="s">
        <v>1335</v>
      </c>
      <c r="B56" s="224" t="s">
        <v>1466</v>
      </c>
      <c r="C56" s="224" t="s">
        <v>1450</v>
      </c>
      <c r="D56" s="224" t="s">
        <v>1467</v>
      </c>
      <c r="E56" s="224" t="s">
        <v>1468</v>
      </c>
      <c r="F56" s="224" t="s">
        <v>173</v>
      </c>
      <c r="G56" s="225" t="s">
        <v>1451</v>
      </c>
      <c r="H56" s="225" t="s">
        <v>1317</v>
      </c>
      <c r="I56" s="222"/>
      <c r="J56" s="239"/>
    </row>
    <row r="57" spans="1:10" hidden="1">
      <c r="A57" s="224" t="s">
        <v>1335</v>
      </c>
      <c r="B57" s="224" t="s">
        <v>1466</v>
      </c>
      <c r="C57" s="224" t="s">
        <v>1469</v>
      </c>
      <c r="D57" s="224" t="s">
        <v>1470</v>
      </c>
      <c r="E57" s="224" t="s">
        <v>1471</v>
      </c>
      <c r="F57" s="224" t="s">
        <v>173</v>
      </c>
      <c r="G57" s="225" t="s">
        <v>1472</v>
      </c>
      <c r="H57" s="225" t="s">
        <v>1317</v>
      </c>
      <c r="I57" s="222"/>
      <c r="J57" s="239"/>
    </row>
    <row r="58" spans="1:10" hidden="1">
      <c r="A58" s="224" t="s">
        <v>1335</v>
      </c>
      <c r="B58" s="224" t="s">
        <v>1466</v>
      </c>
      <c r="C58" s="224" t="s">
        <v>1473</v>
      </c>
      <c r="D58" s="224" t="s">
        <v>1474</v>
      </c>
      <c r="E58" s="224" t="s">
        <v>1475</v>
      </c>
      <c r="F58" s="224" t="s">
        <v>173</v>
      </c>
      <c r="G58" s="225"/>
      <c r="H58" s="225" t="s">
        <v>1317</v>
      </c>
      <c r="I58" s="222"/>
      <c r="J58" s="239"/>
    </row>
    <row r="59" spans="1:10" ht="51" hidden="1">
      <c r="A59" s="230" t="s">
        <v>1324</v>
      </c>
      <c r="B59" s="230" t="s">
        <v>1476</v>
      </c>
      <c r="C59" s="230" t="s">
        <v>1476</v>
      </c>
      <c r="D59" s="230"/>
      <c r="E59" s="230" t="s">
        <v>1476</v>
      </c>
      <c r="F59" s="227" t="s">
        <v>106</v>
      </c>
      <c r="G59" s="225" t="s">
        <v>1477</v>
      </c>
      <c r="H59" s="227" t="s">
        <v>1322</v>
      </c>
      <c r="I59" s="228" t="s">
        <v>1328</v>
      </c>
      <c r="J59" s="239"/>
    </row>
    <row r="60" spans="1:10" ht="27" hidden="1" customHeight="1">
      <c r="A60" s="230" t="s">
        <v>1324</v>
      </c>
      <c r="B60" s="230" t="s">
        <v>1478</v>
      </c>
      <c r="C60" s="230" t="s">
        <v>1478</v>
      </c>
      <c r="D60" s="227"/>
      <c r="E60" s="230" t="s">
        <v>1478</v>
      </c>
      <c r="F60" s="227" t="s">
        <v>106</v>
      </c>
      <c r="G60" s="225" t="s">
        <v>1479</v>
      </c>
      <c r="H60" s="227" t="s">
        <v>1322</v>
      </c>
      <c r="I60" s="228" t="s">
        <v>1328</v>
      </c>
    </row>
    <row r="61" spans="1:10" hidden="1">
      <c r="A61" s="224" t="s">
        <v>1335</v>
      </c>
      <c r="B61" s="224" t="s">
        <v>1480</v>
      </c>
      <c r="C61" s="224" t="s">
        <v>1481</v>
      </c>
      <c r="D61" s="224" t="s">
        <v>1482</v>
      </c>
      <c r="E61" s="224" t="s">
        <v>1483</v>
      </c>
      <c r="F61" s="224" t="s">
        <v>173</v>
      </c>
      <c r="G61" s="225" t="s">
        <v>1484</v>
      </c>
      <c r="H61" s="225" t="s">
        <v>1317</v>
      </c>
      <c r="I61" s="222"/>
    </row>
    <row r="62" spans="1:10" hidden="1">
      <c r="A62" s="224" t="s">
        <v>1335</v>
      </c>
      <c r="B62" s="224" t="s">
        <v>1480</v>
      </c>
      <c r="C62" s="224" t="s">
        <v>1485</v>
      </c>
      <c r="D62" s="224" t="s">
        <v>1486</v>
      </c>
      <c r="E62" s="224" t="s">
        <v>139</v>
      </c>
      <c r="F62" s="224" t="s">
        <v>173</v>
      </c>
      <c r="G62" s="225" t="s">
        <v>140</v>
      </c>
      <c r="H62" s="225" t="s">
        <v>1317</v>
      </c>
      <c r="I62" s="222" t="s">
        <v>1487</v>
      </c>
    </row>
    <row r="63" spans="1:10" hidden="1">
      <c r="A63" s="224" t="s">
        <v>1335</v>
      </c>
      <c r="B63" s="224" t="s">
        <v>1480</v>
      </c>
      <c r="C63" s="224" t="s">
        <v>1485</v>
      </c>
      <c r="D63" s="224" t="s">
        <v>1488</v>
      </c>
      <c r="E63" s="224" t="s">
        <v>139</v>
      </c>
      <c r="F63" s="224" t="s">
        <v>173</v>
      </c>
      <c r="G63" s="225" t="s">
        <v>140</v>
      </c>
      <c r="H63" s="225" t="s">
        <v>1317</v>
      </c>
      <c r="I63" s="222" t="s">
        <v>1487</v>
      </c>
    </row>
    <row r="64" spans="1:10" ht="51" hidden="1">
      <c r="A64" s="226" t="s">
        <v>1489</v>
      </c>
      <c r="B64" s="243" t="s">
        <v>1490</v>
      </c>
      <c r="C64" s="225"/>
      <c r="D64" s="225"/>
      <c r="E64" s="243" t="s">
        <v>1490</v>
      </c>
      <c r="F64" s="227" t="s">
        <v>1321</v>
      </c>
      <c r="G64" s="225"/>
      <c r="H64" s="227" t="s">
        <v>1322</v>
      </c>
      <c r="I64" s="228" t="s">
        <v>1323</v>
      </c>
    </row>
    <row r="65" spans="1:10" ht="51" hidden="1">
      <c r="A65" s="233" t="s">
        <v>1489</v>
      </c>
      <c r="B65" s="233" t="s">
        <v>1490</v>
      </c>
      <c r="C65" s="225"/>
      <c r="D65" s="225"/>
      <c r="E65" s="233" t="s">
        <v>1490</v>
      </c>
      <c r="F65" s="227" t="s">
        <v>1321</v>
      </c>
      <c r="G65" s="225"/>
      <c r="H65" s="227" t="s">
        <v>1322</v>
      </c>
      <c r="I65" s="228" t="s">
        <v>1323</v>
      </c>
    </row>
    <row r="66" spans="1:10" hidden="1">
      <c r="A66" s="224" t="s">
        <v>1312</v>
      </c>
      <c r="B66" s="224" t="s">
        <v>1491</v>
      </c>
      <c r="C66" s="224" t="s">
        <v>1491</v>
      </c>
      <c r="D66" s="225"/>
      <c r="E66" s="224" t="s">
        <v>157</v>
      </c>
      <c r="F66" s="224" t="s">
        <v>173</v>
      </c>
      <c r="G66" s="225" t="s">
        <v>158</v>
      </c>
      <c r="H66" s="225" t="s">
        <v>1317</v>
      </c>
      <c r="I66" s="244" t="s">
        <v>1492</v>
      </c>
    </row>
    <row r="67" spans="1:10" hidden="1">
      <c r="A67" s="224" t="s">
        <v>1362</v>
      </c>
      <c r="B67" s="224" t="s">
        <v>1493</v>
      </c>
      <c r="C67" s="224" t="s">
        <v>1493</v>
      </c>
      <c r="D67" s="224" t="s">
        <v>1494</v>
      </c>
      <c r="E67" s="224" t="s">
        <v>1495</v>
      </c>
      <c r="F67" s="224" t="s">
        <v>173</v>
      </c>
      <c r="G67" s="225"/>
      <c r="H67" s="225" t="s">
        <v>1317</v>
      </c>
      <c r="I67" s="222" t="s">
        <v>1496</v>
      </c>
    </row>
    <row r="68" spans="1:10" hidden="1">
      <c r="A68" s="224" t="s">
        <v>1362</v>
      </c>
      <c r="B68" s="224" t="s">
        <v>1493</v>
      </c>
      <c r="C68" s="224" t="s">
        <v>1493</v>
      </c>
      <c r="D68" s="224" t="s">
        <v>1497</v>
      </c>
      <c r="E68" s="224" t="s">
        <v>1498</v>
      </c>
      <c r="F68" s="224" t="s">
        <v>173</v>
      </c>
      <c r="G68" s="225"/>
      <c r="H68" s="225" t="s">
        <v>1317</v>
      </c>
      <c r="I68" s="222"/>
    </row>
    <row r="69" spans="1:10" ht="38.25" hidden="1">
      <c r="A69" s="231" t="s">
        <v>1370</v>
      </c>
      <c r="B69" s="231" t="s">
        <v>1499</v>
      </c>
      <c r="C69" s="225"/>
      <c r="D69" s="225"/>
      <c r="E69" s="231" t="s">
        <v>1499</v>
      </c>
      <c r="F69" s="227" t="s">
        <v>153</v>
      </c>
      <c r="G69" s="225"/>
      <c r="H69" s="227" t="s">
        <v>1322</v>
      </c>
      <c r="I69" s="222" t="s">
        <v>1372</v>
      </c>
    </row>
    <row r="70" spans="1:10" ht="38.25" hidden="1">
      <c r="A70" s="231" t="s">
        <v>1370</v>
      </c>
      <c r="B70" s="231" t="s">
        <v>1499</v>
      </c>
      <c r="C70" s="225"/>
      <c r="D70" s="225"/>
      <c r="E70" s="231" t="s">
        <v>1499</v>
      </c>
      <c r="F70" s="227" t="s">
        <v>153</v>
      </c>
      <c r="G70" s="225"/>
      <c r="H70" s="227" t="s">
        <v>1322</v>
      </c>
      <c r="I70" s="222" t="s">
        <v>1372</v>
      </c>
    </row>
    <row r="71" spans="1:10" hidden="1">
      <c r="A71" s="224" t="s">
        <v>1335</v>
      </c>
      <c r="B71" s="224" t="s">
        <v>1500</v>
      </c>
      <c r="C71" s="224" t="s">
        <v>1500</v>
      </c>
      <c r="D71" s="224" t="s">
        <v>1501</v>
      </c>
      <c r="E71" s="224" t="s">
        <v>1502</v>
      </c>
      <c r="F71" s="224" t="s">
        <v>173</v>
      </c>
      <c r="G71" s="225" t="s">
        <v>1503</v>
      </c>
      <c r="H71" s="225" t="s">
        <v>1317</v>
      </c>
      <c r="I71" s="222" t="s">
        <v>1504</v>
      </c>
    </row>
    <row r="72" spans="1:10" hidden="1">
      <c r="A72" s="224" t="s">
        <v>1335</v>
      </c>
      <c r="B72" s="224" t="s">
        <v>1505</v>
      </c>
      <c r="C72" s="224" t="s">
        <v>1506</v>
      </c>
      <c r="D72" s="224" t="s">
        <v>1507</v>
      </c>
      <c r="E72" s="224" t="s">
        <v>173</v>
      </c>
      <c r="F72" s="224" t="s">
        <v>173</v>
      </c>
      <c r="G72" s="225" t="s">
        <v>100</v>
      </c>
      <c r="H72" s="225" t="s">
        <v>1317</v>
      </c>
      <c r="I72" s="222"/>
    </row>
    <row r="73" spans="1:10" hidden="1">
      <c r="A73" s="224" t="s">
        <v>1335</v>
      </c>
      <c r="B73" s="224" t="s">
        <v>1505</v>
      </c>
      <c r="C73" s="224" t="s">
        <v>1508</v>
      </c>
      <c r="D73" s="224" t="s">
        <v>1509</v>
      </c>
      <c r="E73" s="224" t="s">
        <v>205</v>
      </c>
      <c r="F73" s="224" t="s">
        <v>173</v>
      </c>
      <c r="G73" s="225" t="s">
        <v>206</v>
      </c>
      <c r="H73" s="225" t="s">
        <v>1317</v>
      </c>
      <c r="I73" s="222"/>
    </row>
    <row r="74" spans="1:10" hidden="1">
      <c r="A74" s="224" t="s">
        <v>1335</v>
      </c>
      <c r="B74" s="224" t="s">
        <v>1510</v>
      </c>
      <c r="C74" s="224" t="s">
        <v>1511</v>
      </c>
      <c r="D74" s="224" t="s">
        <v>1512</v>
      </c>
      <c r="E74" s="224" t="s">
        <v>1513</v>
      </c>
      <c r="F74" s="224" t="s">
        <v>173</v>
      </c>
      <c r="G74" s="225" t="s">
        <v>1514</v>
      </c>
      <c r="H74" s="225" t="s">
        <v>1317</v>
      </c>
      <c r="I74" s="245"/>
    </row>
    <row r="75" spans="1:10" hidden="1">
      <c r="A75" s="224" t="s">
        <v>1335</v>
      </c>
      <c r="B75" s="224" t="s">
        <v>1510</v>
      </c>
      <c r="C75" s="224" t="s">
        <v>1515</v>
      </c>
      <c r="D75" s="224"/>
      <c r="E75" s="224" t="s">
        <v>1516</v>
      </c>
      <c r="F75" s="224" t="s">
        <v>173</v>
      </c>
      <c r="G75" s="225" t="s">
        <v>1517</v>
      </c>
      <c r="H75" s="225" t="s">
        <v>1317</v>
      </c>
      <c r="I75" s="245"/>
    </row>
    <row r="76" spans="1:10" hidden="1">
      <c r="A76" s="224" t="s">
        <v>1335</v>
      </c>
      <c r="B76" s="224" t="s">
        <v>1510</v>
      </c>
      <c r="C76" s="224" t="s">
        <v>1518</v>
      </c>
      <c r="D76" s="224" t="s">
        <v>1519</v>
      </c>
      <c r="E76" s="224" t="s">
        <v>1520</v>
      </c>
      <c r="F76" s="224" t="s">
        <v>173</v>
      </c>
      <c r="G76" s="225" t="s">
        <v>1521</v>
      </c>
      <c r="H76" s="225" t="s">
        <v>1317</v>
      </c>
      <c r="I76" s="245"/>
      <c r="J76" s="240"/>
    </row>
    <row r="77" spans="1:10" ht="51" hidden="1">
      <c r="A77" s="229" t="s">
        <v>1324</v>
      </c>
      <c r="B77" s="229" t="s">
        <v>1522</v>
      </c>
      <c r="C77" s="229" t="s">
        <v>1522</v>
      </c>
      <c r="D77" s="227"/>
      <c r="E77" s="229" t="s">
        <v>1522</v>
      </c>
      <c r="F77" s="227" t="s">
        <v>106</v>
      </c>
      <c r="G77" s="225" t="s">
        <v>1523</v>
      </c>
      <c r="H77" s="227" t="s">
        <v>1322</v>
      </c>
      <c r="I77" s="228" t="s">
        <v>1328</v>
      </c>
      <c r="J77" s="239"/>
    </row>
    <row r="78" spans="1:10" hidden="1">
      <c r="A78" s="224" t="s">
        <v>1335</v>
      </c>
      <c r="B78" s="224" t="s">
        <v>1524</v>
      </c>
      <c r="C78" s="224" t="s">
        <v>1525</v>
      </c>
      <c r="D78" s="224" t="s">
        <v>1526</v>
      </c>
      <c r="E78" s="224" t="s">
        <v>1527</v>
      </c>
      <c r="F78" s="224" t="s">
        <v>173</v>
      </c>
      <c r="G78" s="225"/>
      <c r="H78" s="225" t="s">
        <v>1317</v>
      </c>
      <c r="I78" s="245"/>
      <c r="J78" s="239"/>
    </row>
    <row r="79" spans="1:10" ht="51" hidden="1">
      <c r="A79" s="238" t="s">
        <v>1324</v>
      </c>
      <c r="B79" s="238" t="s">
        <v>1528</v>
      </c>
      <c r="C79" s="238" t="s">
        <v>1528</v>
      </c>
      <c r="D79" s="227"/>
      <c r="E79" s="238" t="s">
        <v>1528</v>
      </c>
      <c r="F79" s="227" t="s">
        <v>106</v>
      </c>
      <c r="G79" s="225" t="s">
        <v>1529</v>
      </c>
      <c r="H79" s="227" t="s">
        <v>1322</v>
      </c>
      <c r="I79" s="228" t="s">
        <v>1328</v>
      </c>
      <c r="J79" s="239"/>
    </row>
    <row r="80" spans="1:10" ht="51" hidden="1">
      <c r="A80" s="235" t="s">
        <v>1530</v>
      </c>
      <c r="B80" s="235" t="s">
        <v>1531</v>
      </c>
      <c r="C80" s="225"/>
      <c r="D80" s="225"/>
      <c r="E80" s="235" t="s">
        <v>1531</v>
      </c>
      <c r="F80" s="227" t="s">
        <v>1321</v>
      </c>
      <c r="G80" s="225" t="s">
        <v>1532</v>
      </c>
      <c r="H80" s="227" t="s">
        <v>1322</v>
      </c>
      <c r="I80" s="228" t="s">
        <v>1323</v>
      </c>
      <c r="J80" s="239"/>
    </row>
    <row r="81" spans="1:10" ht="51" hidden="1">
      <c r="A81" s="246" t="s">
        <v>1533</v>
      </c>
      <c r="B81" s="229" t="s">
        <v>1534</v>
      </c>
      <c r="C81" s="229" t="s">
        <v>1534</v>
      </c>
      <c r="D81" s="227"/>
      <c r="E81" s="229" t="s">
        <v>1535</v>
      </c>
      <c r="F81" s="227" t="s">
        <v>106</v>
      </c>
      <c r="G81" s="225" t="s">
        <v>1536</v>
      </c>
      <c r="H81" s="227" t="s">
        <v>1322</v>
      </c>
      <c r="I81" s="228" t="s">
        <v>1328</v>
      </c>
      <c r="J81" s="239"/>
    </row>
    <row r="82" spans="1:10" ht="51" hidden="1">
      <c r="A82" s="226" t="s">
        <v>1537</v>
      </c>
      <c r="B82" s="226" t="s">
        <v>1538</v>
      </c>
      <c r="C82" s="225"/>
      <c r="D82" s="225"/>
      <c r="E82" s="226" t="s">
        <v>1538</v>
      </c>
      <c r="F82" s="227" t="s">
        <v>1321</v>
      </c>
      <c r="G82" s="225" t="s">
        <v>1539</v>
      </c>
      <c r="H82" s="227" t="s">
        <v>1322</v>
      </c>
      <c r="I82" s="222" t="s">
        <v>1323</v>
      </c>
      <c r="J82" s="239"/>
    </row>
    <row r="83" spans="1:10" ht="51" hidden="1">
      <c r="A83" s="238" t="s">
        <v>1540</v>
      </c>
      <c r="B83" s="238" t="s">
        <v>1541</v>
      </c>
      <c r="C83" s="238" t="s">
        <v>1541</v>
      </c>
      <c r="D83" s="225"/>
      <c r="E83" s="238" t="s">
        <v>1541</v>
      </c>
      <c r="F83" s="227" t="s">
        <v>106</v>
      </c>
      <c r="G83" s="225" t="s">
        <v>1542</v>
      </c>
      <c r="H83" s="227" t="s">
        <v>1322</v>
      </c>
      <c r="I83" s="228" t="s">
        <v>1328</v>
      </c>
      <c r="J83" s="239"/>
    </row>
    <row r="84" spans="1:10" ht="38.25" hidden="1">
      <c r="A84" s="231" t="s">
        <v>1370</v>
      </c>
      <c r="B84" s="231" t="s">
        <v>1543</v>
      </c>
      <c r="C84" s="225"/>
      <c r="D84" s="225"/>
      <c r="E84" s="231" t="s">
        <v>1543</v>
      </c>
      <c r="F84" s="227" t="s">
        <v>153</v>
      </c>
      <c r="G84" s="225"/>
      <c r="H84" s="227" t="s">
        <v>1322</v>
      </c>
      <c r="I84" s="222" t="s">
        <v>1372</v>
      </c>
      <c r="J84" s="239"/>
    </row>
    <row r="85" spans="1:10" ht="25.5" hidden="1">
      <c r="A85" s="231" t="s">
        <v>1370</v>
      </c>
      <c r="B85" s="231" t="s">
        <v>1544</v>
      </c>
      <c r="C85" s="225"/>
      <c r="D85" s="225"/>
      <c r="E85" s="231" t="s">
        <v>1544</v>
      </c>
      <c r="F85" s="227" t="s">
        <v>153</v>
      </c>
      <c r="G85" s="225"/>
      <c r="H85" s="227" t="s">
        <v>1322</v>
      </c>
      <c r="I85" s="222" t="s">
        <v>1545</v>
      </c>
      <c r="J85" s="239"/>
    </row>
    <row r="86" spans="1:10" hidden="1">
      <c r="A86" s="247" t="s">
        <v>1391</v>
      </c>
      <c r="B86" s="247" t="s">
        <v>1546</v>
      </c>
      <c r="C86" s="247" t="s">
        <v>1546</v>
      </c>
      <c r="D86" s="225"/>
      <c r="E86" s="247" t="s">
        <v>1546</v>
      </c>
      <c r="F86" s="227" t="s">
        <v>122</v>
      </c>
      <c r="G86" s="225" t="s">
        <v>1547</v>
      </c>
      <c r="H86" s="227" t="s">
        <v>1322</v>
      </c>
      <c r="I86" s="222"/>
      <c r="J86" s="239"/>
    </row>
    <row r="87" spans="1:10" ht="51" hidden="1">
      <c r="A87" s="229" t="s">
        <v>1430</v>
      </c>
      <c r="B87" s="229" t="s">
        <v>1548</v>
      </c>
      <c r="C87" s="229" t="s">
        <v>1548</v>
      </c>
      <c r="D87" s="227"/>
      <c r="E87" s="229" t="s">
        <v>1548</v>
      </c>
      <c r="F87" s="227" t="s">
        <v>106</v>
      </c>
      <c r="G87" s="225" t="s">
        <v>1549</v>
      </c>
      <c r="H87" s="227" t="s">
        <v>1322</v>
      </c>
      <c r="I87" s="228" t="s">
        <v>1328</v>
      </c>
      <c r="J87" s="239"/>
    </row>
    <row r="88" spans="1:10" ht="51" hidden="1">
      <c r="A88" s="248" t="s">
        <v>1540</v>
      </c>
      <c r="B88" s="248" t="s">
        <v>1550</v>
      </c>
      <c r="C88" s="248" t="s">
        <v>1550</v>
      </c>
      <c r="D88" s="227"/>
      <c r="E88" s="248" t="s">
        <v>1550</v>
      </c>
      <c r="F88" s="227" t="s">
        <v>106</v>
      </c>
      <c r="G88" s="225" t="s">
        <v>1551</v>
      </c>
      <c r="H88" s="227" t="s">
        <v>1322</v>
      </c>
      <c r="I88" s="228" t="s">
        <v>1328</v>
      </c>
      <c r="J88" s="239"/>
    </row>
    <row r="89" spans="1:10" hidden="1">
      <c r="A89" s="224" t="s">
        <v>1312</v>
      </c>
      <c r="B89" s="224" t="s">
        <v>1552</v>
      </c>
      <c r="C89" s="224" t="s">
        <v>1552</v>
      </c>
      <c r="D89" s="224" t="s">
        <v>1553</v>
      </c>
      <c r="E89" s="224" t="s">
        <v>1554</v>
      </c>
      <c r="F89" s="224" t="s">
        <v>173</v>
      </c>
      <c r="G89" s="225" t="s">
        <v>1555</v>
      </c>
      <c r="H89" s="225" t="s">
        <v>1317</v>
      </c>
      <c r="I89" s="222"/>
      <c r="J89" s="239"/>
    </row>
    <row r="90" spans="1:10" hidden="1">
      <c r="A90" s="224" t="s">
        <v>1335</v>
      </c>
      <c r="B90" s="224" t="s">
        <v>1556</v>
      </c>
      <c r="C90" s="224" t="s">
        <v>1556</v>
      </c>
      <c r="D90" s="224" t="s">
        <v>1557</v>
      </c>
      <c r="E90" s="224" t="s">
        <v>1558</v>
      </c>
      <c r="F90" s="224" t="s">
        <v>173</v>
      </c>
      <c r="G90" s="225" t="s">
        <v>1559</v>
      </c>
      <c r="H90" s="225" t="s">
        <v>1317</v>
      </c>
      <c r="I90" s="245"/>
      <c r="J90" s="239"/>
    </row>
    <row r="91" spans="1:10" hidden="1">
      <c r="A91" s="224" t="s">
        <v>1335</v>
      </c>
      <c r="B91" s="224" t="s">
        <v>1560</v>
      </c>
      <c r="C91" s="224" t="s">
        <v>1560</v>
      </c>
      <c r="D91" s="224" t="s">
        <v>1561</v>
      </c>
      <c r="E91" s="224" t="s">
        <v>1562</v>
      </c>
      <c r="F91" s="224" t="s">
        <v>173</v>
      </c>
      <c r="G91" s="225"/>
      <c r="H91" s="225" t="s">
        <v>1317</v>
      </c>
      <c r="I91" s="245"/>
      <c r="J91" s="239"/>
    </row>
    <row r="92" spans="1:10" hidden="1">
      <c r="A92" s="224" t="s">
        <v>1335</v>
      </c>
      <c r="B92" s="224" t="s">
        <v>1560</v>
      </c>
      <c r="C92" s="224" t="s">
        <v>1560</v>
      </c>
      <c r="D92" s="224" t="s">
        <v>1563</v>
      </c>
      <c r="E92" s="224" t="s">
        <v>1562</v>
      </c>
      <c r="F92" s="224" t="s">
        <v>173</v>
      </c>
      <c r="G92" s="225"/>
      <c r="H92" s="225" t="s">
        <v>1317</v>
      </c>
      <c r="I92" s="249"/>
    </row>
    <row r="93" spans="1:10" hidden="1">
      <c r="A93" s="224" t="s">
        <v>1335</v>
      </c>
      <c r="B93" s="224" t="s">
        <v>1564</v>
      </c>
      <c r="C93" s="224" t="s">
        <v>1564</v>
      </c>
      <c r="D93" s="224"/>
      <c r="E93" s="224" t="s">
        <v>1565</v>
      </c>
      <c r="F93" s="224" t="s">
        <v>173</v>
      </c>
      <c r="G93" s="225"/>
      <c r="H93" s="225" t="s">
        <v>1317</v>
      </c>
      <c r="I93" s="245" t="s">
        <v>1566</v>
      </c>
    </row>
    <row r="94" spans="1:10" ht="51" hidden="1">
      <c r="A94" s="230" t="s">
        <v>1324</v>
      </c>
      <c r="B94" s="230" t="s">
        <v>1567</v>
      </c>
      <c r="C94" s="230" t="s">
        <v>1567</v>
      </c>
      <c r="D94" s="227"/>
      <c r="E94" s="230" t="s">
        <v>1567</v>
      </c>
      <c r="F94" s="227" t="s">
        <v>106</v>
      </c>
      <c r="G94" s="225" t="s">
        <v>1568</v>
      </c>
      <c r="H94" s="227" t="s">
        <v>1322</v>
      </c>
      <c r="I94" s="228" t="s">
        <v>1328</v>
      </c>
    </row>
    <row r="95" spans="1:10" ht="38.25" hidden="1">
      <c r="A95" s="250" t="s">
        <v>1370</v>
      </c>
      <c r="B95" s="250" t="s">
        <v>1569</v>
      </c>
      <c r="C95" s="225"/>
      <c r="D95" s="225"/>
      <c r="E95" s="250" t="s">
        <v>1570</v>
      </c>
      <c r="F95" s="227" t="s">
        <v>153</v>
      </c>
      <c r="G95" s="225" t="s">
        <v>1571</v>
      </c>
      <c r="H95" s="227" t="s">
        <v>1322</v>
      </c>
      <c r="I95" s="222" t="s">
        <v>1372</v>
      </c>
    </row>
    <row r="96" spans="1:10" ht="38.25" hidden="1">
      <c r="A96" s="231" t="s">
        <v>1370</v>
      </c>
      <c r="B96" s="231" t="s">
        <v>1572</v>
      </c>
      <c r="C96" s="225"/>
      <c r="D96" s="225"/>
      <c r="E96" s="231" t="s">
        <v>1572</v>
      </c>
      <c r="F96" s="227" t="s">
        <v>153</v>
      </c>
      <c r="G96" s="225"/>
      <c r="H96" s="227" t="s">
        <v>1322</v>
      </c>
      <c r="I96" s="222" t="s">
        <v>1372</v>
      </c>
    </row>
    <row r="97" spans="1:9" ht="51" hidden="1">
      <c r="A97" s="233" t="s">
        <v>1447</v>
      </c>
      <c r="B97" s="233" t="s">
        <v>1573</v>
      </c>
      <c r="C97" s="225"/>
      <c r="D97" s="225" t="s">
        <v>1574</v>
      </c>
      <c r="E97" s="233" t="s">
        <v>1573</v>
      </c>
      <c r="F97" s="227" t="s">
        <v>1321</v>
      </c>
      <c r="G97" s="225" t="s">
        <v>1575</v>
      </c>
      <c r="H97" s="227" t="s">
        <v>1322</v>
      </c>
      <c r="I97" s="228" t="s">
        <v>1323</v>
      </c>
    </row>
    <row r="98" spans="1:9" hidden="1">
      <c r="A98" s="224" t="s">
        <v>1335</v>
      </c>
      <c r="B98" s="224" t="s">
        <v>1576</v>
      </c>
      <c r="C98" s="224" t="s">
        <v>1577</v>
      </c>
      <c r="D98" s="224" t="s">
        <v>1578</v>
      </c>
      <c r="E98" s="224" t="s">
        <v>1579</v>
      </c>
      <c r="F98" s="224" t="s">
        <v>173</v>
      </c>
      <c r="G98" s="225"/>
      <c r="H98" s="225" t="s">
        <v>1317</v>
      </c>
      <c r="I98" s="245"/>
    </row>
    <row r="99" spans="1:9" ht="51" hidden="1">
      <c r="A99" s="230" t="s">
        <v>1324</v>
      </c>
      <c r="B99" s="230" t="s">
        <v>1580</v>
      </c>
      <c r="C99" s="230" t="s">
        <v>1580</v>
      </c>
      <c r="D99" s="227"/>
      <c r="E99" s="230" t="s">
        <v>1580</v>
      </c>
      <c r="F99" s="227" t="s">
        <v>106</v>
      </c>
      <c r="G99" s="225" t="s">
        <v>1581</v>
      </c>
      <c r="H99" s="227" t="s">
        <v>1322</v>
      </c>
      <c r="I99" s="228" t="s">
        <v>1328</v>
      </c>
    </row>
    <row r="100" spans="1:9" hidden="1">
      <c r="A100" s="224" t="s">
        <v>1335</v>
      </c>
      <c r="B100" s="230" t="s">
        <v>1582</v>
      </c>
      <c r="C100" s="230" t="s">
        <v>1582</v>
      </c>
      <c r="D100" s="230" t="s">
        <v>1583</v>
      </c>
      <c r="E100" s="230" t="s">
        <v>1582</v>
      </c>
      <c r="F100" s="224" t="s">
        <v>173</v>
      </c>
      <c r="G100" s="225" t="s">
        <v>1584</v>
      </c>
      <c r="H100" s="225" t="s">
        <v>1317</v>
      </c>
      <c r="I100" s="222" t="s">
        <v>1487</v>
      </c>
    </row>
    <row r="101" spans="1:9" hidden="1">
      <c r="A101" s="224" t="s">
        <v>1335</v>
      </c>
      <c r="B101" s="230" t="s">
        <v>1582</v>
      </c>
      <c r="C101" s="230" t="s">
        <v>1582</v>
      </c>
      <c r="D101" s="230" t="s">
        <v>1585</v>
      </c>
      <c r="E101" s="230" t="s">
        <v>1582</v>
      </c>
      <c r="F101" s="224" t="s">
        <v>173</v>
      </c>
      <c r="G101" s="225" t="s">
        <v>1584</v>
      </c>
      <c r="H101" s="225" t="s">
        <v>1317</v>
      </c>
      <c r="I101" s="222" t="s">
        <v>1487</v>
      </c>
    </row>
    <row r="102" spans="1:9" hidden="1">
      <c r="A102" s="224" t="s">
        <v>1335</v>
      </c>
      <c r="B102" s="224" t="s">
        <v>1586</v>
      </c>
      <c r="C102" s="224" t="s">
        <v>1586</v>
      </c>
      <c r="D102" s="224" t="s">
        <v>1587</v>
      </c>
      <c r="E102" s="224" t="s">
        <v>1588</v>
      </c>
      <c r="F102" s="224" t="s">
        <v>173</v>
      </c>
      <c r="G102" s="225"/>
      <c r="H102" s="225" t="s">
        <v>1317</v>
      </c>
      <c r="I102" s="222" t="s">
        <v>1487</v>
      </c>
    </row>
    <row r="103" spans="1:9" hidden="1">
      <c r="A103" s="224" t="s">
        <v>1335</v>
      </c>
      <c r="B103" s="224" t="s">
        <v>1586</v>
      </c>
      <c r="C103" s="224" t="s">
        <v>1589</v>
      </c>
      <c r="D103" s="224"/>
      <c r="E103" s="224" t="s">
        <v>1590</v>
      </c>
      <c r="F103" s="224" t="s">
        <v>173</v>
      </c>
      <c r="G103" s="225"/>
      <c r="H103" s="225" t="s">
        <v>1317</v>
      </c>
      <c r="I103" s="222" t="s">
        <v>1487</v>
      </c>
    </row>
    <row r="104" spans="1:9" hidden="1">
      <c r="A104" s="224" t="s">
        <v>1335</v>
      </c>
      <c r="B104" s="224" t="s">
        <v>1586</v>
      </c>
      <c r="C104" s="224" t="s">
        <v>1591</v>
      </c>
      <c r="D104" s="224"/>
      <c r="E104" s="224" t="s">
        <v>1592</v>
      </c>
      <c r="F104" s="224" t="s">
        <v>173</v>
      </c>
      <c r="G104" s="225"/>
      <c r="H104" s="225" t="s">
        <v>1317</v>
      </c>
      <c r="I104" s="222" t="s">
        <v>1487</v>
      </c>
    </row>
    <row r="105" spans="1:9" hidden="1">
      <c r="A105" s="233" t="s">
        <v>1391</v>
      </c>
      <c r="B105" s="233" t="s">
        <v>1593</v>
      </c>
      <c r="C105" s="233" t="s">
        <v>1593</v>
      </c>
      <c r="D105" s="225"/>
      <c r="E105" s="233" t="s">
        <v>1593</v>
      </c>
      <c r="F105" s="227" t="s">
        <v>122</v>
      </c>
      <c r="G105" s="225" t="s">
        <v>1594</v>
      </c>
      <c r="H105" s="227" t="s">
        <v>1322</v>
      </c>
      <c r="I105" s="222"/>
    </row>
    <row r="106" spans="1:9" hidden="1">
      <c r="A106" s="235" t="s">
        <v>1595</v>
      </c>
      <c r="B106" s="235" t="s">
        <v>1596</v>
      </c>
      <c r="C106" s="225"/>
      <c r="D106" s="225"/>
      <c r="E106" s="235" t="s">
        <v>1596</v>
      </c>
      <c r="F106" s="227" t="s">
        <v>153</v>
      </c>
      <c r="G106" s="225"/>
      <c r="H106" s="227" t="s">
        <v>1322</v>
      </c>
      <c r="I106" s="222" t="s">
        <v>1597</v>
      </c>
    </row>
    <row r="107" spans="1:9" ht="51" hidden="1">
      <c r="A107" s="230" t="s">
        <v>1324</v>
      </c>
      <c r="B107" s="230" t="s">
        <v>1598</v>
      </c>
      <c r="C107" s="230" t="s">
        <v>1598</v>
      </c>
      <c r="D107" s="227"/>
      <c r="E107" s="230" t="s">
        <v>1598</v>
      </c>
      <c r="F107" s="227" t="s">
        <v>106</v>
      </c>
      <c r="G107" s="225" t="s">
        <v>1599</v>
      </c>
      <c r="H107" s="227" t="s">
        <v>1322</v>
      </c>
      <c r="I107" s="228" t="s">
        <v>1328</v>
      </c>
    </row>
    <row r="108" spans="1:9" ht="38.25" hidden="1">
      <c r="A108" s="224" t="s">
        <v>1335</v>
      </c>
      <c r="B108" s="224" t="s">
        <v>1600</v>
      </c>
      <c r="C108" s="224" t="s">
        <v>1601</v>
      </c>
      <c r="D108" s="224" t="s">
        <v>1602</v>
      </c>
      <c r="E108" s="224" t="s">
        <v>1603</v>
      </c>
      <c r="F108" s="224" t="s">
        <v>173</v>
      </c>
      <c r="G108" s="225" t="s">
        <v>1604</v>
      </c>
      <c r="H108" s="225" t="s">
        <v>1317</v>
      </c>
      <c r="I108" s="222" t="s">
        <v>1605</v>
      </c>
    </row>
    <row r="109" spans="1:9" hidden="1">
      <c r="A109" s="224" t="s">
        <v>1335</v>
      </c>
      <c r="B109" s="224" t="s">
        <v>1600</v>
      </c>
      <c r="C109" s="224" t="s">
        <v>1600</v>
      </c>
      <c r="D109" s="224" t="s">
        <v>1606</v>
      </c>
      <c r="E109" s="224" t="s">
        <v>1600</v>
      </c>
      <c r="F109" s="224" t="s">
        <v>173</v>
      </c>
      <c r="G109" s="225" t="s">
        <v>1607</v>
      </c>
      <c r="H109" s="225" t="s">
        <v>1317</v>
      </c>
      <c r="I109" s="222"/>
    </row>
    <row r="110" spans="1:9" ht="38.25" hidden="1">
      <c r="A110" s="224" t="s">
        <v>1335</v>
      </c>
      <c r="B110" s="224" t="s">
        <v>1600</v>
      </c>
      <c r="C110" s="224" t="s">
        <v>1600</v>
      </c>
      <c r="D110" s="224" t="s">
        <v>1608</v>
      </c>
      <c r="E110" s="224" t="s">
        <v>1600</v>
      </c>
      <c r="F110" s="224" t="s">
        <v>173</v>
      </c>
      <c r="G110" s="225" t="s">
        <v>1607</v>
      </c>
      <c r="H110" s="225" t="s">
        <v>1317</v>
      </c>
      <c r="I110" s="245" t="s">
        <v>1605</v>
      </c>
    </row>
    <row r="111" spans="1:9" hidden="1">
      <c r="A111" s="224" t="s">
        <v>1335</v>
      </c>
      <c r="B111" s="224" t="s">
        <v>1600</v>
      </c>
      <c r="C111" s="224" t="s">
        <v>1600</v>
      </c>
      <c r="D111" s="224" t="s">
        <v>1609</v>
      </c>
      <c r="E111" s="224" t="s">
        <v>1600</v>
      </c>
      <c r="F111" s="224" t="s">
        <v>173</v>
      </c>
      <c r="G111" s="225" t="s">
        <v>1607</v>
      </c>
      <c r="H111" s="225" t="s">
        <v>1317</v>
      </c>
      <c r="I111" s="222"/>
    </row>
    <row r="112" spans="1:9" hidden="1">
      <c r="A112" s="224" t="s">
        <v>1335</v>
      </c>
      <c r="B112" s="224" t="s">
        <v>1610</v>
      </c>
      <c r="C112" s="224" t="s">
        <v>1611</v>
      </c>
      <c r="D112" s="224" t="s">
        <v>1612</v>
      </c>
      <c r="E112" s="224" t="s">
        <v>1613</v>
      </c>
      <c r="F112" s="224" t="s">
        <v>173</v>
      </c>
      <c r="G112" s="225" t="s">
        <v>1614</v>
      </c>
      <c r="H112" s="225" t="s">
        <v>1317</v>
      </c>
      <c r="I112" s="222"/>
    </row>
    <row r="113" spans="1:9" hidden="1">
      <c r="A113" s="224" t="s">
        <v>1335</v>
      </c>
      <c r="B113" s="224" t="s">
        <v>1610</v>
      </c>
      <c r="C113" s="224" t="s">
        <v>1615</v>
      </c>
      <c r="D113" s="224"/>
      <c r="E113" s="224" t="s">
        <v>1616</v>
      </c>
      <c r="F113" s="224" t="s">
        <v>173</v>
      </c>
      <c r="G113" s="225"/>
      <c r="H113" s="225" t="s">
        <v>1317</v>
      </c>
      <c r="I113" s="222"/>
    </row>
    <row r="114" spans="1:9" ht="25.5" hidden="1">
      <c r="A114" s="224" t="s">
        <v>1335</v>
      </c>
      <c r="B114" s="224" t="s">
        <v>1610</v>
      </c>
      <c r="C114" s="224" t="s">
        <v>1617</v>
      </c>
      <c r="D114" s="224"/>
      <c r="E114" s="621" t="s">
        <v>1618</v>
      </c>
      <c r="F114" s="224" t="s">
        <v>173</v>
      </c>
      <c r="G114" s="225"/>
      <c r="H114" s="225" t="s">
        <v>1317</v>
      </c>
      <c r="I114" s="620" t="s">
        <v>1619</v>
      </c>
    </row>
    <row r="115" spans="1:9" hidden="1">
      <c r="A115" s="224" t="s">
        <v>1335</v>
      </c>
      <c r="B115" s="224" t="s">
        <v>1610</v>
      </c>
      <c r="C115" s="224" t="s">
        <v>1620</v>
      </c>
      <c r="D115" s="224"/>
      <c r="E115" s="224" t="s">
        <v>1621</v>
      </c>
      <c r="F115" s="224" t="s">
        <v>173</v>
      </c>
      <c r="G115" s="225"/>
      <c r="H115" s="225" t="s">
        <v>1317</v>
      </c>
      <c r="I115" s="222"/>
    </row>
    <row r="116" spans="1:9" hidden="1">
      <c r="A116" s="224" t="s">
        <v>1335</v>
      </c>
      <c r="B116" s="224" t="s">
        <v>1610</v>
      </c>
      <c r="C116" s="224" t="s">
        <v>1622</v>
      </c>
      <c r="D116" s="224"/>
      <c r="E116" s="224" t="s">
        <v>1623</v>
      </c>
      <c r="F116" s="224" t="s">
        <v>173</v>
      </c>
      <c r="G116" s="225"/>
      <c r="H116" s="225" t="s">
        <v>1317</v>
      </c>
      <c r="I116" s="222"/>
    </row>
    <row r="117" spans="1:9" ht="38.25" hidden="1">
      <c r="A117" s="231" t="s">
        <v>1370</v>
      </c>
      <c r="B117" s="231" t="s">
        <v>1624</v>
      </c>
      <c r="C117" s="225"/>
      <c r="D117" s="225"/>
      <c r="E117" s="231" t="s">
        <v>1624</v>
      </c>
      <c r="F117" s="227" t="s">
        <v>153</v>
      </c>
      <c r="G117" s="225"/>
      <c r="H117" s="227" t="s">
        <v>1322</v>
      </c>
      <c r="I117" s="222" t="s">
        <v>1372</v>
      </c>
    </row>
    <row r="118" spans="1:9" ht="51" hidden="1">
      <c r="A118" s="225"/>
      <c r="B118" s="225"/>
      <c r="C118" s="225" t="s">
        <v>71</v>
      </c>
      <c r="D118" s="225"/>
      <c r="E118" s="225" t="s">
        <v>71</v>
      </c>
      <c r="F118" s="225" t="s">
        <v>1625</v>
      </c>
      <c r="G118" s="225" t="s">
        <v>72</v>
      </c>
      <c r="H118" s="225" t="s">
        <v>1322</v>
      </c>
      <c r="I118" s="222" t="s">
        <v>1626</v>
      </c>
    </row>
    <row r="119" spans="1:9" hidden="1">
      <c r="A119" s="225"/>
      <c r="B119" s="225"/>
      <c r="C119" s="225" t="s">
        <v>1627</v>
      </c>
      <c r="D119" s="225"/>
      <c r="E119" s="225" t="s">
        <v>1627</v>
      </c>
      <c r="F119" s="225" t="s">
        <v>1625</v>
      </c>
      <c r="G119" s="225" t="s">
        <v>1628</v>
      </c>
      <c r="H119" s="225" t="s">
        <v>1317</v>
      </c>
      <c r="I119" s="222"/>
    </row>
    <row r="120" spans="1:9" ht="63.75" hidden="1">
      <c r="A120" s="225"/>
      <c r="B120" s="225"/>
      <c r="C120" s="225" t="s">
        <v>122</v>
      </c>
      <c r="D120" s="225"/>
      <c r="E120" s="225" t="s">
        <v>122</v>
      </c>
      <c r="F120" s="225" t="s">
        <v>1625</v>
      </c>
      <c r="G120" s="225" t="s">
        <v>145</v>
      </c>
      <c r="H120" s="225" t="s">
        <v>1322</v>
      </c>
      <c r="I120" s="222" t="s">
        <v>1629</v>
      </c>
    </row>
    <row r="121" spans="1:9" ht="51" hidden="1">
      <c r="A121" s="225"/>
      <c r="B121" s="225"/>
      <c r="C121" s="225" t="s">
        <v>106</v>
      </c>
      <c r="D121" s="225"/>
      <c r="E121" s="225" t="s">
        <v>106</v>
      </c>
      <c r="F121" s="225" t="s">
        <v>1625</v>
      </c>
      <c r="G121" s="225" t="s">
        <v>105</v>
      </c>
      <c r="H121" s="225" t="s">
        <v>1322</v>
      </c>
      <c r="I121" s="228" t="s">
        <v>1328</v>
      </c>
    </row>
    <row r="122" spans="1:9" hidden="1">
      <c r="A122" s="225"/>
      <c r="B122" s="225"/>
      <c r="C122" s="225" t="s">
        <v>169</v>
      </c>
      <c r="D122" s="225"/>
      <c r="E122" s="225" t="s">
        <v>169</v>
      </c>
      <c r="F122" s="225" t="s">
        <v>97</v>
      </c>
      <c r="G122" s="225" t="s">
        <v>170</v>
      </c>
      <c r="H122" s="225" t="s">
        <v>1317</v>
      </c>
      <c r="I122" s="222"/>
    </row>
    <row r="123" spans="1:9" ht="38.25" hidden="1">
      <c r="A123" s="225"/>
      <c r="B123" s="225"/>
      <c r="C123" s="225" t="s">
        <v>153</v>
      </c>
      <c r="D123" s="225"/>
      <c r="E123" s="225" t="s">
        <v>153</v>
      </c>
      <c r="F123" s="225" t="s">
        <v>1625</v>
      </c>
      <c r="G123" s="225" t="s">
        <v>154</v>
      </c>
      <c r="H123" s="225" t="s">
        <v>1322</v>
      </c>
      <c r="I123" s="222" t="s">
        <v>1372</v>
      </c>
    </row>
    <row r="124" spans="1:9" ht="51" hidden="1">
      <c r="A124" s="225"/>
      <c r="B124" s="225"/>
      <c r="C124" s="225" t="s">
        <v>1321</v>
      </c>
      <c r="D124" s="225"/>
      <c r="E124" s="225" t="s">
        <v>1321</v>
      </c>
      <c r="F124" s="225" t="s">
        <v>1625</v>
      </c>
      <c r="G124" s="225" t="s">
        <v>1630</v>
      </c>
      <c r="H124" s="225" t="s">
        <v>1322</v>
      </c>
      <c r="I124" s="228" t="s">
        <v>1323</v>
      </c>
    </row>
    <row r="125" spans="1:9" ht="25.5" hidden="1">
      <c r="A125" s="225"/>
      <c r="B125" s="225"/>
      <c r="C125" s="225" t="s">
        <v>198</v>
      </c>
      <c r="D125" s="225"/>
      <c r="E125" s="225" t="s">
        <v>198</v>
      </c>
      <c r="F125" s="225" t="s">
        <v>1625</v>
      </c>
      <c r="G125" s="225" t="s">
        <v>199</v>
      </c>
      <c r="H125" s="225" t="s">
        <v>1317</v>
      </c>
      <c r="I125" s="222" t="s">
        <v>1631</v>
      </c>
    </row>
    <row r="126" spans="1:9" hidden="1">
      <c r="A126" s="225"/>
      <c r="B126" s="225"/>
      <c r="C126" s="225" t="s">
        <v>205</v>
      </c>
      <c r="D126" s="225"/>
      <c r="E126" s="225" t="s">
        <v>205</v>
      </c>
      <c r="F126" s="225" t="s">
        <v>1625</v>
      </c>
      <c r="G126" s="225" t="s">
        <v>206</v>
      </c>
      <c r="H126" s="225" t="s">
        <v>1317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7411B571-6FDC-47D0-AAF4-D8C969083898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02B59420-AC74-4A38-9471-AA63689EAF09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8DE11213-EC05-4D7A-870A-503E54BE331A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C48D8863-AA85-432C-887A-3AFC9AF2D0E5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1632</v>
      </c>
      <c r="B1" s="703" t="s">
        <v>1633</v>
      </c>
      <c r="C1" s="703" t="s">
        <v>1634</v>
      </c>
      <c r="D1" s="703" t="s">
        <v>1635</v>
      </c>
    </row>
    <row r="2" spans="1:4" ht="47.45" customHeight="1" thickBot="1">
      <c r="A2" s="704" t="s">
        <v>1636</v>
      </c>
      <c r="B2" s="502" t="s">
        <v>1637</v>
      </c>
      <c r="C2" s="502" t="s">
        <v>1638</v>
      </c>
      <c r="D2" s="502" t="s">
        <v>1639</v>
      </c>
    </row>
    <row r="3" spans="1:4" ht="15.75" thickBot="1">
      <c r="A3" s="1545" t="s">
        <v>1640</v>
      </c>
      <c r="B3" s="1545" t="s">
        <v>1641</v>
      </c>
      <c r="C3" s="502" t="s">
        <v>1638</v>
      </c>
      <c r="D3" s="502" t="s">
        <v>1642</v>
      </c>
    </row>
    <row r="4" spans="1:4" ht="15.75" thickBot="1">
      <c r="A4" s="1546"/>
      <c r="B4" s="1546"/>
      <c r="C4" s="502" t="s">
        <v>1638</v>
      </c>
      <c r="D4" s="502" t="s">
        <v>1643</v>
      </c>
    </row>
    <row r="5" spans="1:4" ht="15.75" thickBot="1">
      <c r="A5" s="1546"/>
      <c r="B5" s="1546"/>
      <c r="C5" s="502" t="s">
        <v>1638</v>
      </c>
      <c r="D5" s="502" t="s">
        <v>1644</v>
      </c>
    </row>
    <row r="6" spans="1:4" ht="15.75" thickBot="1">
      <c r="A6" s="1546"/>
      <c r="B6" s="1546"/>
      <c r="C6" s="502" t="s">
        <v>1638</v>
      </c>
      <c r="D6" s="502" t="s">
        <v>1645</v>
      </c>
    </row>
    <row r="7" spans="1:4" ht="15.75" thickBot="1">
      <c r="A7" s="1546"/>
      <c r="B7" s="1546"/>
      <c r="C7" s="502" t="s">
        <v>1638</v>
      </c>
      <c r="D7" s="502" t="s">
        <v>1646</v>
      </c>
    </row>
    <row r="8" spans="1:4" ht="15.75" thickBot="1">
      <c r="A8" s="1546"/>
      <c r="B8" s="1546"/>
      <c r="C8" s="502" t="s">
        <v>1638</v>
      </c>
      <c r="D8" s="502" t="s">
        <v>1647</v>
      </c>
    </row>
    <row r="9" spans="1:4" ht="15.75" thickBot="1">
      <c r="A9" s="1546"/>
      <c r="B9" s="1546"/>
      <c r="C9" s="502" t="s">
        <v>1638</v>
      </c>
      <c r="D9" s="502" t="s">
        <v>1648</v>
      </c>
    </row>
    <row r="10" spans="1:4" ht="15.75" thickBot="1">
      <c r="A10" s="1546"/>
      <c r="B10" s="1546"/>
      <c r="C10" s="502" t="s">
        <v>1649</v>
      </c>
      <c r="D10" s="502" t="s">
        <v>1650</v>
      </c>
    </row>
    <row r="11" spans="1:4" ht="15.75" thickBot="1">
      <c r="A11" s="1546"/>
      <c r="B11" s="1546"/>
      <c r="C11" s="502" t="s">
        <v>1638</v>
      </c>
      <c r="D11" s="502" t="s">
        <v>1651</v>
      </c>
    </row>
    <row r="12" spans="1:4" ht="15.75" thickBot="1">
      <c r="A12" s="1547"/>
      <c r="B12" s="1547"/>
      <c r="C12" s="502" t="s">
        <v>1638</v>
      </c>
      <c r="D12" s="502" t="s">
        <v>1652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1653</v>
      </c>
      <c r="H2" s="604" t="s">
        <v>247</v>
      </c>
    </row>
    <row r="3" spans="1:8" ht="15.75" customHeight="1"/>
    <row r="4" spans="1:8" ht="16.5" customHeight="1">
      <c r="B4" s="146"/>
      <c r="C4" s="147" t="s">
        <v>1654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640</v>
      </c>
      <c r="C6" s="162" t="s">
        <v>1655</v>
      </c>
      <c r="D6" s="332" t="s">
        <v>1656</v>
      </c>
      <c r="E6" s="163" t="s">
        <v>1657</v>
      </c>
      <c r="F6" s="163" t="s">
        <v>1658</v>
      </c>
      <c r="G6" s="587" t="s">
        <v>1659</v>
      </c>
      <c r="H6" s="459" t="s">
        <v>1660</v>
      </c>
    </row>
    <row r="7" spans="1:8" s="146" customFormat="1" ht="24.75" customHeight="1">
      <c r="A7" s="363"/>
      <c r="B7" s="386"/>
      <c r="C7" s="676"/>
      <c r="D7" s="332" t="s">
        <v>1661</v>
      </c>
      <c r="E7" s="163" t="s">
        <v>215</v>
      </c>
      <c r="F7" s="163" t="s">
        <v>54</v>
      </c>
      <c r="G7" s="587"/>
      <c r="H7" s="459"/>
    </row>
    <row r="8" spans="1:8" ht="15.75" hidden="1" customHeight="1">
      <c r="A8" s="362" t="s">
        <v>1662</v>
      </c>
      <c r="B8" s="356" t="s">
        <v>1663</v>
      </c>
      <c r="C8" s="353" t="s">
        <v>1664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1665</v>
      </c>
      <c r="B9" s="356" t="s">
        <v>1663</v>
      </c>
      <c r="C9" s="353" t="s">
        <v>1666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1665</v>
      </c>
      <c r="B10" s="356" t="s">
        <v>1663</v>
      </c>
      <c r="C10" s="353" t="s">
        <v>1667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1668</v>
      </c>
      <c r="B11" s="427" t="s">
        <v>1669</v>
      </c>
      <c r="C11" s="353" t="s">
        <v>1670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1665</v>
      </c>
      <c r="B12" s="356" t="s">
        <v>1663</v>
      </c>
      <c r="C12" s="353" t="s">
        <v>1671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1672</v>
      </c>
      <c r="B13" s="361" t="s">
        <v>1673</v>
      </c>
      <c r="C13" s="408" t="s">
        <v>1674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1663</v>
      </c>
      <c r="C14" s="353" t="s">
        <v>1675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1663</v>
      </c>
      <c r="C15" s="320" t="s">
        <v>1676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1663</v>
      </c>
      <c r="C16" s="320" t="s">
        <v>1677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1663</v>
      </c>
      <c r="C17" s="320" t="s">
        <v>1678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1663</v>
      </c>
      <c r="C18" s="320" t="s">
        <v>1679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1663</v>
      </c>
      <c r="C19" s="320" t="s">
        <v>1680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1663</v>
      </c>
      <c r="C20" s="320" t="s">
        <v>1681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312</v>
      </c>
      <c r="C21" s="479" t="s">
        <v>1682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1663</v>
      </c>
      <c r="C22" s="320" t="s">
        <v>1683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1663</v>
      </c>
      <c r="C23" s="320" t="s">
        <v>1684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1663</v>
      </c>
      <c r="C24" s="320" t="s">
        <v>1685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1663</v>
      </c>
      <c r="C25" s="320" t="s">
        <v>1686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1687</v>
      </c>
      <c r="B26" s="216" t="s">
        <v>312</v>
      </c>
      <c r="C26" s="320" t="s">
        <v>1688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1672</v>
      </c>
      <c r="B27" s="153" t="s">
        <v>1689</v>
      </c>
      <c r="C27" s="320" t="s">
        <v>1690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1672</v>
      </c>
      <c r="B28" s="153" t="s">
        <v>1689</v>
      </c>
      <c r="C28" s="320" t="s">
        <v>1691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1689</v>
      </c>
      <c r="C29" s="320" t="s">
        <v>1692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1689</v>
      </c>
      <c r="C30" s="320" t="s">
        <v>1693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1689</v>
      </c>
      <c r="C31" s="320" t="s">
        <v>1694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1695</v>
      </c>
      <c r="B32" s="426" t="s">
        <v>1696</v>
      </c>
      <c r="C32" s="320" t="s">
        <v>1697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1689</v>
      </c>
      <c r="C33" s="320" t="s">
        <v>1698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1689</v>
      </c>
      <c r="C34" s="320" t="s">
        <v>1699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1689</v>
      </c>
      <c r="C35" s="320" t="s">
        <v>1700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1689</v>
      </c>
      <c r="C36" s="320" t="s">
        <v>1701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1689</v>
      </c>
      <c r="C37" s="320" t="s">
        <v>1702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1689</v>
      </c>
      <c r="C38" s="320" t="s">
        <v>1703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1695</v>
      </c>
      <c r="B39" s="153" t="s">
        <v>1704</v>
      </c>
      <c r="C39" s="320" t="s">
        <v>1705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1695</v>
      </c>
      <c r="B40" s="153" t="s">
        <v>1704</v>
      </c>
      <c r="C40" s="320" t="s">
        <v>1706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1707</v>
      </c>
      <c r="B41" s="153" t="s">
        <v>727</v>
      </c>
      <c r="C41" s="320" t="s">
        <v>1708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1707</v>
      </c>
      <c r="B42" s="164" t="s">
        <v>727</v>
      </c>
      <c r="C42" s="155" t="s">
        <v>1709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1707</v>
      </c>
      <c r="B43" s="153" t="s">
        <v>727</v>
      </c>
      <c r="C43" s="320" t="s">
        <v>1710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1707</v>
      </c>
      <c r="B44" s="153" t="s">
        <v>727</v>
      </c>
      <c r="C44" s="320" t="s">
        <v>1711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1707</v>
      </c>
      <c r="B45" s="153" t="s">
        <v>727</v>
      </c>
      <c r="C45" s="320" t="s">
        <v>1712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727</v>
      </c>
      <c r="C46" s="320" t="s">
        <v>1713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727</v>
      </c>
      <c r="C47" s="320" t="s">
        <v>1714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727</v>
      </c>
      <c r="C48" s="320" t="s">
        <v>1715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1716</v>
      </c>
      <c r="B49" s="426" t="s">
        <v>1717</v>
      </c>
      <c r="C49" s="320" t="s">
        <v>1718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1719</v>
      </c>
      <c r="B50" s="577" t="s">
        <v>312</v>
      </c>
      <c r="C50" s="320" t="s">
        <v>1720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1721</v>
      </c>
      <c r="B51" s="426" t="s">
        <v>1696</v>
      </c>
      <c r="C51" s="320" t="s">
        <v>1722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1721</v>
      </c>
      <c r="B52" s="426" t="s">
        <v>1696</v>
      </c>
      <c r="C52" s="320" t="s">
        <v>1723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1721</v>
      </c>
      <c r="B53" s="426" t="s">
        <v>1696</v>
      </c>
      <c r="C53" s="320" t="s">
        <v>1724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1725</v>
      </c>
      <c r="B54" s="426" t="s">
        <v>1696</v>
      </c>
      <c r="C54" s="320" t="s">
        <v>1726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1727</v>
      </c>
      <c r="B55" s="426" t="s">
        <v>1696</v>
      </c>
      <c r="C55" s="320" t="s">
        <v>1728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1696</v>
      </c>
      <c r="C56" s="320" t="s">
        <v>1729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1696</v>
      </c>
      <c r="C57" s="320" t="s">
        <v>1730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1696</v>
      </c>
      <c r="C58" s="320" t="s">
        <v>1731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1696</v>
      </c>
      <c r="C59" s="320" t="s">
        <v>1732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1696</v>
      </c>
      <c r="C60" s="320" t="s">
        <v>1733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1696</v>
      </c>
      <c r="C61" s="320" t="s">
        <v>1734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1696</v>
      </c>
      <c r="C62" s="320" t="s">
        <v>1735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1696</v>
      </c>
      <c r="C63" s="320" t="s">
        <v>1736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1696</v>
      </c>
      <c r="C64" s="320" t="s">
        <v>1737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1696</v>
      </c>
      <c r="C65" s="320" t="s">
        <v>1738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1696</v>
      </c>
      <c r="C66" s="320" t="s">
        <v>1739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1696</v>
      </c>
      <c r="C67" s="320" t="s">
        <v>1740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1696</v>
      </c>
      <c r="C68" s="320" t="s">
        <v>1741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1742</v>
      </c>
      <c r="B69" s="577" t="s">
        <v>1743</v>
      </c>
      <c r="C69" s="320" t="s">
        <v>1744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1745</v>
      </c>
      <c r="B70" s="577" t="s">
        <v>1743</v>
      </c>
      <c r="C70" s="320" t="s">
        <v>1746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1747</v>
      </c>
      <c r="B71" s="426" t="s">
        <v>1748</v>
      </c>
      <c r="C71" s="320" t="s">
        <v>1749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1747</v>
      </c>
      <c r="B72" s="426" t="s">
        <v>1748</v>
      </c>
      <c r="C72" s="320" t="s">
        <v>1750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1751</v>
      </c>
      <c r="B73" s="577" t="s">
        <v>312</v>
      </c>
      <c r="C73" s="320" t="s">
        <v>1752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1747</v>
      </c>
      <c r="B74" s="426" t="s">
        <v>1748</v>
      </c>
      <c r="C74" s="320" t="s">
        <v>1753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1747</v>
      </c>
      <c r="B75" s="426" t="s">
        <v>1748</v>
      </c>
      <c r="C75" s="320" t="s">
        <v>1754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1747</v>
      </c>
      <c r="B76" s="426" t="s">
        <v>1748</v>
      </c>
      <c r="C76" s="320" t="s">
        <v>1755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1748</v>
      </c>
      <c r="C77" s="320" t="s">
        <v>1756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1748</v>
      </c>
      <c r="C78" s="320" t="s">
        <v>1757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1748</v>
      </c>
      <c r="C79" s="320" t="s">
        <v>1758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1748</v>
      </c>
      <c r="C80" s="320" t="s">
        <v>1759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1748</v>
      </c>
      <c r="C81" s="320" t="s">
        <v>1760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1748</v>
      </c>
      <c r="C82" s="320" t="s">
        <v>1761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1748</v>
      </c>
      <c r="C83" s="320" t="s">
        <v>1762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1748</v>
      </c>
      <c r="C84" s="320" t="s">
        <v>1763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1764</v>
      </c>
    </row>
    <row r="85" spans="1:9" ht="15.75" hidden="1" customHeight="1">
      <c r="B85" s="426" t="s">
        <v>1748</v>
      </c>
      <c r="C85" s="320" t="s">
        <v>1765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1748</v>
      </c>
      <c r="C86" s="320" t="s">
        <v>1766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1748</v>
      </c>
      <c r="C87" s="320" t="s">
        <v>1767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1748</v>
      </c>
      <c r="C88" s="320" t="s">
        <v>1768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1748</v>
      </c>
      <c r="C89" s="320" t="s">
        <v>1769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468</v>
      </c>
      <c r="C91" s="146"/>
      <c r="D91" s="146"/>
      <c r="E91" s="146"/>
      <c r="F91" s="169"/>
    </row>
    <row r="92" spans="1:9" ht="16.5" hidden="1" customHeight="1">
      <c r="B92" s="146"/>
      <c r="C92" s="147" t="s">
        <v>1770</v>
      </c>
      <c r="D92" s="148"/>
      <c r="E92" s="148"/>
    </row>
    <row r="93" spans="1:9" s="146" customFormat="1" ht="33" hidden="1" customHeight="1">
      <c r="A93" s="210"/>
      <c r="B93" s="150"/>
      <c r="C93" s="151" t="s">
        <v>1771</v>
      </c>
      <c r="D93" s="403" t="s">
        <v>1656</v>
      </c>
      <c r="E93" s="163" t="s">
        <v>31</v>
      </c>
      <c r="F93" s="163" t="s">
        <v>1772</v>
      </c>
      <c r="G93" s="169"/>
    </row>
    <row r="94" spans="1:9" s="146" customFormat="1" ht="18" hidden="1" customHeight="1">
      <c r="A94" s="210"/>
      <c r="B94" s="152" t="s">
        <v>254</v>
      </c>
      <c r="C94" s="152" t="s">
        <v>255</v>
      </c>
      <c r="D94" s="348"/>
      <c r="E94" s="332" t="s">
        <v>215</v>
      </c>
      <c r="F94" s="332" t="s">
        <v>54</v>
      </c>
      <c r="G94" s="169"/>
    </row>
    <row r="95" spans="1:9" s="146" customFormat="1" ht="18" hidden="1" customHeight="1">
      <c r="A95" s="210" t="s">
        <v>1773</v>
      </c>
      <c r="B95" s="153" t="s">
        <v>1774</v>
      </c>
      <c r="C95" s="320" t="s">
        <v>1775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1776</v>
      </c>
      <c r="B96" s="216" t="s">
        <v>288</v>
      </c>
      <c r="C96" s="320" t="s">
        <v>1775</v>
      </c>
      <c r="D96" s="154">
        <f t="shared" ref="D96" si="143">D95+7</f>
        <v>43533</v>
      </c>
      <c r="E96" s="154"/>
      <c r="F96" s="154"/>
      <c r="G96" s="162" t="s">
        <v>1777</v>
      </c>
    </row>
    <row r="97" spans="1:12" s="146" customFormat="1" ht="17.25" hidden="1" customHeight="1">
      <c r="A97" s="362"/>
      <c r="B97" s="156" t="s">
        <v>1778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1779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1780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1771</v>
      </c>
      <c r="D103" s="403" t="s">
        <v>1656</v>
      </c>
      <c r="E103" s="163" t="s">
        <v>31</v>
      </c>
      <c r="F103" s="163" t="s">
        <v>1772</v>
      </c>
      <c r="I103" s="155"/>
      <c r="J103" s="155"/>
      <c r="K103" s="155"/>
    </row>
    <row r="104" spans="1:12" s="146" customFormat="1" ht="16.5" hidden="1" customHeight="1">
      <c r="A104" s="362"/>
      <c r="B104" s="152" t="s">
        <v>254</v>
      </c>
      <c r="C104" s="152" t="s">
        <v>255</v>
      </c>
      <c r="D104" s="348"/>
      <c r="E104" s="332" t="s">
        <v>215</v>
      </c>
      <c r="F104" s="332" t="s">
        <v>54</v>
      </c>
      <c r="I104" s="155"/>
      <c r="J104" s="155"/>
      <c r="K104" s="155"/>
    </row>
    <row r="105" spans="1:12" s="146" customFormat="1" ht="16.5" hidden="1" customHeight="1">
      <c r="A105" s="210"/>
      <c r="B105" s="153" t="s">
        <v>1781</v>
      </c>
      <c r="C105" s="320" t="s">
        <v>1782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1783</v>
      </c>
      <c r="C106" s="320" t="s">
        <v>1784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1785</v>
      </c>
      <c r="B107" s="153" t="s">
        <v>1786</v>
      </c>
      <c r="C107" s="320" t="s">
        <v>1787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1783</v>
      </c>
      <c r="C108" s="320" t="s">
        <v>1788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1778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468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469</v>
      </c>
      <c r="C112" s="193"/>
      <c r="D112" s="193"/>
      <c r="E112" s="194"/>
      <c r="F112" s="195" t="s">
        <v>1789</v>
      </c>
      <c r="G112" s="195"/>
      <c r="H112" s="193"/>
      <c r="I112" s="193"/>
      <c r="J112" s="195" t="s">
        <v>471</v>
      </c>
      <c r="K112" s="195"/>
      <c r="L112" s="195"/>
    </row>
    <row r="113" spans="2:12" s="159" customFormat="1" ht="15.75" customHeight="1">
      <c r="B113" s="197" t="s">
        <v>472</v>
      </c>
      <c r="C113" s="193"/>
      <c r="D113" s="198" t="s">
        <v>473</v>
      </c>
      <c r="E113" s="199"/>
      <c r="F113" s="197" t="s">
        <v>474</v>
      </c>
      <c r="G113" s="193"/>
      <c r="H113" s="198" t="s">
        <v>475</v>
      </c>
      <c r="I113" s="193"/>
      <c r="J113" s="197" t="s">
        <v>476</v>
      </c>
      <c r="K113" s="193"/>
      <c r="L113" s="198" t="s">
        <v>477</v>
      </c>
    </row>
    <row r="114" spans="2:12" s="159" customFormat="1" ht="15.75" customHeight="1">
      <c r="B114" s="414" t="s">
        <v>478</v>
      </c>
      <c r="C114" s="202"/>
      <c r="D114" s="570" t="s">
        <v>479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483</v>
      </c>
      <c r="K114" s="202" t="s">
        <v>1790</v>
      </c>
      <c r="L114" s="203" t="s">
        <v>484</v>
      </c>
    </row>
    <row r="115" spans="2:12" s="159" customFormat="1" ht="15.75" customHeight="1">
      <c r="B115" s="414" t="s">
        <v>492</v>
      </c>
      <c r="C115" s="202"/>
      <c r="D115" s="570" t="s">
        <v>493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490</v>
      </c>
      <c r="K115" s="202" t="s">
        <v>1791</v>
      </c>
      <c r="L115" s="203" t="s">
        <v>491</v>
      </c>
    </row>
    <row r="116" spans="2:12" s="159" customFormat="1" ht="15.75" customHeight="1">
      <c r="B116" s="201" t="s">
        <v>1792</v>
      </c>
      <c r="C116" s="202"/>
      <c r="D116" s="203" t="s">
        <v>1793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1794</v>
      </c>
      <c r="K116" s="202" t="s">
        <v>1795</v>
      </c>
      <c r="L116" s="203" t="s">
        <v>1796</v>
      </c>
    </row>
    <row r="117" spans="2:12" s="159" customFormat="1" ht="15.75" customHeight="1">
      <c r="B117" s="201" t="s">
        <v>485</v>
      </c>
      <c r="C117" s="202"/>
      <c r="D117" s="203" t="s">
        <v>486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504</v>
      </c>
      <c r="K117" s="202" t="s">
        <v>1797</v>
      </c>
      <c r="L117" s="203" t="s">
        <v>505</v>
      </c>
    </row>
    <row r="118" spans="2:12" s="159" customFormat="1" ht="15.75" customHeight="1">
      <c r="B118" s="414" t="s">
        <v>899</v>
      </c>
      <c r="C118" s="202"/>
      <c r="D118" s="570" t="s">
        <v>500</v>
      </c>
      <c r="E118" s="197"/>
      <c r="F118" s="201"/>
      <c r="G118" s="202"/>
      <c r="H118" s="203"/>
      <c r="I118" s="193"/>
      <c r="J118" s="201" t="s">
        <v>511</v>
      </c>
      <c r="K118" s="202" t="s">
        <v>1798</v>
      </c>
      <c r="L118" s="203" t="s">
        <v>512</v>
      </c>
    </row>
    <row r="119" spans="2:12" s="159" customFormat="1" ht="15.75" customHeight="1">
      <c r="B119" s="414" t="s">
        <v>1799</v>
      </c>
      <c r="C119" s="202"/>
      <c r="D119" s="570" t="s">
        <v>1800</v>
      </c>
      <c r="E119" s="197"/>
      <c r="F119" s="201"/>
      <c r="G119" s="202"/>
      <c r="H119" s="203"/>
      <c r="I119" s="193"/>
      <c r="J119" s="201" t="s">
        <v>1801</v>
      </c>
      <c r="K119" s="202" t="s">
        <v>1802</v>
      </c>
      <c r="L119" s="203" t="s">
        <v>1803</v>
      </c>
    </row>
    <row r="120" spans="2:12" s="159" customFormat="1" ht="15.75" customHeight="1">
      <c r="B120" s="414" t="s">
        <v>1804</v>
      </c>
      <c r="C120" s="202"/>
      <c r="D120" s="570" t="s">
        <v>1805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1806</v>
      </c>
      <c r="C123" s="193" t="s">
        <v>1807</v>
      </c>
      <c r="D123" s="205"/>
      <c r="E123" s="193"/>
      <c r="F123" s="193" t="s">
        <v>1808</v>
      </c>
      <c r="G123" s="206" t="s">
        <v>1809</v>
      </c>
      <c r="H123" s="196"/>
      <c r="I123" s="193"/>
      <c r="J123" s="193" t="s">
        <v>1808</v>
      </c>
      <c r="K123" s="193" t="s">
        <v>1810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DE34C730-0586-411B-A1DE-53D5A8106A82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2026-04-30T05:40:44Z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