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19679" documentId="8_{151B4468-43AB-4E30-9942-C477987364E3}" xr6:coauthVersionLast="47" xr6:coauthVersionMax="47" xr10:uidLastSave="{A6416E09-FB53-454F-8B90-2A84532DF24C}"/>
  <bookViews>
    <workbookView xWindow="-120" yWindow="-120" windowWidth="29040" windowHeight="15720" tabRatio="849" firstSheet="1" activeTab="16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DOLPHIN" sheetId="48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GOLDEN HORN" sheetId="45" r:id="rId12"/>
    <sheet name="KAGUYA" sheetId="51" state="hidden" r:id="rId13"/>
    <sheet name="LANG CO" sheetId="37" r:id="rId14"/>
    <sheet name="ORCHID" sheetId="5" r:id="rId15"/>
    <sheet name=" ORIGAMI" sheetId="7" r:id="rId16"/>
    <sheet name="PERTIWI" sheetId="44" r:id="rId17"/>
    <sheet name="SEAGULL" sheetId="8" r:id="rId18"/>
    <sheet name="SEAHORSE" sheetId="32" r:id="rId19"/>
    <sheet name="NEW JAVA EX 1 &amp; 3" sheetId="4" state="hidden" r:id="rId20"/>
    <sheet name="NEW KIWI" sheetId="56" r:id="rId21"/>
    <sheet name="TIGER EAST" sheetId="11" r:id="rId22"/>
    <sheet name="JADE EAST" sheetId="10" r:id="rId23"/>
    <sheet name="EMERALD" sheetId="20" r:id="rId24"/>
    <sheet name="PHOENIX EAST" sheetId="13" state="hidden" r:id="rId25"/>
    <sheet name="GRIFFIN" sheetId="38" r:id="rId26"/>
    <sheet name="IPANEMA" sheetId="21" state="hidden" r:id="rId27"/>
    <sheet name="ALBATROS" sheetId="14" r:id="rId28"/>
    <sheet name="SENTOSA SHIKA" sheetId="39" state="hidden" r:id="rId29"/>
    <sheet name="NEW MALACCA EX" sheetId="2" state="hidden" r:id="rId30"/>
    <sheet name="MALYNDO" sheetId="3" state="hidden" r:id="rId31"/>
    <sheet name="IN3" sheetId="36" state="hidden" r:id="rId32"/>
    <sheet name="IA3" sheetId="33" state="hidden" r:id="rId33"/>
    <sheet name="DRAGON" sheetId="9" state="hidden" r:id="rId34"/>
    <sheet name="SUNRISE" sheetId="35" state="hidden" r:id="rId35"/>
    <sheet name="KAMCHATKA" sheetId="42" state="hidden" r:id="rId36"/>
    <sheet name="LION" sheetId="12" state="hidden" r:id="rId37"/>
    <sheet name="SWAN" sheetId="16" state="hidden" r:id="rId38"/>
    <sheet name="SHOGUN" sheetId="17" state="hidden" r:id="rId39"/>
    <sheet name="AMERICA" sheetId="18" state="hidden" r:id="rId40"/>
    <sheet name="EMPIRE" sheetId="19" state="hidden" r:id="rId41"/>
    <sheet name="LION-JAGUAR" sheetId="15" state="hidden" r:id="rId42"/>
    <sheet name="RELAY SERVICE " sheetId="23" state="hidden" r:id="rId43"/>
    <sheet name="JAGUAR" sheetId="24" state="hidden" r:id="rId44"/>
    <sheet name="INGWE" sheetId="25" state="hidden" r:id="rId45"/>
    <sheet name="AFRICA" sheetId="22" state="hidden" r:id="rId46"/>
    <sheet name="AMERICA E" sheetId="40" state="hidden" r:id="rId47"/>
    <sheet name="INTRA-ASIA NETWORK UPGRADE " sheetId="50" state="hidden" r:id="rId48"/>
    <sheet name="MEKONG SVC" sheetId="28" state="hidden" r:id="rId49"/>
    <sheet name="SILK" sheetId="29" state="hidden" r:id="rId50"/>
    <sheet name="AFRICA EX" sheetId="55" state="hidden" r:id="rId51"/>
  </sheets>
  <definedNames>
    <definedName name="_xlnm._FilterDatabase" localSheetId="15" hidden="1">' ORIGAMI'!$A$5:$I$6</definedName>
    <definedName name="_xlnm._FilterDatabase" localSheetId="5" hidden="1">'CHINA PORT TERMINAL'!$A$1:$AA$126</definedName>
    <definedName name="_xlnm._FilterDatabase" localSheetId="33" hidden="1">DRAGON!#REF!</definedName>
    <definedName name="_xlnm._FilterDatabase" localSheetId="1" hidden="1">HOME!$A$13:$G$108</definedName>
    <definedName name="_xlnm._FilterDatabase" localSheetId="14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2">BENGAL!$A$1:$M$162</definedName>
    <definedName name="_xlnm.Print_Area" localSheetId="3">BURMA!$A$1:$L$50</definedName>
    <definedName name="_xlnm.Print_Area" localSheetId="4">DOLPHIN!$A$1:$L$96</definedName>
    <definedName name="_xlnm.Print_Area" localSheetId="1">HOME!$A$2:$H$42</definedName>
    <definedName name="_xlnm.Print_Area" localSheetId="30">MALYNDO!$A$1:$N$40</definedName>
    <definedName name="_xlnm.Print_Area" localSheetId="19">'NEW JAVA EX 1 &amp; 3'!$A$1:$M$280</definedName>
    <definedName name="_xlnm.Print_Area" localSheetId="29">'NEW MALACCA EX'!$A$1:$L$117</definedName>
    <definedName name="_xlnm.Print_Area" localSheetId="14">ORCHID!$A$1:$K$5</definedName>
    <definedName name="_xlnm.Print_Area" localSheetId="16">PERTIWI!$A$1:$K$103</definedName>
    <definedName name="_xlnm.Print_Area" localSheetId="37">SWAN!$A$1:$N$35</definedName>
    <definedName name="Z_03DD319B_D6A9_4830_871F_6D56EEAA4879_.wvu.FilterData" localSheetId="15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4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BENGAL!$A$1:$M$162</definedName>
    <definedName name="Z_03DD319B_D6A9_4830_871F_6D56EEAA4879_.wvu.PrintArea" localSheetId="3" hidden="1">BURMA!$A$1:$L$50</definedName>
    <definedName name="Z_03DD319B_D6A9_4830_871F_6D56EEAA4879_.wvu.PrintArea" localSheetId="4" hidden="1">DOLPHIN!$A$1:$L$96</definedName>
    <definedName name="Z_03DD319B_D6A9_4830_871F_6D56EEAA4879_.wvu.PrintArea" localSheetId="1" hidden="1">HOME!$A$2:$H$42</definedName>
    <definedName name="Z_03DD319B_D6A9_4830_871F_6D56EEAA4879_.wvu.PrintArea" localSheetId="30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29" hidden="1">'NEW MALACCA EX'!$A$1:$L$117</definedName>
    <definedName name="Z_03DD319B_D6A9_4830_871F_6D56EEAA4879_.wvu.PrintArea" localSheetId="14" hidden="1">ORCHID!$A$1:$K$5</definedName>
    <definedName name="Z_03DD319B_D6A9_4830_871F_6D56EEAA4879_.wvu.PrintArea" localSheetId="16" hidden="1">PERTIWI!$A$1:$K$103</definedName>
    <definedName name="Z_03DD319B_D6A9_4830_871F_6D56EEAA4879_.wvu.PrintArea" localSheetId="37" hidden="1">SWAN!$A$1:$N$35</definedName>
    <definedName name="Z_03DD319B_D6A9_4830_871F_6D56EEAA4879_.wvu.Rows" localSheetId="11" hidden="1">'GOLDEN HORN'!#REF!,'GOLDEN HORN'!#REF!,'GOLDEN HORN'!#REF!</definedName>
    <definedName name="Z_03DD319B_D6A9_4830_871F_6D56EEAA4879_.wvu.Rows" localSheetId="32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5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0" hidden="1">'NEW KIWI'!#REF!</definedName>
    <definedName name="Z_03DD319B_D6A9_4830_871F_6D56EEAA4879_.wvu.Rows" localSheetId="0" hidden="1">ROUTING!$13:$14</definedName>
    <definedName name="Z_03DD319B_D6A9_4830_871F_6D56EEAA4879_.wvu.Rows" localSheetId="17" hidden="1">SEAGULL!#REF!,SEAGULL!#REF!,SEAGULL!#REF!</definedName>
    <definedName name="Z_03DD319B_D6A9_4830_871F_6D56EEAA4879_.wvu.Rows" localSheetId="18" hidden="1">SEAHORSE!#REF!,SEAHORSE!#REF!,SEAHORSE!#REF!</definedName>
    <definedName name="Z_03DD319B_D6A9_4830_871F_6D56EEAA4879_.wvu.Rows" localSheetId="7" hidden="1">'THAI (SERVICE CLOSURE)'!$100:$110</definedName>
    <definedName name="Z_081BDD81_EE06_4095_AD37_7E4189D26072_.wvu.FilterData" localSheetId="39" hidden="1">AMERICA!#REF!</definedName>
    <definedName name="Z_081BDD81_EE06_4095_AD37_7E4189D26072_.wvu.FilterData" localSheetId="40" hidden="1">EMPIRE!#REF!</definedName>
    <definedName name="Z_081BDD81_EE06_4095_AD37_7E4189D26072_.wvu.FilterData" localSheetId="14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BENGAL!$A$1:$M$162</definedName>
    <definedName name="Z_081BDD81_EE06_4095_AD37_7E4189D26072_.wvu.PrintArea" localSheetId="3" hidden="1">BURMA!$A$1:$L$50</definedName>
    <definedName name="Z_081BDD81_EE06_4095_AD37_7E4189D26072_.wvu.PrintArea" localSheetId="4" hidden="1">DOLPHIN!$A$1:$L$96</definedName>
    <definedName name="Z_081BDD81_EE06_4095_AD37_7E4189D26072_.wvu.PrintArea" localSheetId="1" hidden="1">HOME!$A$2:$H$42</definedName>
    <definedName name="Z_081BDD81_EE06_4095_AD37_7E4189D26072_.wvu.PrintArea" localSheetId="30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29" hidden="1">'NEW MALACCA EX'!$A$1:$L$117</definedName>
    <definedName name="Z_081BDD81_EE06_4095_AD37_7E4189D26072_.wvu.PrintArea" localSheetId="14" hidden="1">ORCHID!$A$1:$K$5</definedName>
    <definedName name="Z_081BDD81_EE06_4095_AD37_7E4189D26072_.wvu.PrintArea" localSheetId="16" hidden="1">PERTIWI!$A$1:$K$103</definedName>
    <definedName name="Z_081BDD81_EE06_4095_AD37_7E4189D26072_.wvu.PrintArea" localSheetId="37" hidden="1">SWAN!$A$1:$N$35</definedName>
    <definedName name="Z_081BDD81_EE06_4095_AD37_7E4189D26072_.wvu.Rows" localSheetId="0" hidden="1">ROUTING!$13:$14</definedName>
    <definedName name="Z_1BFD2ADD_60C4_4334_9BDE_E3C6DD17BEED_.wvu.FilterData" localSheetId="15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4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BENGAL!$A$1:$M$162</definedName>
    <definedName name="Z_1BFD2ADD_60C4_4334_9BDE_E3C6DD17BEED_.wvu.PrintArea" localSheetId="3" hidden="1">BURMA!$A$1:$L$50</definedName>
    <definedName name="Z_1BFD2ADD_60C4_4334_9BDE_E3C6DD17BEED_.wvu.PrintArea" localSheetId="4" hidden="1">DOLPHIN!$A$1:$L$96</definedName>
    <definedName name="Z_1BFD2ADD_60C4_4334_9BDE_E3C6DD17BEED_.wvu.PrintArea" localSheetId="1" hidden="1">HOME!$A$2:$H$42</definedName>
    <definedName name="Z_1BFD2ADD_60C4_4334_9BDE_E3C6DD17BEED_.wvu.PrintArea" localSheetId="30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29" hidden="1">'NEW MALACCA EX'!$A$1:$L$117</definedName>
    <definedName name="Z_1BFD2ADD_60C4_4334_9BDE_E3C6DD17BEED_.wvu.PrintArea" localSheetId="14" hidden="1">ORCHID!$A$1:$K$5</definedName>
    <definedName name="Z_1BFD2ADD_60C4_4334_9BDE_E3C6DD17BEED_.wvu.PrintArea" localSheetId="16" hidden="1">PERTIWI!$A$1:$K$103</definedName>
    <definedName name="Z_1BFD2ADD_60C4_4334_9BDE_E3C6DD17BEED_.wvu.PrintArea" localSheetId="37" hidden="1">SWAN!$A$1:$N$35</definedName>
    <definedName name="Z_1BFD2ADD_60C4_4334_9BDE_E3C6DD17BEED_.wvu.Rows" localSheetId="15" hidden="1">' ORIGAMI'!#REF!</definedName>
    <definedName name="Z_1BFD2ADD_60C4_4334_9BDE_E3C6DD17BEED_.wvu.Rows" localSheetId="11" hidden="1">'GOLDEN HORN'!#REF!,'GOLDEN HORN'!#REF!,'GOLDEN HORN'!#REF!</definedName>
    <definedName name="Z_1BFD2ADD_60C4_4334_9BDE_E3C6DD17BEED_.wvu.Rows" localSheetId="32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5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0" hidden="1">'NEW KIWI'!#REF!</definedName>
    <definedName name="Z_1BFD2ADD_60C4_4334_9BDE_E3C6DD17BEED_.wvu.Rows" localSheetId="14" hidden="1">ORCHID!#REF!</definedName>
    <definedName name="Z_1BFD2ADD_60C4_4334_9BDE_E3C6DD17BEED_.wvu.Rows" localSheetId="0" hidden="1">ROUTING!$13:$14</definedName>
    <definedName name="Z_1BFD2ADD_60C4_4334_9BDE_E3C6DD17BEED_.wvu.Rows" localSheetId="17" hidden="1">SEAGULL!#REF!,SEAGULL!#REF!,SEAGULL!$164:$164</definedName>
    <definedName name="Z_1BFD2ADD_60C4_4334_9BDE_E3C6DD17BEED_.wvu.Rows" localSheetId="18" hidden="1">SEAHORSE!#REF!,SEAHORSE!#REF!,SEAHORSE!#REF!</definedName>
    <definedName name="Z_1BFD2ADD_60C4_4334_9BDE_E3C6DD17BEED_.wvu.Rows" localSheetId="7" hidden="1">'THAI (SERVICE CLOSURE)'!$100:$110</definedName>
    <definedName name="Z_1ECD3B71_3848_4973_92B4_4B4B149BC657_.wvu.FilterData" localSheetId="5" hidden="1">'CHINA PORT TERMINAL'!$A$1:$AA$126</definedName>
    <definedName name="Z_1ECD3B71_3848_4973_92B4_4B4B149BC657_.wvu.FilterData" localSheetId="14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BENGAL!$A$1:$M$162</definedName>
    <definedName name="Z_1ECD3B71_3848_4973_92B4_4B4B149BC657_.wvu.PrintArea" localSheetId="3" hidden="1">BURMA!$A$1:$L$50</definedName>
    <definedName name="Z_1ECD3B71_3848_4973_92B4_4B4B149BC657_.wvu.PrintArea" localSheetId="4" hidden="1">DOLPHIN!$A$1:$L$96</definedName>
    <definedName name="Z_1ECD3B71_3848_4973_92B4_4B4B149BC657_.wvu.PrintArea" localSheetId="1" hidden="1">HOME!$A$2:$H$42</definedName>
    <definedName name="Z_1ECD3B71_3848_4973_92B4_4B4B149BC657_.wvu.PrintArea" localSheetId="30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29" hidden="1">'NEW MALACCA EX'!$A$1:$L$117</definedName>
    <definedName name="Z_1ECD3B71_3848_4973_92B4_4B4B149BC657_.wvu.PrintArea" localSheetId="14" hidden="1">ORCHID!$A$1:$K$5</definedName>
    <definedName name="Z_1ECD3B71_3848_4973_92B4_4B4B149BC657_.wvu.PrintArea" localSheetId="16" hidden="1">PERTIWI!$A$1:$K$103</definedName>
    <definedName name="Z_1ECD3B71_3848_4973_92B4_4B4B149BC657_.wvu.PrintArea" localSheetId="37" hidden="1">SWAN!$A$1:$N$35</definedName>
    <definedName name="Z_1ECD3B71_3848_4973_92B4_4B4B149BC657_.wvu.Rows" localSheetId="22" hidden="1">'JADE EAST'!#REF!</definedName>
    <definedName name="Z_1ECD3B71_3848_4973_92B4_4B4B149BC657_.wvu.Rows" localSheetId="13" hidden="1">'LANG CO'!#REF!</definedName>
    <definedName name="Z_1ECD3B71_3848_4973_92B4_4B4B149BC657_.wvu.Rows" localSheetId="36" hidden="1">LION!#REF!</definedName>
    <definedName name="Z_1ECD3B71_3848_4973_92B4_4B4B149BC657_.wvu.Rows" localSheetId="41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0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39" hidden="1">AMERICA!#REF!</definedName>
    <definedName name="Z_22B9931B_8CC1_495D_8ABF_4367F34C0DA0_.wvu.FilterData" localSheetId="40" hidden="1">EMPIRE!#REF!</definedName>
    <definedName name="Z_22B9931B_8CC1_495D_8ABF_4367F34C0DA0_.wvu.FilterData" localSheetId="14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4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BENGAL!$A$1:$M$162</definedName>
    <definedName name="Z_2EFCC4AA_DFFF_400E_B34F_BF7B9FA2A1FF_.wvu.PrintArea" localSheetId="3" hidden="1">BURMA!$A$1:$L$50</definedName>
    <definedName name="Z_2EFCC4AA_DFFF_400E_B34F_BF7B9FA2A1FF_.wvu.PrintArea" localSheetId="4" hidden="1">DOLPHIN!$A$1:$L$96</definedName>
    <definedName name="Z_2EFCC4AA_DFFF_400E_B34F_BF7B9FA2A1FF_.wvu.PrintArea" localSheetId="1" hidden="1">HOME!$A$2:$H$42</definedName>
    <definedName name="Z_2EFCC4AA_DFFF_400E_B34F_BF7B9FA2A1FF_.wvu.PrintArea" localSheetId="30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29" hidden="1">'NEW MALACCA EX'!$A$1:$L$117</definedName>
    <definedName name="Z_2EFCC4AA_DFFF_400E_B34F_BF7B9FA2A1FF_.wvu.PrintArea" localSheetId="14" hidden="1">ORCHID!$A$1:$K$5</definedName>
    <definedName name="Z_2EFCC4AA_DFFF_400E_B34F_BF7B9FA2A1FF_.wvu.PrintArea" localSheetId="16" hidden="1">PERTIWI!$A$1:$K$103</definedName>
    <definedName name="Z_2EFCC4AA_DFFF_400E_B34F_BF7B9FA2A1FF_.wvu.PrintArea" localSheetId="37" hidden="1">SWAN!$A$1:$N$35</definedName>
    <definedName name="Z_2EFCC4AA_DFFF_400E_B34F_BF7B9FA2A1FF_.wvu.Rows" localSheetId="39" hidden="1">AMERICA!#REF!</definedName>
    <definedName name="Z_2EFCC4AA_DFFF_400E_B34F_BF7B9FA2A1FF_.wvu.Rows" localSheetId="0" hidden="1">ROUTING!$13:$14</definedName>
    <definedName name="Z_32E39B74_69D7_45CD_A7D0_50BEA0378E58_.wvu.FilterData" localSheetId="33" hidden="1">DRAGON!#REF!</definedName>
    <definedName name="Z_32E39B74_69D7_45CD_A7D0_50BEA0378E58_.wvu.FilterData" localSheetId="14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BENGAL!$A$1:$M$162</definedName>
    <definedName name="Z_32E39B74_69D7_45CD_A7D0_50BEA0378E58_.wvu.PrintArea" localSheetId="3" hidden="1">BURMA!$A$1:$L$50</definedName>
    <definedName name="Z_32E39B74_69D7_45CD_A7D0_50BEA0378E58_.wvu.PrintArea" localSheetId="4" hidden="1">DOLPHIN!$A$1:$L$96</definedName>
    <definedName name="Z_32E39B74_69D7_45CD_A7D0_50BEA0378E58_.wvu.PrintArea" localSheetId="1" hidden="1">HOME!$A$2:$H$42</definedName>
    <definedName name="Z_32E39B74_69D7_45CD_A7D0_50BEA0378E58_.wvu.PrintArea" localSheetId="30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29" hidden="1">'NEW MALACCA EX'!$A$1:$L$117</definedName>
    <definedName name="Z_32E39B74_69D7_45CD_A7D0_50BEA0378E58_.wvu.PrintArea" localSheetId="14" hidden="1">ORCHID!$A$1:$K$5</definedName>
    <definedName name="Z_32E39B74_69D7_45CD_A7D0_50BEA0378E58_.wvu.PrintArea" localSheetId="16" hidden="1">PERTIWI!$A$1:$K$103</definedName>
    <definedName name="Z_32E39B74_69D7_45CD_A7D0_50BEA0378E58_.wvu.PrintArea" localSheetId="37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4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BENGAL!$A$1:$M$162</definedName>
    <definedName name="Z_3485952D_0C31_4884_9EDF_552F3D1B124B_.wvu.PrintArea" localSheetId="3" hidden="1">BURMA!$A$1:$L$50</definedName>
    <definedName name="Z_3485952D_0C31_4884_9EDF_552F3D1B124B_.wvu.PrintArea" localSheetId="4" hidden="1">DOLPHIN!$A$1:$L$96</definedName>
    <definedName name="Z_3485952D_0C31_4884_9EDF_552F3D1B124B_.wvu.PrintArea" localSheetId="1" hidden="1">HOME!$A$2:$H$42</definedName>
    <definedName name="Z_3485952D_0C31_4884_9EDF_552F3D1B124B_.wvu.PrintArea" localSheetId="30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29" hidden="1">'NEW MALACCA EX'!$A$1:$L$117</definedName>
    <definedName name="Z_3485952D_0C31_4884_9EDF_552F3D1B124B_.wvu.PrintArea" localSheetId="14" hidden="1">ORCHID!$A$1:$K$5</definedName>
    <definedName name="Z_3485952D_0C31_4884_9EDF_552F3D1B124B_.wvu.PrintArea" localSheetId="16" hidden="1">PERTIWI!$A$1:$K$103</definedName>
    <definedName name="Z_3485952D_0C31_4884_9EDF_552F3D1B124B_.wvu.PrintArea" localSheetId="37" hidden="1">SWAN!$A$1:$N$35</definedName>
    <definedName name="Z_3485952D_0C31_4884_9EDF_552F3D1B124B_.wvu.Rows" localSheetId="0" hidden="1">ROUTING!$13:$14</definedName>
    <definedName name="Z_353A8EAC_2D07_4AFC_B91B_ACF6B1ABF55E_.wvu.FilterData" localSheetId="39" hidden="1">AMERICA!#REF!</definedName>
    <definedName name="Z_353A8EAC_2D07_4AFC_B91B_ACF6B1ABF55E_.wvu.FilterData" localSheetId="33" hidden="1">DRAGON!#REF!</definedName>
    <definedName name="Z_353A8EAC_2D07_4AFC_B91B_ACF6B1ABF55E_.wvu.FilterData" localSheetId="40" hidden="1">EMPIRE!#REF!</definedName>
    <definedName name="Z_353A8EAC_2D07_4AFC_B91B_ACF6B1ABF55E_.wvu.FilterData" localSheetId="14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BENGAL!$A$1:$M$162</definedName>
    <definedName name="Z_353A8EAC_2D07_4AFC_B91B_ACF6B1ABF55E_.wvu.PrintArea" localSheetId="3" hidden="1">BURMA!$A$1:$L$50</definedName>
    <definedName name="Z_353A8EAC_2D07_4AFC_B91B_ACF6B1ABF55E_.wvu.PrintArea" localSheetId="4" hidden="1">DOLPHIN!$A$1:$L$96</definedName>
    <definedName name="Z_353A8EAC_2D07_4AFC_B91B_ACF6B1ABF55E_.wvu.PrintArea" localSheetId="1" hidden="1">HOME!$A$2:$H$42</definedName>
    <definedName name="Z_353A8EAC_2D07_4AFC_B91B_ACF6B1ABF55E_.wvu.PrintArea" localSheetId="30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29" hidden="1">'NEW MALACCA EX'!$A$1:$L$117</definedName>
    <definedName name="Z_353A8EAC_2D07_4AFC_B91B_ACF6B1ABF55E_.wvu.PrintArea" localSheetId="14" hidden="1">ORCHID!$A$1:$K$5</definedName>
    <definedName name="Z_353A8EAC_2D07_4AFC_B91B_ACF6B1ABF55E_.wvu.PrintArea" localSheetId="16" hidden="1">PERTIWI!$A$1:$K$103</definedName>
    <definedName name="Z_353A8EAC_2D07_4AFC_B91B_ACF6B1ABF55E_.wvu.PrintArea" localSheetId="37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4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BENGAL!$A$1:$M$162</definedName>
    <definedName name="Z_3FEF6608_25EF_43D8_8468_19FFFC3BCE74_.wvu.PrintArea" localSheetId="3" hidden="1">BURMA!$A$1:$L$50</definedName>
    <definedName name="Z_3FEF6608_25EF_43D8_8468_19FFFC3BCE74_.wvu.PrintArea" localSheetId="4" hidden="1">DOLPHIN!$A$1:$L$96</definedName>
    <definedName name="Z_3FEF6608_25EF_43D8_8468_19FFFC3BCE74_.wvu.PrintArea" localSheetId="1" hidden="1">HOME!$A$2:$H$42</definedName>
    <definedName name="Z_3FEF6608_25EF_43D8_8468_19FFFC3BCE74_.wvu.PrintArea" localSheetId="30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29" hidden="1">'NEW MALACCA EX'!$A$1:$L$117</definedName>
    <definedName name="Z_3FEF6608_25EF_43D8_8468_19FFFC3BCE74_.wvu.PrintArea" localSheetId="14" hidden="1">ORCHID!$A$1:$K$5</definedName>
    <definedName name="Z_3FEF6608_25EF_43D8_8468_19FFFC3BCE74_.wvu.PrintArea" localSheetId="16" hidden="1">PERTIWI!$A$1:$K$103</definedName>
    <definedName name="Z_3FEF6608_25EF_43D8_8468_19FFFC3BCE74_.wvu.PrintArea" localSheetId="37" hidden="1">SWAN!$A$1:$N$35</definedName>
    <definedName name="Z_3FEF6608_25EF_43D8_8468_19FFFC3BCE74_.wvu.Rows" localSheetId="0" hidden="1">ROUTING!$13:$14</definedName>
    <definedName name="Z_613E785B_CD51_494D_B041_E8D30BF6F1EC_.wvu.FilterData" localSheetId="15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4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BENGAL!$A$1:$M$162</definedName>
    <definedName name="Z_613E785B_CD51_494D_B041_E8D30BF6F1EC_.wvu.PrintArea" localSheetId="3" hidden="1">BURMA!$A$1:$L$50</definedName>
    <definedName name="Z_613E785B_CD51_494D_B041_E8D30BF6F1EC_.wvu.PrintArea" localSheetId="4" hidden="1">DOLPHIN!$A$1:$L$96</definedName>
    <definedName name="Z_613E785B_CD51_494D_B041_E8D30BF6F1EC_.wvu.PrintArea" localSheetId="1" hidden="1">HOME!$A$2:$H$42</definedName>
    <definedName name="Z_613E785B_CD51_494D_B041_E8D30BF6F1EC_.wvu.PrintArea" localSheetId="30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29" hidden="1">'NEW MALACCA EX'!$A$1:$L$117</definedName>
    <definedName name="Z_613E785B_CD51_494D_B041_E8D30BF6F1EC_.wvu.PrintArea" localSheetId="14" hidden="1">ORCHID!$A$1:$K$5</definedName>
    <definedName name="Z_613E785B_CD51_494D_B041_E8D30BF6F1EC_.wvu.PrintArea" localSheetId="16" hidden="1">PERTIWI!$A$1:$K$103</definedName>
    <definedName name="Z_613E785B_CD51_494D_B041_E8D30BF6F1EC_.wvu.PrintArea" localSheetId="37" hidden="1">SWAN!$A$1:$N$35</definedName>
    <definedName name="Z_613E785B_CD51_494D_B041_E8D30BF6F1EC_.wvu.Rows" localSheetId="15" hidden="1">' ORIGAMI'!#REF!</definedName>
    <definedName name="Z_613E785B_CD51_494D_B041_E8D30BF6F1EC_.wvu.Rows" localSheetId="11" hidden="1">'GOLDEN HORN'!#REF!,'GOLDEN HORN'!#REF!,'GOLDEN HORN'!#REF!</definedName>
    <definedName name="Z_613E785B_CD51_494D_B041_E8D30BF6F1EC_.wvu.Rows" localSheetId="32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5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0" hidden="1">'NEW KIWI'!#REF!</definedName>
    <definedName name="Z_613E785B_CD51_494D_B041_E8D30BF6F1EC_.wvu.Rows" localSheetId="0" hidden="1">ROUTING!$13:$14</definedName>
    <definedName name="Z_613E785B_CD51_494D_B041_E8D30BF6F1EC_.wvu.Rows" localSheetId="17" hidden="1">SEAGULL!#REF!,SEAGULL!#REF!,SEAGULL!$164:$164</definedName>
    <definedName name="Z_613E785B_CD51_494D_B041_E8D30BF6F1EC_.wvu.Rows" localSheetId="18" hidden="1">SEAHORSE!#REF!,SEAHORSE!#REF!,SEAHORSE!#REF!</definedName>
    <definedName name="Z_613E785B_CD51_494D_B041_E8D30BF6F1EC_.wvu.Rows" localSheetId="7" hidden="1">'THAI (SERVICE CLOSURE)'!$100:$110</definedName>
    <definedName name="Z_6B324A58_5A89_471C_AD21_0822EB95E67E_.wvu.FilterData" localSheetId="15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4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BENGAL!$A$1:$M$162</definedName>
    <definedName name="Z_6B324A58_5A89_471C_AD21_0822EB95E67E_.wvu.PrintArea" localSheetId="3" hidden="1">BURMA!$A$1:$L$50</definedName>
    <definedName name="Z_6B324A58_5A89_471C_AD21_0822EB95E67E_.wvu.PrintArea" localSheetId="4" hidden="1">DOLPHIN!$A$1:$L$96</definedName>
    <definedName name="Z_6B324A58_5A89_471C_AD21_0822EB95E67E_.wvu.PrintArea" localSheetId="1" hidden="1">HOME!$A$2:$H$42</definedName>
    <definedName name="Z_6B324A58_5A89_471C_AD21_0822EB95E67E_.wvu.PrintArea" localSheetId="30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29" hidden="1">'NEW MALACCA EX'!$A$1:$L$117</definedName>
    <definedName name="Z_6B324A58_5A89_471C_AD21_0822EB95E67E_.wvu.PrintArea" localSheetId="14" hidden="1">ORCHID!$A$1:$K$5</definedName>
    <definedName name="Z_6B324A58_5A89_471C_AD21_0822EB95E67E_.wvu.PrintArea" localSheetId="16" hidden="1">PERTIWI!$A$1:$K$103</definedName>
    <definedName name="Z_6B324A58_5A89_471C_AD21_0822EB95E67E_.wvu.PrintArea" localSheetId="37" hidden="1">SWAN!$A$1:$N$35</definedName>
    <definedName name="Z_6B324A58_5A89_471C_AD21_0822EB95E67E_.wvu.Rows" localSheetId="15" hidden="1">' ORIGAMI'!#REF!</definedName>
    <definedName name="Z_6B324A58_5A89_471C_AD21_0822EB95E67E_.wvu.Rows" localSheetId="11" hidden="1">'GOLDEN HORN'!#REF!,'GOLDEN HORN'!#REF!,'GOLDEN HORN'!#REF!</definedName>
    <definedName name="Z_6B324A58_5A89_471C_AD21_0822EB95E67E_.wvu.Rows" localSheetId="32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5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0" hidden="1">'NEW KIWI'!#REF!</definedName>
    <definedName name="Z_6B324A58_5A89_471C_AD21_0822EB95E67E_.wvu.Rows" localSheetId="0" hidden="1">ROUTING!$13:$14</definedName>
    <definedName name="Z_6B324A58_5A89_471C_AD21_0822EB95E67E_.wvu.Rows" localSheetId="17" hidden="1">SEAGULL!#REF!,SEAGULL!#REF!,SEAGULL!$164:$164</definedName>
    <definedName name="Z_6B324A58_5A89_471C_AD21_0822EB95E67E_.wvu.Rows" localSheetId="18" hidden="1">SEAHORSE!#REF!,SEAHORSE!#REF!,SEAHORSE!#REF!</definedName>
    <definedName name="Z_6B324A58_5A89_471C_AD21_0822EB95E67E_.wvu.Rows" localSheetId="7" hidden="1">'THAI (SERVICE CLOSURE)'!$100:$110</definedName>
    <definedName name="Z_7588C8EC_5A58_414F_868E_5FE10A8120BA_.wvu.FilterData" localSheetId="14" hidden="1">ORCHID!#REF!</definedName>
    <definedName name="Z_7D3CEC1C_CCEC_4C4E_963E_DDD8383A68C1_.wvu.FilterData" localSheetId="15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4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BENGAL!$A$1:$M$162</definedName>
    <definedName name="Z_7D3CEC1C_CCEC_4C4E_963E_DDD8383A68C1_.wvu.PrintArea" localSheetId="3" hidden="1">BURMA!$A$1:$L$50</definedName>
    <definedName name="Z_7D3CEC1C_CCEC_4C4E_963E_DDD8383A68C1_.wvu.PrintArea" localSheetId="4" hidden="1">DOLPHIN!$A$1:$L$96</definedName>
    <definedName name="Z_7D3CEC1C_CCEC_4C4E_963E_DDD8383A68C1_.wvu.PrintArea" localSheetId="1" hidden="1">HOME!$A$2:$H$42</definedName>
    <definedName name="Z_7D3CEC1C_CCEC_4C4E_963E_DDD8383A68C1_.wvu.PrintArea" localSheetId="30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29" hidden="1">'NEW MALACCA EX'!$A$1:$L$117</definedName>
    <definedName name="Z_7D3CEC1C_CCEC_4C4E_963E_DDD8383A68C1_.wvu.PrintArea" localSheetId="14" hidden="1">ORCHID!$A$1:$K$5</definedName>
    <definedName name="Z_7D3CEC1C_CCEC_4C4E_963E_DDD8383A68C1_.wvu.PrintArea" localSheetId="16" hidden="1">PERTIWI!$A$1:$K$103</definedName>
    <definedName name="Z_7D3CEC1C_CCEC_4C4E_963E_DDD8383A68C1_.wvu.PrintArea" localSheetId="37" hidden="1">SWAN!$A$1:$N$35</definedName>
    <definedName name="Z_7D3CEC1C_CCEC_4C4E_963E_DDD8383A68C1_.wvu.Rows" localSheetId="15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4" hidden="1">DOLPHIN!#REF!</definedName>
    <definedName name="Z_7D3CEC1C_CCEC_4C4E_963E_DDD8383A68C1_.wvu.Rows" localSheetId="11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2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5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20" hidden="1">'NEW KIWI'!#REF!,'NEW KIWI'!#REF!</definedName>
    <definedName name="Z_7D3CEC1C_CCEC_4C4E_963E_DDD8383A68C1_.wvu.Rows" localSheetId="29" hidden="1">'NEW MALACCA EX'!#REF!</definedName>
    <definedName name="Z_7D3CEC1C_CCEC_4C4E_963E_DDD8383A68C1_.wvu.Rows" localSheetId="14" hidden="1">ORCHID!#REF!,ORCHID!#REF!</definedName>
    <definedName name="Z_7D3CEC1C_CCEC_4C4E_963E_DDD8383A68C1_.wvu.Rows" localSheetId="16" hidden="1">PERTIWI!#REF!</definedName>
    <definedName name="Z_7D3CEC1C_CCEC_4C4E_963E_DDD8383A68C1_.wvu.Rows" localSheetId="0" hidden="1">ROUTING!$13:$14</definedName>
    <definedName name="Z_7D3CEC1C_CCEC_4C4E_963E_DDD8383A68C1_.wvu.Rows" localSheetId="17" hidden="1">SEAGULL!#REF!,SEAGULL!#REF!,SEAGULL!#REF!</definedName>
    <definedName name="Z_7D3CEC1C_CCEC_4C4E_963E_DDD8383A68C1_.wvu.Rows" localSheetId="18" hidden="1">SEAHORSE!#REF!,SEAHORSE!#REF!,SEAHORSE!#REF!</definedName>
    <definedName name="Z_7D3CEC1C_CCEC_4C4E_963E_DDD8383A68C1_.wvu.Rows" localSheetId="7" hidden="1">'THAI (SERVICE CLOSURE)'!#REF!,'THAI (SERVICE CLOSURE)'!$100:$110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4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4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BENGAL!$A$1:$M$162</definedName>
    <definedName name="Z_8773B614_CBE7_474E_B57F_0A27A3791CF3_.wvu.PrintArea" localSheetId="3" hidden="1">BURMA!$A$1:$L$50</definedName>
    <definedName name="Z_8773B614_CBE7_474E_B57F_0A27A3791CF3_.wvu.PrintArea" localSheetId="4" hidden="1">DOLPHIN!$A$1:$L$96</definedName>
    <definedName name="Z_8773B614_CBE7_474E_B57F_0A27A3791CF3_.wvu.PrintArea" localSheetId="1" hidden="1">HOME!$A$2:$H$42</definedName>
    <definedName name="Z_8773B614_CBE7_474E_B57F_0A27A3791CF3_.wvu.PrintArea" localSheetId="30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29" hidden="1">'NEW MALACCA EX'!$A$1:$L$117</definedName>
    <definedName name="Z_8773B614_CBE7_474E_B57F_0A27A3791CF3_.wvu.PrintArea" localSheetId="14" hidden="1">ORCHID!$A$1:$K$5</definedName>
    <definedName name="Z_8773B614_CBE7_474E_B57F_0A27A3791CF3_.wvu.PrintArea" localSheetId="16" hidden="1">PERTIWI!$A$1:$K$103</definedName>
    <definedName name="Z_8773B614_CBE7_474E_B57F_0A27A3791CF3_.wvu.PrintArea" localSheetId="37" hidden="1">SWAN!$A$1:$N$35</definedName>
    <definedName name="Z_8773B614_CBE7_474E_B57F_0A27A3791CF3_.wvu.Rows" localSheetId="0" hidden="1">ROUTING!$13:$14</definedName>
    <definedName name="Z_9278F756_A3B4_47A1_8EDD_64A01BF7A423_.wvu.FilterData" localSheetId="39" hidden="1">AMERICA!#REF!</definedName>
    <definedName name="Z_9278F756_A3B4_47A1_8EDD_64A01BF7A423_.wvu.FilterData" localSheetId="33" hidden="1">DRAGON!#REF!</definedName>
    <definedName name="Z_9278F756_A3B4_47A1_8EDD_64A01BF7A423_.wvu.FilterData" localSheetId="40" hidden="1">EMPIRE!#REF!</definedName>
    <definedName name="Z_9278F756_A3B4_47A1_8EDD_64A01BF7A423_.wvu.FilterData" localSheetId="14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BENGAL!$A$1:$M$162</definedName>
    <definedName name="Z_9278F756_A3B4_47A1_8EDD_64A01BF7A423_.wvu.PrintArea" localSheetId="3" hidden="1">BURMA!$A$1:$L$50</definedName>
    <definedName name="Z_9278F756_A3B4_47A1_8EDD_64A01BF7A423_.wvu.PrintArea" localSheetId="4" hidden="1">DOLPHIN!$A$1:$L$96</definedName>
    <definedName name="Z_9278F756_A3B4_47A1_8EDD_64A01BF7A423_.wvu.PrintArea" localSheetId="1" hidden="1">HOME!$A$2:$H$42</definedName>
    <definedName name="Z_9278F756_A3B4_47A1_8EDD_64A01BF7A423_.wvu.PrintArea" localSheetId="30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29" hidden="1">'NEW MALACCA EX'!$A$1:$L$117</definedName>
    <definedName name="Z_9278F756_A3B4_47A1_8EDD_64A01BF7A423_.wvu.PrintArea" localSheetId="14" hidden="1">ORCHID!$A$1:$K$5</definedName>
    <definedName name="Z_9278F756_A3B4_47A1_8EDD_64A01BF7A423_.wvu.PrintArea" localSheetId="16" hidden="1">PERTIWI!$A$1:$K$103</definedName>
    <definedName name="Z_9278F756_A3B4_47A1_8EDD_64A01BF7A423_.wvu.PrintArea" localSheetId="37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4" hidden="1">DOLPHIN!#REF!</definedName>
    <definedName name="Z_9278F756_A3B4_47A1_8EDD_64A01BF7A423_.wvu.Rows" localSheetId="1" hidden="1">HOME!#REF!</definedName>
    <definedName name="Z_9278F756_A3B4_47A1_8EDD_64A01BF7A423_.wvu.Rows" localSheetId="19" hidden="1">'NEW JAVA EX 1 &amp; 3'!#REF!</definedName>
    <definedName name="Z_9278F756_A3B4_47A1_8EDD_64A01BF7A423_.wvu.Rows" localSheetId="29" hidden="1">'NEW MALACCA EX'!#REF!</definedName>
    <definedName name="Z_9278F756_A3B4_47A1_8EDD_64A01BF7A423_.wvu.Rows" localSheetId="16" hidden="1">PERTIWI!#REF!</definedName>
    <definedName name="Z_9278F756_A3B4_47A1_8EDD_64A01BF7A423_.wvu.Rows" localSheetId="0" hidden="1">ROUTING!$11:$14,ROUTING!$17:$17,ROUTING!$21:$21,ROUTING!$27:$27</definedName>
    <definedName name="Z_9E7EEAA3_A5FB_49FD_8C3A_1AF14EAE95FB_.wvu.FilterData" localSheetId="14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BENGAL!$A$1:$M$162</definedName>
    <definedName name="Z_9E7EEAA3_A5FB_49FD_8C3A_1AF14EAE95FB_.wvu.PrintArea" localSheetId="3" hidden="1">BURMA!$A$1:$L$50</definedName>
    <definedName name="Z_9E7EEAA3_A5FB_49FD_8C3A_1AF14EAE95FB_.wvu.PrintArea" localSheetId="4" hidden="1">DOLPHIN!$A$1:$L$96</definedName>
    <definedName name="Z_9E7EEAA3_A5FB_49FD_8C3A_1AF14EAE95FB_.wvu.PrintArea" localSheetId="1" hidden="1">HOME!$A$2:$H$42</definedName>
    <definedName name="Z_9E7EEAA3_A5FB_49FD_8C3A_1AF14EAE95FB_.wvu.PrintArea" localSheetId="30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29" hidden="1">'NEW MALACCA EX'!$A$1:$L$117</definedName>
    <definedName name="Z_9E7EEAA3_A5FB_49FD_8C3A_1AF14EAE95FB_.wvu.PrintArea" localSheetId="14" hidden="1">ORCHID!$A$1:$K$5</definedName>
    <definedName name="Z_9E7EEAA3_A5FB_49FD_8C3A_1AF14EAE95FB_.wvu.PrintArea" localSheetId="16" hidden="1">PERTIWI!$A$1:$K$103</definedName>
    <definedName name="Z_9E7EEAA3_A5FB_49FD_8C3A_1AF14EAE95FB_.wvu.PrintArea" localSheetId="37" hidden="1">SWAN!$A$1:$N$35</definedName>
    <definedName name="Z_9E7EEAA3_A5FB_49FD_8C3A_1AF14EAE95FB_.wvu.Rows" localSheetId="0" hidden="1">ROUTING!$13:$14</definedName>
    <definedName name="Z_A756B6A5_F67A_491F_BA24_E780838F7671_.wvu.FilterData" localSheetId="14" hidden="1">ORCHID!#REF!</definedName>
    <definedName name="Z_B64A8DAC_18E6_4119_B564_FC1D9B97CCC4_.wvu.FilterData" localSheetId="33" hidden="1">DRAGON!#REF!</definedName>
    <definedName name="Z_BA712AC7_4015_4F77_9461_7852ED983D52_.wvu.FilterData" localSheetId="14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BENGAL!$A$1:$M$162</definedName>
    <definedName name="Z_BA712AC7_4015_4F77_9461_7852ED983D52_.wvu.PrintArea" localSheetId="3" hidden="1">BURMA!$A$1:$L$50</definedName>
    <definedName name="Z_BA712AC7_4015_4F77_9461_7852ED983D52_.wvu.PrintArea" localSheetId="4" hidden="1">DOLPHIN!$A$1:$L$96</definedName>
    <definedName name="Z_BA712AC7_4015_4F77_9461_7852ED983D52_.wvu.PrintArea" localSheetId="1" hidden="1">HOME!$A$2:$H$42</definedName>
    <definedName name="Z_BA712AC7_4015_4F77_9461_7852ED983D52_.wvu.PrintArea" localSheetId="30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29" hidden="1">'NEW MALACCA EX'!$A$1:$L$117</definedName>
    <definedName name="Z_BA712AC7_4015_4F77_9461_7852ED983D52_.wvu.PrintArea" localSheetId="14" hidden="1">ORCHID!$A$1:$K$5</definedName>
    <definedName name="Z_BA712AC7_4015_4F77_9461_7852ED983D52_.wvu.PrintArea" localSheetId="16" hidden="1">PERTIWI!$A$1:$K$103</definedName>
    <definedName name="Z_BA712AC7_4015_4F77_9461_7852ED983D52_.wvu.PrintArea" localSheetId="37" hidden="1">SWAN!$A$1:$N$35</definedName>
    <definedName name="Z_BA712AC7_4015_4F77_9461_7852ED983D52_.wvu.Rows" localSheetId="0" hidden="1">ROUTING!$13:$14</definedName>
    <definedName name="Z_C595B031_2A1D_46CA_96CB_68BE50D3BAD2_.wvu.FilterData" localSheetId="14" hidden="1">ORCHID!#REF!</definedName>
    <definedName name="Z_D46427A8_8473_44FE_9FEB_A9B75A303274_.wvu.FilterData" localSheetId="14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4" hidden="1">ORCHID!#REF!</definedName>
    <definedName name="Z_E1E797F8_34E6_47F1_BE5C_875D33263E0D_.wvu.FilterData" localSheetId="14" hidden="1">ORCHID!#REF!</definedName>
    <definedName name="Z_EAC17A20_8948_4F22_88C0_A79B3C856559_.wvu.FilterData" localSheetId="33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0" i="5" l="1"/>
  <c r="F120" i="5"/>
  <c r="E120" i="5"/>
  <c r="G119" i="5"/>
  <c r="F119" i="5"/>
  <c r="E119" i="5"/>
  <c r="G118" i="5"/>
  <c r="F118" i="5"/>
  <c r="E118" i="5"/>
  <c r="G117" i="5"/>
  <c r="F117" i="5"/>
  <c r="E117" i="5"/>
  <c r="G116" i="5"/>
  <c r="F116" i="5"/>
  <c r="E116" i="5"/>
  <c r="G80" i="44"/>
  <c r="H80" i="44"/>
  <c r="I80" i="44"/>
  <c r="J31" i="7"/>
  <c r="K31" i="7"/>
  <c r="I135" i="8"/>
  <c r="I136" i="8"/>
  <c r="I137" i="8"/>
  <c r="I138" i="8"/>
  <c r="I139" i="8"/>
  <c r="G35" i="44"/>
  <c r="F75" i="32"/>
  <c r="L61" i="5"/>
  <c r="K61" i="5"/>
  <c r="J61" i="5"/>
  <c r="I61" i="5"/>
  <c r="H61" i="5"/>
  <c r="G61" i="5"/>
  <c r="F61" i="5"/>
  <c r="E61" i="5"/>
  <c r="F128" i="38"/>
  <c r="G128" i="38"/>
  <c r="J38" i="10"/>
  <c r="G38" i="10"/>
  <c r="F38" i="10"/>
  <c r="E38" i="10"/>
  <c r="J37" i="10"/>
  <c r="G37" i="10"/>
  <c r="F37" i="10"/>
  <c r="E37" i="10"/>
  <c r="J36" i="10"/>
  <c r="G36" i="10"/>
  <c r="F36" i="10"/>
  <c r="E36" i="10"/>
  <c r="J35" i="10"/>
  <c r="G35" i="10"/>
  <c r="F35" i="10"/>
  <c r="E35" i="10"/>
  <c r="G34" i="10"/>
  <c r="F34" i="10"/>
  <c r="E34" i="10"/>
  <c r="K38" i="11"/>
  <c r="K39" i="11" s="1"/>
  <c r="K40" i="11" s="1"/>
  <c r="K41" i="11" s="1"/>
  <c r="K42" i="11" s="1"/>
  <c r="K43" i="11" s="1"/>
  <c r="K44" i="11" s="1"/>
  <c r="K46" i="11" s="1"/>
  <c r="J38" i="11"/>
  <c r="J39" i="11"/>
  <c r="J40" i="11"/>
  <c r="J41" i="11"/>
  <c r="J42" i="11"/>
  <c r="J43" i="11"/>
  <c r="J44" i="11"/>
  <c r="J37" i="11"/>
  <c r="S46" i="11"/>
  <c r="R46" i="11"/>
  <c r="Q46" i="11"/>
  <c r="P46" i="11"/>
  <c r="O46" i="11"/>
  <c r="N46" i="11"/>
  <c r="M46" i="11"/>
  <c r="H46" i="11"/>
  <c r="G46" i="11"/>
  <c r="T46" i="11" s="1"/>
  <c r="F46" i="11"/>
  <c r="E46" i="11"/>
  <c r="S45" i="11"/>
  <c r="R45" i="11"/>
  <c r="Q45" i="11"/>
  <c r="P45" i="11"/>
  <c r="N45" i="11"/>
  <c r="M45" i="11"/>
  <c r="H45" i="11"/>
  <c r="G45" i="11"/>
  <c r="O45" i="11" s="1"/>
  <c r="F45" i="11"/>
  <c r="E45" i="11"/>
  <c r="S44" i="11"/>
  <c r="R44" i="11"/>
  <c r="Q44" i="11"/>
  <c r="P44" i="11"/>
  <c r="O44" i="11"/>
  <c r="N44" i="11"/>
  <c r="M44" i="11"/>
  <c r="H44" i="11"/>
  <c r="G44" i="11"/>
  <c r="T44" i="11" s="1"/>
  <c r="F44" i="11"/>
  <c r="E44" i="11"/>
  <c r="S43" i="11"/>
  <c r="R43" i="11"/>
  <c r="Q43" i="11"/>
  <c r="P43" i="11"/>
  <c r="N43" i="11"/>
  <c r="M43" i="11"/>
  <c r="H43" i="11"/>
  <c r="G43" i="11"/>
  <c r="O43" i="11" s="1"/>
  <c r="F43" i="11"/>
  <c r="E43" i="11"/>
  <c r="S42" i="11"/>
  <c r="R42" i="11"/>
  <c r="Q42" i="11"/>
  <c r="P42" i="11"/>
  <c r="N42" i="11"/>
  <c r="M42" i="11"/>
  <c r="H42" i="11"/>
  <c r="G42" i="11"/>
  <c r="O42" i="11" s="1"/>
  <c r="F42" i="11"/>
  <c r="E42" i="11"/>
  <c r="H38" i="7"/>
  <c r="I38" i="7"/>
  <c r="J38" i="7"/>
  <c r="K38" i="7"/>
  <c r="L38" i="7"/>
  <c r="M38" i="7"/>
  <c r="N38" i="7"/>
  <c r="H39" i="7"/>
  <c r="I39" i="7"/>
  <c r="J39" i="7"/>
  <c r="K39" i="7"/>
  <c r="L39" i="7"/>
  <c r="M39" i="7"/>
  <c r="N39" i="7"/>
  <c r="G38" i="7"/>
  <c r="G39" i="7"/>
  <c r="F38" i="7"/>
  <c r="F39" i="7"/>
  <c r="E38" i="7"/>
  <c r="E39" i="7"/>
  <c r="P38" i="7"/>
  <c r="P39" i="7" s="1"/>
  <c r="F38" i="47"/>
  <c r="F37" i="47"/>
  <c r="F36" i="47"/>
  <c r="E36" i="56"/>
  <c r="F36" i="56" s="1"/>
  <c r="I31" i="45"/>
  <c r="I30" i="45"/>
  <c r="I29" i="45"/>
  <c r="I28" i="45"/>
  <c r="F141" i="20"/>
  <c r="E141" i="20"/>
  <c r="F140" i="20"/>
  <c r="E140" i="20"/>
  <c r="F139" i="20"/>
  <c r="E139" i="20"/>
  <c r="F138" i="20"/>
  <c r="E137" i="20"/>
  <c r="E134" i="20"/>
  <c r="E135" i="20"/>
  <c r="F137" i="20"/>
  <c r="F136" i="20"/>
  <c r="G36" i="11"/>
  <c r="E31" i="45"/>
  <c r="E30" i="45"/>
  <c r="K29" i="45"/>
  <c r="K30" i="45" s="1"/>
  <c r="K31" i="45" s="1"/>
  <c r="E29" i="45"/>
  <c r="E28" i="45"/>
  <c r="E27" i="45"/>
  <c r="M71" i="37"/>
  <c r="F44" i="43"/>
  <c r="H139" i="8"/>
  <c r="G139" i="8"/>
  <c r="F139" i="8"/>
  <c r="E139" i="8"/>
  <c r="L83" i="44"/>
  <c r="L84" i="44" s="1"/>
  <c r="L85" i="44" s="1"/>
  <c r="L86" i="44" s="1"/>
  <c r="L87" i="44" s="1"/>
  <c r="J83" i="44"/>
  <c r="J84" i="44"/>
  <c r="J85" i="44"/>
  <c r="J86" i="44"/>
  <c r="J87" i="44"/>
  <c r="H83" i="44"/>
  <c r="H84" i="44"/>
  <c r="H85" i="44"/>
  <c r="H86" i="44"/>
  <c r="H87" i="44"/>
  <c r="I87" i="44"/>
  <c r="G87" i="44"/>
  <c r="F87" i="44"/>
  <c r="E87" i="44"/>
  <c r="I86" i="44"/>
  <c r="G86" i="44"/>
  <c r="F86" i="44"/>
  <c r="E86" i="44"/>
  <c r="I85" i="44"/>
  <c r="G85" i="44"/>
  <c r="F85" i="44"/>
  <c r="E85" i="44"/>
  <c r="I84" i="44"/>
  <c r="G84" i="44"/>
  <c r="F84" i="44"/>
  <c r="E84" i="44"/>
  <c r="I83" i="44"/>
  <c r="G83" i="44"/>
  <c r="F83" i="44"/>
  <c r="E83" i="44"/>
  <c r="I41" i="44"/>
  <c r="I42" i="44"/>
  <c r="I43" i="44"/>
  <c r="I44" i="44"/>
  <c r="F41" i="44"/>
  <c r="G41" i="44"/>
  <c r="F42" i="44"/>
  <c r="G42" i="44"/>
  <c r="F43" i="44"/>
  <c r="G43" i="44"/>
  <c r="F44" i="44"/>
  <c r="G44" i="44"/>
  <c r="E44" i="44"/>
  <c r="E43" i="44"/>
  <c r="E42" i="44"/>
  <c r="E41" i="44"/>
  <c r="I40" i="44"/>
  <c r="G40" i="44"/>
  <c r="F40" i="44"/>
  <c r="E40" i="44"/>
  <c r="G115" i="5"/>
  <c r="F115" i="5"/>
  <c r="E115" i="5"/>
  <c r="L60" i="5"/>
  <c r="K60" i="5"/>
  <c r="J60" i="5"/>
  <c r="I60" i="5"/>
  <c r="H60" i="5"/>
  <c r="G60" i="5"/>
  <c r="F60" i="5"/>
  <c r="E60" i="5"/>
  <c r="E82" i="32"/>
  <c r="F82" i="32"/>
  <c r="E81" i="32"/>
  <c r="F81" i="32"/>
  <c r="E77" i="32"/>
  <c r="F77" i="32"/>
  <c r="E76" i="32"/>
  <c r="F76" i="32"/>
  <c r="F79" i="32"/>
  <c r="E79" i="32"/>
  <c r="E78" i="32"/>
  <c r="F80" i="32"/>
  <c r="E80" i="32"/>
  <c r="J43" i="32"/>
  <c r="I43" i="32"/>
  <c r="H43" i="32"/>
  <c r="G43" i="32"/>
  <c r="F43" i="32"/>
  <c r="E43" i="32"/>
  <c r="J42" i="32"/>
  <c r="I42" i="32"/>
  <c r="H42" i="32"/>
  <c r="G42" i="32"/>
  <c r="F42" i="32"/>
  <c r="E42" i="32"/>
  <c r="J41" i="32"/>
  <c r="I41" i="32"/>
  <c r="H41" i="32"/>
  <c r="G41" i="32"/>
  <c r="F41" i="32"/>
  <c r="E41" i="32"/>
  <c r="J40" i="32"/>
  <c r="I40" i="32"/>
  <c r="H40" i="32"/>
  <c r="G40" i="32"/>
  <c r="F40" i="32"/>
  <c r="G39" i="32"/>
  <c r="H39" i="32"/>
  <c r="I39" i="32"/>
  <c r="J39" i="32"/>
  <c r="F39" i="32"/>
  <c r="E39" i="32"/>
  <c r="D85" i="8"/>
  <c r="F85" i="8" s="1"/>
  <c r="F84" i="8"/>
  <c r="E84" i="8"/>
  <c r="F83" i="8"/>
  <c r="E83" i="8"/>
  <c r="E77" i="37"/>
  <c r="M82" i="37"/>
  <c r="L82" i="37"/>
  <c r="K82" i="37"/>
  <c r="J82" i="37"/>
  <c r="I82" i="37"/>
  <c r="H82" i="37"/>
  <c r="G82" i="37"/>
  <c r="F82" i="37"/>
  <c r="E82" i="37"/>
  <c r="M81" i="37"/>
  <c r="L81" i="37"/>
  <c r="K81" i="37"/>
  <c r="J81" i="37"/>
  <c r="I81" i="37"/>
  <c r="H81" i="37"/>
  <c r="G81" i="37"/>
  <c r="F81" i="37"/>
  <c r="E81" i="37"/>
  <c r="M80" i="37"/>
  <c r="L80" i="37"/>
  <c r="K80" i="37"/>
  <c r="J80" i="37"/>
  <c r="I80" i="37"/>
  <c r="H80" i="37"/>
  <c r="G80" i="37"/>
  <c r="F80" i="37"/>
  <c r="E80" i="37"/>
  <c r="M79" i="37"/>
  <c r="L79" i="37"/>
  <c r="K79" i="37"/>
  <c r="J79" i="37"/>
  <c r="I79" i="37"/>
  <c r="H79" i="37"/>
  <c r="G79" i="37"/>
  <c r="F79" i="37"/>
  <c r="E79" i="37"/>
  <c r="M78" i="37"/>
  <c r="L78" i="37"/>
  <c r="K78" i="37"/>
  <c r="J78" i="37"/>
  <c r="I78" i="37"/>
  <c r="H78" i="37"/>
  <c r="G78" i="37"/>
  <c r="F78" i="37"/>
  <c r="E78" i="37"/>
  <c r="M77" i="37"/>
  <c r="L77" i="37"/>
  <c r="K77" i="37"/>
  <c r="J77" i="37"/>
  <c r="I77" i="37"/>
  <c r="H77" i="37"/>
  <c r="G77" i="37"/>
  <c r="F77" i="37"/>
  <c r="F46" i="37"/>
  <c r="E46" i="37"/>
  <c r="F45" i="37"/>
  <c r="E45" i="37"/>
  <c r="F44" i="37"/>
  <c r="E44" i="37"/>
  <c r="F43" i="37"/>
  <c r="E43" i="37"/>
  <c r="F42" i="37"/>
  <c r="E42" i="37"/>
  <c r="F40" i="37"/>
  <c r="E40" i="37"/>
  <c r="F43" i="43"/>
  <c r="F135" i="20"/>
  <c r="E70" i="32"/>
  <c r="T45" i="11" l="1"/>
  <c r="T43" i="11"/>
  <c r="T42" i="11"/>
  <c r="E85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E69" i="48"/>
  <c r="J44" i="51" l="1"/>
  <c r="E53" i="51"/>
  <c r="D55" i="51"/>
  <c r="E55" i="51" s="1"/>
  <c r="H45" i="51"/>
  <c r="J45" i="51" s="1"/>
  <c r="D47" i="51"/>
  <c r="E46" i="51"/>
  <c r="E45" i="51"/>
  <c r="I44" i="51"/>
  <c r="I24" i="45"/>
  <c r="F42" i="43"/>
  <c r="D74" i="48"/>
  <c r="D75" i="48" s="1"/>
  <c r="D76" i="48" s="1"/>
  <c r="D136" i="8"/>
  <c r="D137" i="8" s="1"/>
  <c r="D138" i="8" s="1"/>
  <c r="F73" i="8"/>
  <c r="F74" i="8"/>
  <c r="F75" i="8"/>
  <c r="F76" i="8"/>
  <c r="F77" i="8"/>
  <c r="F78" i="8"/>
  <c r="F79" i="8"/>
  <c r="F72" i="8"/>
  <c r="D81" i="8"/>
  <c r="D82" i="8" s="1"/>
  <c r="E80" i="8"/>
  <c r="E79" i="8"/>
  <c r="H73" i="8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E31" i="44"/>
  <c r="E32" i="44"/>
  <c r="E33" i="44"/>
  <c r="E34" i="44"/>
  <c r="E35" i="44"/>
  <c r="E36" i="44"/>
  <c r="E37" i="44"/>
  <c r="E38" i="44"/>
  <c r="E39" i="44"/>
  <c r="E30" i="44"/>
  <c r="H53" i="5"/>
  <c r="D76" i="47"/>
  <c r="D77" i="47" s="1"/>
  <c r="F34" i="47"/>
  <c r="F40" i="43"/>
  <c r="F41" i="43"/>
  <c r="F31" i="47"/>
  <c r="F32" i="47"/>
  <c r="F33" i="47"/>
  <c r="F30" i="47"/>
  <c r="E30" i="47"/>
  <c r="E31" i="47"/>
  <c r="E32" i="47"/>
  <c r="E33" i="47"/>
  <c r="F37" i="43"/>
  <c r="F38" i="43"/>
  <c r="F125" i="20"/>
  <c r="F124" i="20"/>
  <c r="F123" i="20"/>
  <c r="F133" i="20"/>
  <c r="F132" i="20"/>
  <c r="F131" i="20"/>
  <c r="F130" i="20"/>
  <c r="F128" i="20"/>
  <c r="G135" i="38"/>
  <c r="F135" i="38"/>
  <c r="E135" i="38"/>
  <c r="I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K40" i="14"/>
  <c r="E42" i="14"/>
  <c r="F42" i="14"/>
  <c r="G42" i="14"/>
  <c r="H42" i="14"/>
  <c r="J42" i="14"/>
  <c r="E41" i="14"/>
  <c r="F41" i="14"/>
  <c r="G41" i="14"/>
  <c r="H41" i="14"/>
  <c r="J32" i="14"/>
  <c r="J33" i="14" s="1"/>
  <c r="J34" i="14" s="1"/>
  <c r="J36" i="14" s="1"/>
  <c r="J37" i="14" s="1"/>
  <c r="K8" i="14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41" i="11"/>
  <c r="F41" i="11"/>
  <c r="G41" i="11"/>
  <c r="O41" i="11" s="1"/>
  <c r="H41" i="11"/>
  <c r="M41" i="11"/>
  <c r="N41" i="11"/>
  <c r="P41" i="11"/>
  <c r="Q41" i="11"/>
  <c r="R41" i="11"/>
  <c r="S41" i="11"/>
  <c r="E36" i="11"/>
  <c r="T36" i="11"/>
  <c r="H36" i="11"/>
  <c r="M36" i="11"/>
  <c r="N36" i="11"/>
  <c r="P36" i="11"/>
  <c r="Q36" i="11"/>
  <c r="R36" i="11"/>
  <c r="S36" i="11"/>
  <c r="E37" i="11"/>
  <c r="F37" i="11"/>
  <c r="G37" i="11"/>
  <c r="O37" i="11" s="1"/>
  <c r="H37" i="11"/>
  <c r="M37" i="11"/>
  <c r="N37" i="11"/>
  <c r="P37" i="11"/>
  <c r="Q37" i="11"/>
  <c r="R37" i="11"/>
  <c r="S37" i="11"/>
  <c r="E38" i="11"/>
  <c r="F38" i="11"/>
  <c r="G38" i="11"/>
  <c r="O38" i="11" s="1"/>
  <c r="H38" i="11"/>
  <c r="M38" i="11"/>
  <c r="N38" i="11"/>
  <c r="P38" i="11"/>
  <c r="Q38" i="11"/>
  <c r="R38" i="11"/>
  <c r="S38" i="11"/>
  <c r="E39" i="11"/>
  <c r="F39" i="11"/>
  <c r="G39" i="11"/>
  <c r="O39" i="11" s="1"/>
  <c r="H39" i="11"/>
  <c r="M39" i="11"/>
  <c r="N39" i="11"/>
  <c r="P39" i="11"/>
  <c r="Q39" i="11"/>
  <c r="R39" i="11"/>
  <c r="S39" i="11"/>
  <c r="E40" i="11"/>
  <c r="F40" i="11"/>
  <c r="G40" i="11"/>
  <c r="T40" i="11" s="1"/>
  <c r="H40" i="11"/>
  <c r="M40" i="11"/>
  <c r="N40" i="11"/>
  <c r="P40" i="11"/>
  <c r="Q40" i="11"/>
  <c r="R40" i="11"/>
  <c r="S40" i="11"/>
  <c r="K9" i="11"/>
  <c r="E42" i="56"/>
  <c r="F42" i="56" s="1"/>
  <c r="H42" i="56"/>
  <c r="E41" i="56"/>
  <c r="F41" i="56" s="1"/>
  <c r="H41" i="56"/>
  <c r="E43" i="56"/>
  <c r="F43" i="56" s="1"/>
  <c r="E80" i="44"/>
  <c r="F80" i="44"/>
  <c r="L81" i="44"/>
  <c r="L82" i="44" s="1"/>
  <c r="H31" i="7"/>
  <c r="L31" i="7"/>
  <c r="M31" i="7"/>
  <c r="N31" i="7"/>
  <c r="H32" i="7"/>
  <c r="I32" i="7"/>
  <c r="J32" i="7"/>
  <c r="K32" i="7"/>
  <c r="L32" i="7"/>
  <c r="M32" i="7"/>
  <c r="N32" i="7"/>
  <c r="D38" i="51"/>
  <c r="E38" i="51" s="1"/>
  <c r="E37" i="51"/>
  <c r="J8" i="10"/>
  <c r="D32" i="51"/>
  <c r="E32" i="51" s="1"/>
  <c r="E20" i="51"/>
  <c r="D17" i="51"/>
  <c r="D18" i="51" s="1"/>
  <c r="D19" i="51" s="1"/>
  <c r="E16" i="51"/>
  <c r="D17" i="45"/>
  <c r="I10" i="45"/>
  <c r="I9" i="45"/>
  <c r="J17" i="7"/>
  <c r="J10" i="7"/>
  <c r="J13" i="7"/>
  <c r="J14" i="7"/>
  <c r="J15" i="7"/>
  <c r="J9" i="7"/>
  <c r="F51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9" i="44"/>
  <c r="F70" i="44"/>
  <c r="F50" i="44"/>
  <c r="O76" i="37"/>
  <c r="E71" i="48"/>
  <c r="F71" i="48"/>
  <c r="G71" i="48"/>
  <c r="H71" i="48"/>
  <c r="I71" i="48"/>
  <c r="E35" i="48"/>
  <c r="F35" i="48"/>
  <c r="E36" i="48"/>
  <c r="K134" i="8"/>
  <c r="K135" i="8" s="1"/>
  <c r="K136" i="8" s="1"/>
  <c r="K137" i="8" s="1"/>
  <c r="K138" i="8" s="1"/>
  <c r="K139" i="8" s="1"/>
  <c r="I124" i="8"/>
  <c r="H124" i="8"/>
  <c r="G124" i="8"/>
  <c r="F124" i="8"/>
  <c r="E124" i="8"/>
  <c r="E110" i="5"/>
  <c r="G27" i="10"/>
  <c r="F27" i="10"/>
  <c r="E27" i="10"/>
  <c r="G26" i="10"/>
  <c r="F26" i="10"/>
  <c r="E26" i="10"/>
  <c r="E27" i="37"/>
  <c r="E28" i="37"/>
  <c r="E29" i="37"/>
  <c r="E26" i="37"/>
  <c r="F32" i="43"/>
  <c r="F31" i="43"/>
  <c r="F29" i="43"/>
  <c r="F27" i="43"/>
  <c r="F24" i="43"/>
  <c r="F70" i="32"/>
  <c r="O40" i="11" l="1"/>
  <c r="M33" i="7"/>
  <c r="I45" i="51"/>
  <c r="D56" i="51"/>
  <c r="E56" i="51" s="1"/>
  <c r="K45" i="51"/>
  <c r="H46" i="51"/>
  <c r="J46" i="51" s="1"/>
  <c r="E47" i="51"/>
  <c r="D48" i="51"/>
  <c r="E48" i="51" s="1"/>
  <c r="G76" i="48"/>
  <c r="H76" i="48"/>
  <c r="E76" i="48"/>
  <c r="I76" i="48"/>
  <c r="D77" i="48"/>
  <c r="F77" i="48" s="1"/>
  <c r="F76" i="48"/>
  <c r="F58" i="5"/>
  <c r="E135" i="8"/>
  <c r="G135" i="8"/>
  <c r="H135" i="8"/>
  <c r="F135" i="8"/>
  <c r="E82" i="8"/>
  <c r="F82" i="8"/>
  <c r="E81" i="8"/>
  <c r="F81" i="8"/>
  <c r="F80" i="8"/>
  <c r="J33" i="7"/>
  <c r="K33" i="7"/>
  <c r="I33" i="7"/>
  <c r="H33" i="7"/>
  <c r="L33" i="7"/>
  <c r="N33" i="7"/>
  <c r="G113" i="5"/>
  <c r="F113" i="5"/>
  <c r="E113" i="5"/>
  <c r="E83" i="47"/>
  <c r="F83" i="47"/>
  <c r="F39" i="43"/>
  <c r="T41" i="11"/>
  <c r="O36" i="11"/>
  <c r="T39" i="11"/>
  <c r="T38" i="11"/>
  <c r="T37" i="11"/>
  <c r="H43" i="56"/>
  <c r="E81" i="44"/>
  <c r="J80" i="44"/>
  <c r="G38" i="44"/>
  <c r="G37" i="44"/>
  <c r="F38" i="44"/>
  <c r="E34" i="51"/>
  <c r="E17" i="51"/>
  <c r="F36" i="44"/>
  <c r="G36" i="44"/>
  <c r="F72" i="48"/>
  <c r="E72" i="48"/>
  <c r="G72" i="48"/>
  <c r="H72" i="48"/>
  <c r="I72" i="48"/>
  <c r="E38" i="48"/>
  <c r="F38" i="48"/>
  <c r="F40" i="48"/>
  <c r="F34" i="43"/>
  <c r="F35" i="43"/>
  <c r="F36" i="43"/>
  <c r="G110" i="5"/>
  <c r="F110" i="5"/>
  <c r="F71" i="32"/>
  <c r="G58" i="5" l="1"/>
  <c r="E34" i="7"/>
  <c r="F34" i="7"/>
  <c r="G34" i="7"/>
  <c r="H34" i="7"/>
  <c r="I34" i="7"/>
  <c r="J34" i="7"/>
  <c r="K34" i="7"/>
  <c r="L34" i="7"/>
  <c r="M34" i="7"/>
  <c r="N34" i="7"/>
  <c r="K46" i="51"/>
  <c r="H47" i="51"/>
  <c r="J47" i="51" s="1"/>
  <c r="I46" i="51"/>
  <c r="H58" i="5"/>
  <c r="I58" i="5"/>
  <c r="L58" i="5"/>
  <c r="J58" i="5"/>
  <c r="E58" i="5"/>
  <c r="G77" i="48"/>
  <c r="I77" i="48"/>
  <c r="E77" i="48"/>
  <c r="D78" i="48"/>
  <c r="D79" i="48" s="1"/>
  <c r="H77" i="48"/>
  <c r="L59" i="5"/>
  <c r="K58" i="5"/>
  <c r="H136" i="8"/>
  <c r="E136" i="8"/>
  <c r="G136" i="8"/>
  <c r="F136" i="8"/>
  <c r="E137" i="8"/>
  <c r="F137" i="8"/>
  <c r="G137" i="8"/>
  <c r="E114" i="5"/>
  <c r="G114" i="5"/>
  <c r="F114" i="5"/>
  <c r="E84" i="47"/>
  <c r="F84" i="47"/>
  <c r="E82" i="44"/>
  <c r="J82" i="44"/>
  <c r="F82" i="44"/>
  <c r="I82" i="44"/>
  <c r="G82" i="44"/>
  <c r="H82" i="44"/>
  <c r="F39" i="44"/>
  <c r="G39" i="44"/>
  <c r="I39" i="44"/>
  <c r="E41" i="48"/>
  <c r="E40" i="48"/>
  <c r="D43" i="48"/>
  <c r="E19" i="51"/>
  <c r="E18" i="51"/>
  <c r="H73" i="48"/>
  <c r="F73" i="48"/>
  <c r="G73" i="48"/>
  <c r="I73" i="48"/>
  <c r="E73" i="48"/>
  <c r="E39" i="48"/>
  <c r="F39" i="48"/>
  <c r="G111" i="5"/>
  <c r="E111" i="5"/>
  <c r="F111" i="5"/>
  <c r="E71" i="32"/>
  <c r="F86" i="47" l="1"/>
  <c r="E86" i="47"/>
  <c r="E59" i="5"/>
  <c r="E35" i="7"/>
  <c r="L35" i="7"/>
  <c r="F35" i="7"/>
  <c r="H35" i="7"/>
  <c r="I35" i="7"/>
  <c r="G35" i="7"/>
  <c r="N35" i="7"/>
  <c r="K35" i="7"/>
  <c r="J35" i="7"/>
  <c r="M35" i="7"/>
  <c r="H48" i="51"/>
  <c r="J48" i="51" s="1"/>
  <c r="I47" i="51"/>
  <c r="K47" i="51"/>
  <c r="E78" i="48"/>
  <c r="F78" i="48"/>
  <c r="G78" i="48"/>
  <c r="G59" i="5"/>
  <c r="F59" i="5"/>
  <c r="H59" i="5"/>
  <c r="I59" i="5"/>
  <c r="J59" i="5"/>
  <c r="I78" i="48"/>
  <c r="K59" i="5"/>
  <c r="H78" i="48"/>
  <c r="H137" i="8"/>
  <c r="F138" i="8"/>
  <c r="E138" i="8"/>
  <c r="G138" i="8"/>
  <c r="H138" i="8"/>
  <c r="E85" i="47"/>
  <c r="F85" i="47"/>
  <c r="G79" i="48"/>
  <c r="H79" i="48"/>
  <c r="I79" i="48"/>
  <c r="E79" i="48"/>
  <c r="F79" i="48"/>
  <c r="E43" i="48"/>
  <c r="F43" i="48"/>
  <c r="F41" i="48"/>
  <c r="E42" i="48"/>
  <c r="F42" i="48"/>
  <c r="E74" i="32"/>
  <c r="E74" i="48"/>
  <c r="F74" i="48"/>
  <c r="I74" i="48"/>
  <c r="G74" i="48"/>
  <c r="H74" i="48"/>
  <c r="G112" i="5"/>
  <c r="E112" i="5"/>
  <c r="F112" i="5"/>
  <c r="F73" i="32"/>
  <c r="E73" i="32"/>
  <c r="E72" i="32"/>
  <c r="E87" i="47" l="1"/>
  <c r="F87" i="47"/>
  <c r="J36" i="7"/>
  <c r="N36" i="7"/>
  <c r="I36" i="7"/>
  <c r="F36" i="7"/>
  <c r="K36" i="7"/>
  <c r="G36" i="7"/>
  <c r="M36" i="7"/>
  <c r="E36" i="7"/>
  <c r="L36" i="7"/>
  <c r="H36" i="7"/>
  <c r="D37" i="7"/>
  <c r="H49" i="51"/>
  <c r="J49" i="51" s="1"/>
  <c r="K48" i="51"/>
  <c r="I48" i="51"/>
  <c r="D39" i="47"/>
  <c r="F39" i="47" s="1"/>
  <c r="F75" i="48"/>
  <c r="I75" i="48"/>
  <c r="E75" i="48"/>
  <c r="G75" i="48"/>
  <c r="H75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40" i="5"/>
  <c r="K40" i="5"/>
  <c r="J40" i="5"/>
  <c r="L42" i="5"/>
  <c r="K42" i="5"/>
  <c r="J42" i="5"/>
  <c r="L47" i="5"/>
  <c r="K47" i="5"/>
  <c r="J47" i="5"/>
  <c r="J37" i="7" l="1"/>
  <c r="L37" i="7"/>
  <c r="H37" i="7"/>
  <c r="E37" i="7"/>
  <c r="I37" i="7"/>
  <c r="G37" i="7"/>
  <c r="N37" i="7"/>
  <c r="F37" i="7"/>
  <c r="K37" i="7"/>
  <c r="M37" i="7"/>
  <c r="D28" i="51"/>
  <c r="E28" i="51" s="1"/>
  <c r="E27" i="51"/>
  <c r="K49" i="51"/>
  <c r="I49" i="51"/>
  <c r="H50" i="51"/>
  <c r="J50" i="51" s="1"/>
  <c r="D40" i="47"/>
  <c r="F40" i="47" s="1"/>
  <c r="E39" i="47"/>
  <c r="E14" i="51"/>
  <c r="D15" i="51"/>
  <c r="E15" i="51" s="1"/>
  <c r="E12" i="51"/>
  <c r="E13" i="51"/>
  <c r="I117" i="38"/>
  <c r="I118" i="38" s="1"/>
  <c r="I119" i="38" s="1"/>
  <c r="I120" i="38" s="1"/>
  <c r="I121" i="38" s="1"/>
  <c r="J115" i="38"/>
  <c r="J116" i="38" s="1"/>
  <c r="J117" i="38" s="1"/>
  <c r="J118" i="38" s="1"/>
  <c r="J119" i="38" s="1"/>
  <c r="J120" i="38" s="1"/>
  <c r="J121" i="38" s="1"/>
  <c r="J122" i="38" s="1"/>
  <c r="J123" i="38" s="1"/>
  <c r="J124" i="38" s="1"/>
  <c r="J125" i="38" s="1"/>
  <c r="J126" i="38" s="1"/>
  <c r="J127" i="38" s="1"/>
  <c r="J128" i="38" s="1"/>
  <c r="J129" i="38" s="1"/>
  <c r="J130" i="38" s="1"/>
  <c r="J131" i="38" s="1"/>
  <c r="J132" i="38" s="1"/>
  <c r="J133" i="38" s="1"/>
  <c r="J134" i="38" s="1"/>
  <c r="J135" i="38" s="1"/>
  <c r="D29" i="51" l="1"/>
  <c r="E29" i="51" s="1"/>
  <c r="K50" i="51"/>
  <c r="I50" i="51"/>
  <c r="H51" i="51"/>
  <c r="J51" i="51" s="1"/>
  <c r="E40" i="47"/>
  <c r="D41" i="47"/>
  <c r="E131" i="20"/>
  <c r="E130" i="20"/>
  <c r="D30" i="51"/>
  <c r="E30" i="51" s="1"/>
  <c r="E129" i="20"/>
  <c r="N19" i="7"/>
  <c r="N20" i="7"/>
  <c r="N21" i="7"/>
  <c r="N22" i="7"/>
  <c r="N23" i="7"/>
  <c r="N18" i="7"/>
  <c r="M19" i="7"/>
  <c r="M20" i="7"/>
  <c r="M21" i="7"/>
  <c r="M22" i="7"/>
  <c r="M23" i="7"/>
  <c r="M18" i="7"/>
  <c r="L19" i="7"/>
  <c r="L20" i="7"/>
  <c r="L21" i="7"/>
  <c r="L22" i="7"/>
  <c r="L23" i="7"/>
  <c r="L18" i="7"/>
  <c r="K19" i="7"/>
  <c r="K20" i="7"/>
  <c r="K21" i="7"/>
  <c r="K22" i="7"/>
  <c r="K23" i="7"/>
  <c r="K18" i="7"/>
  <c r="J19" i="7"/>
  <c r="J20" i="7"/>
  <c r="J21" i="7"/>
  <c r="J22" i="7"/>
  <c r="J23" i="7"/>
  <c r="J18" i="7"/>
  <c r="I19" i="7"/>
  <c r="I20" i="7"/>
  <c r="I21" i="7"/>
  <c r="I22" i="7"/>
  <c r="I23" i="7"/>
  <c r="I18" i="7"/>
  <c r="H19" i="7"/>
  <c r="H20" i="7"/>
  <c r="H21" i="7"/>
  <c r="H22" i="7"/>
  <c r="H23" i="7"/>
  <c r="H18" i="7"/>
  <c r="D42" i="47" l="1"/>
  <c r="E42" i="47" s="1"/>
  <c r="F41" i="47"/>
  <c r="I51" i="51"/>
  <c r="K51" i="51"/>
  <c r="E41" i="47"/>
  <c r="F33" i="43"/>
  <c r="F120" i="8"/>
  <c r="G66" i="48"/>
  <c r="I65" i="48"/>
  <c r="H65" i="48"/>
  <c r="G65" i="48"/>
  <c r="F65" i="48"/>
  <c r="E65" i="48"/>
  <c r="L44" i="5"/>
  <c r="L45" i="5" s="1"/>
  <c r="K44" i="5"/>
  <c r="K45" i="5" s="1"/>
  <c r="K20" i="5"/>
  <c r="N31" i="5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6" i="5" s="1"/>
  <c r="N47" i="5" s="1"/>
  <c r="N48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25" i="5"/>
  <c r="N26" i="5" s="1"/>
  <c r="N27" i="5" s="1"/>
  <c r="N14" i="5"/>
  <c r="N15" i="5" s="1"/>
  <c r="N16" i="5" s="1"/>
  <c r="N17" i="5" s="1"/>
  <c r="N18" i="5" s="1"/>
  <c r="G42" i="5"/>
  <c r="G44" i="5"/>
  <c r="G45" i="5"/>
  <c r="G40" i="5"/>
  <c r="G39" i="5"/>
  <c r="G38" i="5"/>
  <c r="G37" i="5"/>
  <c r="G36" i="5"/>
  <c r="G35" i="5"/>
  <c r="G34" i="5"/>
  <c r="G33" i="5"/>
  <c r="G32" i="5"/>
  <c r="G30" i="5"/>
  <c r="G29" i="5"/>
  <c r="G28" i="5"/>
  <c r="G26" i="5"/>
  <c r="G25" i="5"/>
  <c r="G24" i="5"/>
  <c r="G23" i="5"/>
  <c r="G22" i="5"/>
  <c r="G21" i="5"/>
  <c r="G20" i="5"/>
  <c r="G19" i="5"/>
  <c r="G18" i="5"/>
  <c r="G17" i="5"/>
  <c r="G15" i="5"/>
  <c r="G14" i="5"/>
  <c r="G13" i="5"/>
  <c r="G12" i="5"/>
  <c r="G11" i="5"/>
  <c r="G9" i="5"/>
  <c r="I13" i="45"/>
  <c r="I12" i="45"/>
  <c r="I11" i="45"/>
  <c r="E13" i="45"/>
  <c r="E12" i="45"/>
  <c r="E11" i="45"/>
  <c r="H11" i="45" s="1"/>
  <c r="E10" i="45"/>
  <c r="H10" i="45" s="1"/>
  <c r="E9" i="45"/>
  <c r="D43" i="47" l="1"/>
  <c r="F42" i="47"/>
  <c r="E132" i="20"/>
  <c r="I14" i="45"/>
  <c r="E15" i="45"/>
  <c r="I15" i="45"/>
  <c r="I66" i="48"/>
  <c r="F66" i="48"/>
  <c r="H66" i="48"/>
  <c r="F67" i="48"/>
  <c r="G67" i="48"/>
  <c r="E66" i="48"/>
  <c r="E14" i="45"/>
  <c r="F43" i="47" l="1"/>
  <c r="E43" i="47"/>
  <c r="F134" i="20"/>
  <c r="E133" i="20"/>
  <c r="I16" i="45"/>
  <c r="E16" i="45"/>
  <c r="I67" i="48"/>
  <c r="E67" i="48"/>
  <c r="H67" i="48"/>
  <c r="G120" i="8"/>
  <c r="D45" i="47" l="1"/>
  <c r="E44" i="47"/>
  <c r="F44" i="47"/>
  <c r="E17" i="45"/>
  <c r="I17" i="45"/>
  <c r="H68" i="48"/>
  <c r="I68" i="48"/>
  <c r="E68" i="48"/>
  <c r="F68" i="48"/>
  <c r="G68" i="48"/>
  <c r="F45" i="47" l="1"/>
  <c r="E45" i="47"/>
  <c r="I70" i="48"/>
  <c r="H70" i="48"/>
  <c r="E70" i="48"/>
  <c r="F70" i="48"/>
  <c r="G70" i="48"/>
  <c r="I18" i="45"/>
  <c r="E18" i="45"/>
  <c r="G69" i="48"/>
  <c r="H69" i="48"/>
  <c r="F69" i="48"/>
  <c r="I69" i="48"/>
  <c r="D120" i="38"/>
  <c r="G120" i="38" s="1"/>
  <c r="D66" i="8"/>
  <c r="I19" i="45" l="1"/>
  <c r="E121" i="38"/>
  <c r="E120" i="38"/>
  <c r="F120" i="38"/>
  <c r="F101" i="5"/>
  <c r="E103" i="5" l="1"/>
  <c r="E101" i="5"/>
  <c r="G101" i="5"/>
  <c r="G122" i="38" l="1"/>
  <c r="F122" i="38"/>
  <c r="E122" i="38"/>
  <c r="E102" i="5"/>
  <c r="G103" i="5"/>
  <c r="F103" i="5"/>
  <c r="G102" i="5"/>
  <c r="F102" i="5"/>
  <c r="G107" i="5" l="1"/>
  <c r="E107" i="5"/>
  <c r="F107" i="5"/>
  <c r="G106" i="5"/>
  <c r="E106" i="5"/>
  <c r="F106" i="5"/>
  <c r="G105" i="5"/>
  <c r="F105" i="5"/>
  <c r="E105" i="5"/>
  <c r="E104" i="5"/>
  <c r="F104" i="5"/>
  <c r="G104" i="5"/>
  <c r="G108" i="5" l="1"/>
  <c r="F108" i="5"/>
  <c r="E108" i="5"/>
  <c r="H22" i="14"/>
  <c r="E109" i="5" l="1"/>
  <c r="G109" i="5"/>
  <c r="F109" i="5"/>
  <c r="F23" i="43" l="1"/>
  <c r="F22" i="43"/>
  <c r="F21" i="43"/>
  <c r="F20" i="43"/>
  <c r="F25" i="43" l="1"/>
  <c r="F26" i="43" s="1"/>
  <c r="F28" i="43" s="1"/>
  <c r="F30" i="43" s="1"/>
  <c r="I130" i="21"/>
  <c r="I129" i="21"/>
  <c r="E25" i="43" l="1"/>
  <c r="E26" i="43" s="1"/>
  <c r="I113" i="8" l="1"/>
  <c r="I114" i="8"/>
  <c r="I116" i="8"/>
  <c r="I112" i="8"/>
  <c r="G113" i="8"/>
  <c r="G114" i="8"/>
  <c r="G116" i="8"/>
  <c r="G112" i="8"/>
  <c r="F113" i="8"/>
  <c r="F114" i="8"/>
  <c r="F116" i="8"/>
  <c r="F112" i="8"/>
  <c r="E52" i="8" l="1"/>
  <c r="E53" i="8"/>
  <c r="D54" i="8"/>
  <c r="E54" i="8" s="1"/>
  <c r="F120" i="20"/>
  <c r="H120" i="20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I113" i="20"/>
  <c r="H129" i="13"/>
  <c r="H128" i="13"/>
  <c r="K27" i="11"/>
  <c r="K28" i="11" s="1"/>
  <c r="K29" i="11" s="1"/>
  <c r="K30" i="11" s="1"/>
  <c r="K31" i="11" s="1"/>
  <c r="K32" i="11" s="1"/>
  <c r="K33" i="11" s="1"/>
  <c r="K34" i="11" s="1"/>
  <c r="K35" i="11" s="1"/>
  <c r="K36" i="11" s="1"/>
  <c r="K37" i="11" s="1"/>
  <c r="S27" i="11"/>
  <c r="O54" i="37"/>
  <c r="O55" i="37" s="1"/>
  <c r="O56" i="37" s="1"/>
  <c r="O57" i="37" s="1"/>
  <c r="O58" i="37" s="1"/>
  <c r="O59" i="37" s="1"/>
  <c r="O61" i="37" s="1"/>
  <c r="O63" i="37" s="1"/>
  <c r="O64" i="37" s="1"/>
  <c r="O65" i="37" s="1"/>
  <c r="O67" i="37" s="1"/>
  <c r="O68" i="37" s="1"/>
  <c r="O69" i="37" s="1"/>
  <c r="O70" i="37" s="1"/>
  <c r="O72" i="37" s="1"/>
  <c r="O73" i="37" s="1"/>
  <c r="O74" i="37" s="1"/>
  <c r="D28" i="11" l="1"/>
  <c r="S28" i="11" s="1"/>
  <c r="M27" i="11"/>
  <c r="R29" i="11"/>
  <c r="E120" i="20"/>
  <c r="E121" i="20"/>
  <c r="E23" i="14"/>
  <c r="E22" i="14"/>
  <c r="F22" i="14"/>
  <c r="G22" i="14"/>
  <c r="H130" i="13"/>
  <c r="F129" i="13"/>
  <c r="E128" i="13"/>
  <c r="F128" i="13"/>
  <c r="Q28" i="11"/>
  <c r="H28" i="11"/>
  <c r="R28" i="11"/>
  <c r="E27" i="11"/>
  <c r="F27" i="11"/>
  <c r="P27" i="11"/>
  <c r="Q27" i="11"/>
  <c r="G27" i="11"/>
  <c r="H27" i="11"/>
  <c r="R27" i="11"/>
  <c r="N27" i="11"/>
  <c r="G28" i="11" l="1"/>
  <c r="P28" i="11"/>
  <c r="M28" i="11"/>
  <c r="F28" i="11"/>
  <c r="N28" i="11"/>
  <c r="E28" i="11"/>
  <c r="G23" i="14"/>
  <c r="F23" i="14"/>
  <c r="F130" i="13"/>
  <c r="H29" i="11"/>
  <c r="S29" i="11"/>
  <c r="P29" i="11"/>
  <c r="M29" i="11"/>
  <c r="E29" i="11"/>
  <c r="G29" i="11"/>
  <c r="T29" i="11" s="1"/>
  <c r="F29" i="11"/>
  <c r="Q29" i="11"/>
  <c r="N29" i="11"/>
  <c r="F121" i="20"/>
  <c r="H23" i="14"/>
  <c r="D24" i="14"/>
  <c r="D132" i="13"/>
  <c r="D133" i="13" s="1"/>
  <c r="T28" i="11"/>
  <c r="O28" i="11"/>
  <c r="T27" i="11"/>
  <c r="O27" i="11"/>
  <c r="H133" i="13" l="1"/>
  <c r="D134" i="13"/>
  <c r="F133" i="13"/>
  <c r="E133" i="13"/>
  <c r="H131" i="13"/>
  <c r="O29" i="11"/>
  <c r="Q30" i="11"/>
  <c r="H30" i="11"/>
  <c r="E30" i="11"/>
  <c r="S30" i="11"/>
  <c r="R30" i="11"/>
  <c r="M30" i="11"/>
  <c r="N30" i="11"/>
  <c r="G30" i="11"/>
  <c r="P30" i="11"/>
  <c r="F30" i="11"/>
  <c r="F21" i="7"/>
  <c r="G21" i="7"/>
  <c r="E21" i="7"/>
  <c r="E122" i="20"/>
  <c r="F122" i="20"/>
  <c r="E24" i="14"/>
  <c r="G24" i="14"/>
  <c r="F24" i="14"/>
  <c r="H24" i="14"/>
  <c r="F131" i="13"/>
  <c r="E131" i="13"/>
  <c r="H132" i="13"/>
  <c r="E132" i="13"/>
  <c r="F132" i="13"/>
  <c r="G27" i="14" l="1"/>
  <c r="E27" i="14"/>
  <c r="H27" i="14"/>
  <c r="F27" i="14"/>
  <c r="G25" i="7"/>
  <c r="N24" i="7"/>
  <c r="L24" i="7"/>
  <c r="I24" i="7"/>
  <c r="J24" i="7"/>
  <c r="M24" i="7"/>
  <c r="H24" i="7"/>
  <c r="K24" i="7"/>
  <c r="E22" i="7"/>
  <c r="F24" i="7"/>
  <c r="G24" i="7"/>
  <c r="E24" i="7"/>
  <c r="S33" i="11"/>
  <c r="M33" i="11"/>
  <c r="Q33" i="11"/>
  <c r="E33" i="11"/>
  <c r="F33" i="11"/>
  <c r="P33" i="11"/>
  <c r="H33" i="11"/>
  <c r="R33" i="11"/>
  <c r="N33" i="11"/>
  <c r="G33" i="11"/>
  <c r="H26" i="14"/>
  <c r="F26" i="14"/>
  <c r="E26" i="14"/>
  <c r="G26" i="14"/>
  <c r="E125" i="20"/>
  <c r="D126" i="20"/>
  <c r="F126" i="20" s="1"/>
  <c r="E124" i="20"/>
  <c r="H134" i="13"/>
  <c r="D135" i="13"/>
  <c r="E134" i="13"/>
  <c r="F134" i="13"/>
  <c r="S32" i="11"/>
  <c r="N32" i="11"/>
  <c r="R32" i="11"/>
  <c r="H32" i="11"/>
  <c r="F32" i="11"/>
  <c r="P32" i="11"/>
  <c r="E32" i="11"/>
  <c r="G32" i="11"/>
  <c r="Q32" i="11"/>
  <c r="M32" i="11"/>
  <c r="S31" i="11"/>
  <c r="M31" i="11"/>
  <c r="F31" i="11"/>
  <c r="E31" i="11"/>
  <c r="P31" i="11"/>
  <c r="G31" i="11"/>
  <c r="Q31" i="11"/>
  <c r="H31" i="11"/>
  <c r="R31" i="11"/>
  <c r="N31" i="11"/>
  <c r="O30" i="11"/>
  <c r="T30" i="11"/>
  <c r="E23" i="7"/>
  <c r="F23" i="7"/>
  <c r="G23" i="7"/>
  <c r="G22" i="7"/>
  <c r="F22" i="7"/>
  <c r="E123" i="20"/>
  <c r="H25" i="14"/>
  <c r="G25" i="14"/>
  <c r="E25" i="14"/>
  <c r="F25" i="14"/>
  <c r="E34" i="5"/>
  <c r="L54" i="37"/>
  <c r="M53" i="37"/>
  <c r="L53" i="37"/>
  <c r="K53" i="37"/>
  <c r="J53" i="37"/>
  <c r="I53" i="37"/>
  <c r="G53" i="37"/>
  <c r="F53" i="37"/>
  <c r="E40" i="5"/>
  <c r="E28" i="14" l="1"/>
  <c r="G28" i="14"/>
  <c r="H28" i="14"/>
  <c r="F28" i="14"/>
  <c r="K25" i="7"/>
  <c r="N25" i="7"/>
  <c r="H25" i="7"/>
  <c r="L25" i="7"/>
  <c r="I25" i="7"/>
  <c r="J25" i="7"/>
  <c r="M25" i="7"/>
  <c r="E25" i="7"/>
  <c r="E26" i="7"/>
  <c r="F25" i="7"/>
  <c r="T33" i="11"/>
  <c r="O33" i="11"/>
  <c r="S34" i="11"/>
  <c r="N34" i="11"/>
  <c r="G34" i="11"/>
  <c r="Q34" i="11"/>
  <c r="E34" i="11"/>
  <c r="F34" i="11"/>
  <c r="H34" i="11"/>
  <c r="P34" i="11"/>
  <c r="R34" i="11"/>
  <c r="M34" i="11"/>
  <c r="F40" i="5"/>
  <c r="H40" i="5"/>
  <c r="D41" i="5"/>
  <c r="I40" i="5"/>
  <c r="D127" i="20"/>
  <c r="E126" i="20"/>
  <c r="H135" i="13"/>
  <c r="D136" i="13"/>
  <c r="E135" i="13"/>
  <c r="F135" i="13"/>
  <c r="T32" i="11"/>
  <c r="O32" i="11"/>
  <c r="T31" i="11"/>
  <c r="O31" i="11"/>
  <c r="E54" i="37"/>
  <c r="G54" i="37"/>
  <c r="I54" i="37"/>
  <c r="K54" i="37"/>
  <c r="M54" i="37"/>
  <c r="F54" i="37"/>
  <c r="H54" i="37"/>
  <c r="J54" i="37"/>
  <c r="E18" i="7"/>
  <c r="F18" i="7"/>
  <c r="G18" i="7"/>
  <c r="F29" i="14" l="1"/>
  <c r="G29" i="14"/>
  <c r="H29" i="14"/>
  <c r="E29" i="14"/>
  <c r="L41" i="5"/>
  <c r="K41" i="5"/>
  <c r="J41" i="5"/>
  <c r="H26" i="7"/>
  <c r="K26" i="7"/>
  <c r="N26" i="7"/>
  <c r="L26" i="7"/>
  <c r="I26" i="7"/>
  <c r="J26" i="7"/>
  <c r="M26" i="7"/>
  <c r="F26" i="7"/>
  <c r="G26" i="7"/>
  <c r="E42" i="5"/>
  <c r="G41" i="5"/>
  <c r="H45" i="5"/>
  <c r="H42" i="5"/>
  <c r="T34" i="11"/>
  <c r="O34" i="11"/>
  <c r="Q35" i="11"/>
  <c r="S35" i="11"/>
  <c r="R35" i="11"/>
  <c r="H35" i="11"/>
  <c r="N35" i="11"/>
  <c r="E35" i="11"/>
  <c r="F35" i="11"/>
  <c r="P35" i="11"/>
  <c r="M35" i="11"/>
  <c r="F41" i="5"/>
  <c r="I41" i="5"/>
  <c r="E41" i="5"/>
  <c r="F42" i="5"/>
  <c r="I42" i="5"/>
  <c r="H41" i="5"/>
  <c r="F127" i="20"/>
  <c r="E127" i="20"/>
  <c r="F136" i="13"/>
  <c r="H136" i="13"/>
  <c r="E136" i="13"/>
  <c r="I44" i="5"/>
  <c r="H44" i="5"/>
  <c r="F44" i="5"/>
  <c r="M55" i="37"/>
  <c r="G55" i="37"/>
  <c r="J55" i="37"/>
  <c r="F55" i="37"/>
  <c r="K55" i="37"/>
  <c r="I55" i="37"/>
  <c r="E55" i="37"/>
  <c r="L55" i="37"/>
  <c r="H55" i="37"/>
  <c r="F30" i="14" l="1"/>
  <c r="H30" i="14"/>
  <c r="G30" i="14"/>
  <c r="E30" i="14"/>
  <c r="F45" i="5"/>
  <c r="E44" i="5"/>
  <c r="J44" i="5" s="1"/>
  <c r="I45" i="5"/>
  <c r="E45" i="5"/>
  <c r="J45" i="5" s="1"/>
  <c r="F43" i="5"/>
  <c r="E43" i="5"/>
  <c r="E128" i="20"/>
  <c r="D58" i="37"/>
  <c r="J56" i="37"/>
  <c r="H56" i="37"/>
  <c r="M56" i="37"/>
  <c r="I56" i="37"/>
  <c r="E56" i="37"/>
  <c r="K56" i="37"/>
  <c r="G56" i="37"/>
  <c r="L56" i="37"/>
  <c r="F56" i="37"/>
  <c r="E19" i="7"/>
  <c r="F19" i="7"/>
  <c r="G19" i="7"/>
  <c r="H55" i="47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3" i="47" s="1"/>
  <c r="H74" i="47" s="1"/>
  <c r="H75" i="47" s="1"/>
  <c r="H76" i="47" s="1"/>
  <c r="H77" i="47" s="1"/>
  <c r="H78" i="47" s="1"/>
  <c r="H79" i="47" s="1"/>
  <c r="H80" i="47" s="1"/>
  <c r="H81" i="47" s="1"/>
  <c r="H82" i="47" s="1"/>
  <c r="H83" i="47" s="1"/>
  <c r="H84" i="47" s="1"/>
  <c r="H85" i="47" s="1"/>
  <c r="H86" i="47" s="1"/>
  <c r="H87" i="47" s="1"/>
  <c r="D56" i="47"/>
  <c r="E56" i="47" s="1"/>
  <c r="F55" i="47"/>
  <c r="E55" i="47"/>
  <c r="F54" i="47"/>
  <c r="E54" i="47"/>
  <c r="F53" i="47"/>
  <c r="E53" i="47"/>
  <c r="F52" i="47"/>
  <c r="E52" i="47"/>
  <c r="F51" i="47"/>
  <c r="E51" i="47"/>
  <c r="H52" i="47"/>
  <c r="H53" i="47" s="1"/>
  <c r="H54" i="47" s="1"/>
  <c r="G31" i="14" l="1"/>
  <c r="E31" i="14"/>
  <c r="F31" i="14"/>
  <c r="H31" i="14"/>
  <c r="J28" i="7"/>
  <c r="M28" i="7"/>
  <c r="H28" i="7"/>
  <c r="K28" i="7"/>
  <c r="N28" i="7"/>
  <c r="L28" i="7"/>
  <c r="I28" i="7"/>
  <c r="F28" i="7"/>
  <c r="E28" i="7"/>
  <c r="G28" i="7"/>
  <c r="G47" i="5"/>
  <c r="M58" i="37"/>
  <c r="D59" i="37"/>
  <c r="J58" i="37"/>
  <c r="F58" i="37"/>
  <c r="G58" i="37"/>
  <c r="E58" i="37"/>
  <c r="K58" i="37"/>
  <c r="L58" i="37"/>
  <c r="H58" i="37"/>
  <c r="I58" i="37"/>
  <c r="M57" i="37"/>
  <c r="K57" i="37"/>
  <c r="I57" i="37"/>
  <c r="G57" i="37"/>
  <c r="E57" i="37"/>
  <c r="L57" i="37"/>
  <c r="J57" i="37"/>
  <c r="H57" i="37"/>
  <c r="F57" i="37"/>
  <c r="E20" i="7"/>
  <c r="F20" i="7"/>
  <c r="G20" i="7"/>
  <c r="F56" i="47"/>
  <c r="D57" i="47"/>
  <c r="D91" i="5"/>
  <c r="G32" i="14" l="1"/>
  <c r="F32" i="14"/>
  <c r="H32" i="14"/>
  <c r="E32" i="14"/>
  <c r="K29" i="7"/>
  <c r="J29" i="7"/>
  <c r="M29" i="7"/>
  <c r="H29" i="7"/>
  <c r="N29" i="7"/>
  <c r="L29" i="7"/>
  <c r="I29" i="7"/>
  <c r="E29" i="7"/>
  <c r="F29" i="7"/>
  <c r="G29" i="7"/>
  <c r="H47" i="5"/>
  <c r="E47" i="5"/>
  <c r="F47" i="5"/>
  <c r="I47" i="5"/>
  <c r="F59" i="37"/>
  <c r="M59" i="37"/>
  <c r="K59" i="37"/>
  <c r="H59" i="37"/>
  <c r="G59" i="37"/>
  <c r="I59" i="37"/>
  <c r="J59" i="37"/>
  <c r="L59" i="37"/>
  <c r="E59" i="37"/>
  <c r="F97" i="5"/>
  <c r="G97" i="5"/>
  <c r="E97" i="5"/>
  <c r="F96" i="5"/>
  <c r="G96" i="5"/>
  <c r="E96" i="5"/>
  <c r="G95" i="5"/>
  <c r="F95" i="5"/>
  <c r="E95" i="5"/>
  <c r="D58" i="47"/>
  <c r="E57" i="47"/>
  <c r="F57" i="47"/>
  <c r="E33" i="14" l="1"/>
  <c r="F33" i="14"/>
  <c r="G33" i="14"/>
  <c r="H33" i="14"/>
  <c r="L48" i="5"/>
  <c r="J48" i="5"/>
  <c r="K48" i="5"/>
  <c r="L30" i="7"/>
  <c r="H30" i="7"/>
  <c r="I30" i="7"/>
  <c r="J30" i="7"/>
  <c r="M30" i="7"/>
  <c r="K30" i="7"/>
  <c r="N30" i="7"/>
  <c r="I49" i="5"/>
  <c r="G48" i="5"/>
  <c r="I48" i="5"/>
  <c r="F48" i="5"/>
  <c r="E48" i="5"/>
  <c r="H48" i="5"/>
  <c r="F60" i="37"/>
  <c r="G60" i="37"/>
  <c r="I60" i="37"/>
  <c r="H60" i="37"/>
  <c r="M60" i="37"/>
  <c r="K60" i="37"/>
  <c r="E60" i="37"/>
  <c r="J60" i="37"/>
  <c r="L60" i="37"/>
  <c r="G98" i="5"/>
  <c r="D99" i="5"/>
  <c r="F98" i="5"/>
  <c r="E98" i="5"/>
  <c r="F58" i="47"/>
  <c r="D59" i="47"/>
  <c r="E58" i="47"/>
  <c r="H33" i="5"/>
  <c r="E30" i="5"/>
  <c r="J30" i="5" s="1"/>
  <c r="F30" i="5"/>
  <c r="K30" i="5" s="1"/>
  <c r="H30" i="5"/>
  <c r="I30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I104" i="38"/>
  <c r="D110" i="38"/>
  <c r="E110" i="38" s="1"/>
  <c r="F34" i="14" l="1"/>
  <c r="H34" i="14"/>
  <c r="G34" i="14"/>
  <c r="E34" i="14"/>
  <c r="H49" i="5"/>
  <c r="K49" i="5"/>
  <c r="L49" i="5"/>
  <c r="J49" i="5"/>
  <c r="E49" i="5"/>
  <c r="G49" i="5"/>
  <c r="K62" i="37"/>
  <c r="G62" i="37"/>
  <c r="I62" i="37"/>
  <c r="L62" i="37"/>
  <c r="M62" i="37"/>
  <c r="F62" i="37"/>
  <c r="J62" i="37"/>
  <c r="H62" i="37"/>
  <c r="E62" i="37"/>
  <c r="F61" i="37"/>
  <c r="I61" i="37"/>
  <c r="G61" i="37"/>
  <c r="K61" i="37"/>
  <c r="H61" i="37"/>
  <c r="J61" i="37"/>
  <c r="L61" i="37"/>
  <c r="E61" i="37"/>
  <c r="M61" i="37"/>
  <c r="G100" i="5"/>
  <c r="F100" i="5"/>
  <c r="E100" i="5"/>
  <c r="F110" i="38"/>
  <c r="G110" i="38"/>
  <c r="F99" i="5"/>
  <c r="G99" i="5"/>
  <c r="E99" i="5"/>
  <c r="F59" i="47"/>
  <c r="E59" i="47"/>
  <c r="D60" i="47"/>
  <c r="D111" i="38"/>
  <c r="F35" i="14" l="1"/>
  <c r="E35" i="14"/>
  <c r="G35" i="14"/>
  <c r="H35" i="14"/>
  <c r="K50" i="5"/>
  <c r="J50" i="5"/>
  <c r="L50" i="5"/>
  <c r="G50" i="5"/>
  <c r="E50" i="5"/>
  <c r="H50" i="5"/>
  <c r="F50" i="5"/>
  <c r="I50" i="5"/>
  <c r="F63" i="37"/>
  <c r="D64" i="37"/>
  <c r="I63" i="37"/>
  <c r="G63" i="37"/>
  <c r="K63" i="37"/>
  <c r="E63" i="37"/>
  <c r="H63" i="37"/>
  <c r="J63" i="37"/>
  <c r="L63" i="37"/>
  <c r="M63" i="37"/>
  <c r="E111" i="38"/>
  <c r="F111" i="38"/>
  <c r="G111" i="38"/>
  <c r="D61" i="47"/>
  <c r="E60" i="47"/>
  <c r="F60" i="47"/>
  <c r="E27" i="5"/>
  <c r="J27" i="5" s="1"/>
  <c r="F27" i="5"/>
  <c r="K27" i="5" s="1"/>
  <c r="G36" i="14" l="1"/>
  <c r="E36" i="14"/>
  <c r="H36" i="14"/>
  <c r="F36" i="14"/>
  <c r="L53" i="5"/>
  <c r="F53" i="5"/>
  <c r="E53" i="5"/>
  <c r="G53" i="5"/>
  <c r="J53" i="5"/>
  <c r="I53" i="5"/>
  <c r="K53" i="5"/>
  <c r="K52" i="5"/>
  <c r="F52" i="5"/>
  <c r="G52" i="5"/>
  <c r="L52" i="5"/>
  <c r="E52" i="5"/>
  <c r="J52" i="5"/>
  <c r="H52" i="5"/>
  <c r="I52" i="5"/>
  <c r="L51" i="5"/>
  <c r="K51" i="5"/>
  <c r="J51" i="5"/>
  <c r="I51" i="5"/>
  <c r="E51" i="5"/>
  <c r="H51" i="5"/>
  <c r="F64" i="37"/>
  <c r="G64" i="37"/>
  <c r="E64" i="37"/>
  <c r="H64" i="37"/>
  <c r="J64" i="37"/>
  <c r="K64" i="37"/>
  <c r="M64" i="37"/>
  <c r="I64" i="37"/>
  <c r="L64" i="37"/>
  <c r="G112" i="38"/>
  <c r="F112" i="38"/>
  <c r="D62" i="47"/>
  <c r="E61" i="47"/>
  <c r="F61" i="47"/>
  <c r="E112" i="38"/>
  <c r="D113" i="38"/>
  <c r="D115" i="38" s="1"/>
  <c r="D117" i="38" s="1"/>
  <c r="D114" i="21"/>
  <c r="H114" i="21" s="1"/>
  <c r="F37" i="14" l="1"/>
  <c r="E37" i="14"/>
  <c r="G37" i="14"/>
  <c r="H37" i="14"/>
  <c r="E55" i="5"/>
  <c r="K55" i="5"/>
  <c r="J55" i="5"/>
  <c r="I55" i="5"/>
  <c r="H55" i="5"/>
  <c r="G55" i="5"/>
  <c r="L55" i="5"/>
  <c r="F55" i="5"/>
  <c r="K54" i="5"/>
  <c r="F54" i="5"/>
  <c r="G54" i="5"/>
  <c r="E54" i="5"/>
  <c r="J54" i="5"/>
  <c r="L54" i="5"/>
  <c r="H54" i="5"/>
  <c r="I54" i="5"/>
  <c r="M66" i="37"/>
  <c r="F66" i="37"/>
  <c r="H66" i="37"/>
  <c r="G66" i="37"/>
  <c r="E66" i="37"/>
  <c r="I66" i="37"/>
  <c r="K66" i="37"/>
  <c r="L66" i="37"/>
  <c r="J66" i="37"/>
  <c r="M65" i="37"/>
  <c r="J65" i="37"/>
  <c r="I65" i="37"/>
  <c r="G65" i="37"/>
  <c r="F65" i="37"/>
  <c r="K65" i="37"/>
  <c r="E65" i="37"/>
  <c r="L65" i="37"/>
  <c r="H65" i="37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62" i="47"/>
  <c r="D63" i="47"/>
  <c r="D64" i="47" s="1"/>
  <c r="F62" i="47"/>
  <c r="E113" i="38"/>
  <c r="E114" i="21"/>
  <c r="G114" i="21"/>
  <c r="F114" i="21"/>
  <c r="F38" i="14" l="1"/>
  <c r="H38" i="14"/>
  <c r="E38" i="14"/>
  <c r="G38" i="14"/>
  <c r="F56" i="5"/>
  <c r="E56" i="5"/>
  <c r="G56" i="5"/>
  <c r="J56" i="5"/>
  <c r="I56" i="5"/>
  <c r="L56" i="5"/>
  <c r="K56" i="5"/>
  <c r="H56" i="5"/>
  <c r="M67" i="37"/>
  <c r="F67" i="37"/>
  <c r="I67" i="37"/>
  <c r="G67" i="37"/>
  <c r="J67" i="37"/>
  <c r="K67" i="37"/>
  <c r="E67" i="37"/>
  <c r="L67" i="37"/>
  <c r="H67" i="37"/>
  <c r="F64" i="47"/>
  <c r="D65" i="47"/>
  <c r="E64" i="47"/>
  <c r="F115" i="21"/>
  <c r="G115" i="21"/>
  <c r="D116" i="21"/>
  <c r="H115" i="21"/>
  <c r="F63" i="47"/>
  <c r="E63" i="47"/>
  <c r="H57" i="5" l="1"/>
  <c r="I57" i="5"/>
  <c r="J57" i="5"/>
  <c r="F57" i="5"/>
  <c r="K57" i="5"/>
  <c r="L57" i="5"/>
  <c r="E57" i="5"/>
  <c r="G57" i="5"/>
  <c r="F68" i="37"/>
  <c r="I68" i="37"/>
  <c r="H68" i="37"/>
  <c r="G68" i="37"/>
  <c r="E68" i="37"/>
  <c r="M68" i="37"/>
  <c r="J68" i="37"/>
  <c r="K68" i="37"/>
  <c r="L68" i="37"/>
  <c r="F65" i="47"/>
  <c r="D66" i="47"/>
  <c r="D67" i="47" s="1"/>
  <c r="E65" i="47"/>
  <c r="F116" i="21"/>
  <c r="D117" i="21"/>
  <c r="D118" i="21" s="1"/>
  <c r="G116" i="21"/>
  <c r="E116" i="21"/>
  <c r="H116" i="21"/>
  <c r="H13" i="11"/>
  <c r="H14" i="11"/>
  <c r="H15" i="11"/>
  <c r="H18" i="11"/>
  <c r="H19" i="11"/>
  <c r="H20" i="11"/>
  <c r="H21" i="11"/>
  <c r="H22" i="11"/>
  <c r="H23" i="11"/>
  <c r="H24" i="11"/>
  <c r="H25" i="11"/>
  <c r="H26" i="11"/>
  <c r="G13" i="11"/>
  <c r="G14" i="11"/>
  <c r="G15" i="11"/>
  <c r="G18" i="11"/>
  <c r="G19" i="11"/>
  <c r="G20" i="11"/>
  <c r="G21" i="11"/>
  <c r="G22" i="11"/>
  <c r="G23" i="11"/>
  <c r="G24" i="11"/>
  <c r="G25" i="11"/>
  <c r="G26" i="11"/>
  <c r="E101" i="38"/>
  <c r="E102" i="38"/>
  <c r="E104" i="38"/>
  <c r="E105" i="38"/>
  <c r="E106" i="38"/>
  <c r="E107" i="38"/>
  <c r="E108" i="38"/>
  <c r="E109" i="38"/>
  <c r="E100" i="38"/>
  <c r="F40" i="14" l="1"/>
  <c r="E40" i="14"/>
  <c r="G40" i="14"/>
  <c r="H40" i="14"/>
  <c r="F70" i="37"/>
  <c r="I70" i="37"/>
  <c r="G70" i="37"/>
  <c r="E70" i="37"/>
  <c r="H70" i="37"/>
  <c r="J70" i="37"/>
  <c r="K70" i="37"/>
  <c r="L70" i="37"/>
  <c r="M70" i="37"/>
  <c r="M69" i="37"/>
  <c r="I69" i="37"/>
  <c r="G69" i="37"/>
  <c r="F69" i="37"/>
  <c r="H69" i="37"/>
  <c r="J69" i="37"/>
  <c r="K69" i="37"/>
  <c r="L69" i="37"/>
  <c r="E69" i="37"/>
  <c r="F67" i="47"/>
  <c r="D68" i="47"/>
  <c r="E67" i="47"/>
  <c r="F66" i="47"/>
  <c r="E66" i="47"/>
  <c r="G118" i="21"/>
  <c r="D119" i="21"/>
  <c r="E118" i="21"/>
  <c r="F118" i="21"/>
  <c r="H118" i="21"/>
  <c r="H117" i="21"/>
  <c r="E117" i="21"/>
  <c r="F117" i="21"/>
  <c r="G117" i="21"/>
  <c r="D18" i="56"/>
  <c r="H18" i="56" s="1"/>
  <c r="H17" i="56"/>
  <c r="E17" i="56"/>
  <c r="F17" i="56" s="1"/>
  <c r="E72" i="37" l="1"/>
  <c r="M72" i="37"/>
  <c r="L72" i="37"/>
  <c r="E68" i="47"/>
  <c r="D69" i="47"/>
  <c r="D70" i="47" s="1"/>
  <c r="F68" i="47"/>
  <c r="H119" i="21"/>
  <c r="D120" i="21"/>
  <c r="G119" i="21"/>
  <c r="F119" i="21"/>
  <c r="E119" i="21"/>
  <c r="E18" i="56"/>
  <c r="F18" i="56" s="1"/>
  <c r="F73" i="37" l="1"/>
  <c r="I73" i="37"/>
  <c r="H73" i="37"/>
  <c r="G73" i="37"/>
  <c r="J73" i="37"/>
  <c r="M73" i="37"/>
  <c r="L73" i="37"/>
  <c r="K73" i="37"/>
  <c r="E73" i="37"/>
  <c r="F70" i="47"/>
  <c r="D71" i="47"/>
  <c r="E70" i="47"/>
  <c r="F69" i="47"/>
  <c r="E69" i="47"/>
  <c r="G120" i="21"/>
  <c r="D121" i="21"/>
  <c r="H120" i="21"/>
  <c r="E120" i="21"/>
  <c r="F120" i="21"/>
  <c r="H19" i="56"/>
  <c r="E19" i="56"/>
  <c r="F19" i="56" s="1"/>
  <c r="F75" i="37" l="1"/>
  <c r="J75" i="37"/>
  <c r="M75" i="37"/>
  <c r="I75" i="37"/>
  <c r="H75" i="37"/>
  <c r="G75" i="37"/>
  <c r="E75" i="37"/>
  <c r="L75" i="37"/>
  <c r="K75" i="37"/>
  <c r="M74" i="37"/>
  <c r="G74" i="37"/>
  <c r="K74" i="37"/>
  <c r="F74" i="37"/>
  <c r="J74" i="37"/>
  <c r="I74" i="37"/>
  <c r="H74" i="37"/>
  <c r="E74" i="37"/>
  <c r="L74" i="37"/>
  <c r="F71" i="47"/>
  <c r="E71" i="47"/>
  <c r="H121" i="21"/>
  <c r="E121" i="21"/>
  <c r="D122" i="21"/>
  <c r="G121" i="21"/>
  <c r="F121" i="21"/>
  <c r="H20" i="56"/>
  <c r="E20" i="56"/>
  <c r="F20" i="56" s="1"/>
  <c r="L51" i="44"/>
  <c r="L52" i="44" s="1"/>
  <c r="L53" i="44" s="1"/>
  <c r="L54" i="44" s="1"/>
  <c r="L55" i="44" s="1"/>
  <c r="L56" i="44" s="1"/>
  <c r="L57" i="44" s="1"/>
  <c r="L58" i="44" s="1"/>
  <c r="L59" i="44" s="1"/>
  <c r="L60" i="44" s="1"/>
  <c r="L61" i="44" s="1"/>
  <c r="L62" i="44" s="1"/>
  <c r="L64" i="44" s="1"/>
  <c r="L65" i="44" s="1"/>
  <c r="L66" i="44" s="1"/>
  <c r="L67" i="44" s="1"/>
  <c r="L73" i="44" s="1"/>
  <c r="L74" i="44" s="1"/>
  <c r="L75" i="44" s="1"/>
  <c r="L77" i="44" s="1"/>
  <c r="L78" i="44" s="1"/>
  <c r="L79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J76" i="37" l="1"/>
  <c r="K76" i="37"/>
  <c r="F76" i="37"/>
  <c r="L76" i="37"/>
  <c r="M76" i="37"/>
  <c r="G76" i="37"/>
  <c r="H76" i="37"/>
  <c r="I76" i="37"/>
  <c r="E76" i="37"/>
  <c r="F73" i="47"/>
  <c r="E73" i="47"/>
  <c r="F72" i="47"/>
  <c r="E72" i="47"/>
  <c r="H22" i="56"/>
  <c r="D23" i="56"/>
  <c r="E22" i="56"/>
  <c r="F22" i="56" s="1"/>
  <c r="G122" i="21"/>
  <c r="D123" i="21"/>
  <c r="F122" i="21"/>
  <c r="E122" i="21"/>
  <c r="H122" i="21"/>
  <c r="H21" i="56"/>
  <c r="E21" i="56"/>
  <c r="F21" i="56" s="1"/>
  <c r="E16" i="47"/>
  <c r="D17" i="47"/>
  <c r="F16" i="47"/>
  <c r="D109" i="39"/>
  <c r="E109" i="39" s="1"/>
  <c r="E108" i="39"/>
  <c r="F74" i="47" l="1"/>
  <c r="E74" i="47"/>
  <c r="H23" i="56"/>
  <c r="E23" i="56"/>
  <c r="F23" i="56" s="1"/>
  <c r="D24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F75" i="47" l="1"/>
  <c r="H129" i="21"/>
  <c r="E129" i="21"/>
  <c r="F129" i="21"/>
  <c r="G129" i="21"/>
  <c r="H24" i="56"/>
  <c r="D25" i="56"/>
  <c r="E24" i="56"/>
  <c r="F24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F76" i="47" l="1"/>
  <c r="E76" i="47"/>
  <c r="H130" i="21"/>
  <c r="F130" i="21"/>
  <c r="E130" i="21"/>
  <c r="G130" i="21"/>
  <c r="E27" i="56"/>
  <c r="F27" i="56" s="1"/>
  <c r="H27" i="56"/>
  <c r="E26" i="56"/>
  <c r="F26" i="56" s="1"/>
  <c r="H25" i="56"/>
  <c r="E25" i="56"/>
  <c r="F25" i="56" s="1"/>
  <c r="F19" i="47"/>
  <c r="D20" i="47"/>
  <c r="D21" i="47" s="1"/>
  <c r="D22" i="47" s="1"/>
  <c r="E19" i="47"/>
  <c r="F111" i="39"/>
  <c r="D112" i="39"/>
  <c r="E111" i="39"/>
  <c r="F78" i="47" l="1"/>
  <c r="F22" i="47"/>
  <c r="D23" i="47"/>
  <c r="E22" i="47"/>
  <c r="F21" i="47"/>
  <c r="E21" i="47"/>
  <c r="H32" i="56"/>
  <c r="H31" i="56"/>
  <c r="E30" i="56"/>
  <c r="F30" i="56" s="1"/>
  <c r="H29" i="56"/>
  <c r="E28" i="56"/>
  <c r="F28" i="56" s="1"/>
  <c r="H28" i="56"/>
  <c r="F20" i="47"/>
  <c r="E20" i="47"/>
  <c r="F112" i="39"/>
  <c r="D113" i="39"/>
  <c r="E112" i="39"/>
  <c r="F79" i="47" l="1"/>
  <c r="E79" i="47"/>
  <c r="F23" i="47"/>
  <c r="D24" i="47"/>
  <c r="E23" i="47"/>
  <c r="H33" i="56"/>
  <c r="F113" i="39"/>
  <c r="D114" i="39"/>
  <c r="E113" i="39"/>
  <c r="D105" i="21"/>
  <c r="D106" i="21" s="1"/>
  <c r="T18" i="11"/>
  <c r="T19" i="11"/>
  <c r="T20" i="11"/>
  <c r="T21" i="11"/>
  <c r="T22" i="11"/>
  <c r="T23" i="11"/>
  <c r="T24" i="11"/>
  <c r="T25" i="11"/>
  <c r="T26" i="11"/>
  <c r="S26" i="11"/>
  <c r="S18" i="11"/>
  <c r="S19" i="11"/>
  <c r="S20" i="11"/>
  <c r="S21" i="11"/>
  <c r="S22" i="11"/>
  <c r="S23" i="11"/>
  <c r="S24" i="11"/>
  <c r="S25" i="11"/>
  <c r="R18" i="11"/>
  <c r="R19" i="11"/>
  <c r="R20" i="11"/>
  <c r="R21" i="11"/>
  <c r="R22" i="11"/>
  <c r="R23" i="11"/>
  <c r="R24" i="11"/>
  <c r="R25" i="11"/>
  <c r="R26" i="11"/>
  <c r="Q18" i="11"/>
  <c r="Q19" i="11"/>
  <c r="Q20" i="11"/>
  <c r="Q21" i="11"/>
  <c r="Q22" i="11"/>
  <c r="Q23" i="11"/>
  <c r="Q24" i="11"/>
  <c r="Q25" i="11"/>
  <c r="Q26" i="11"/>
  <c r="P18" i="11"/>
  <c r="P19" i="11"/>
  <c r="P20" i="11"/>
  <c r="P21" i="11"/>
  <c r="P22" i="11"/>
  <c r="P23" i="11"/>
  <c r="P24" i="11"/>
  <c r="P25" i="11"/>
  <c r="P26" i="11"/>
  <c r="O18" i="11"/>
  <c r="O19" i="11"/>
  <c r="O20" i="11"/>
  <c r="O21" i="11"/>
  <c r="O22" i="11"/>
  <c r="O23" i="11"/>
  <c r="O24" i="11"/>
  <c r="O25" i="11"/>
  <c r="O26" i="11"/>
  <c r="N18" i="11"/>
  <c r="N19" i="11"/>
  <c r="N20" i="11"/>
  <c r="N21" i="11"/>
  <c r="N22" i="11"/>
  <c r="N23" i="11"/>
  <c r="N24" i="11"/>
  <c r="N25" i="11"/>
  <c r="N26" i="11"/>
  <c r="M18" i="11"/>
  <c r="M19" i="11"/>
  <c r="M20" i="11"/>
  <c r="M21" i="11"/>
  <c r="M22" i="11"/>
  <c r="M23" i="11"/>
  <c r="M24" i="11"/>
  <c r="M25" i="11"/>
  <c r="M26" i="11"/>
  <c r="F18" i="11"/>
  <c r="F19" i="11"/>
  <c r="F20" i="11"/>
  <c r="F21" i="11"/>
  <c r="F22" i="11"/>
  <c r="F23" i="11"/>
  <c r="F24" i="11"/>
  <c r="F25" i="11"/>
  <c r="F26" i="11"/>
  <c r="E18" i="11"/>
  <c r="E19" i="11"/>
  <c r="E20" i="11"/>
  <c r="E21" i="11"/>
  <c r="E22" i="11"/>
  <c r="E23" i="11"/>
  <c r="E24" i="11"/>
  <c r="E25" i="11"/>
  <c r="E26" i="11"/>
  <c r="F13" i="47"/>
  <c r="F14" i="47"/>
  <c r="F15" i="47"/>
  <c r="E13" i="47"/>
  <c r="E14" i="47"/>
  <c r="E15" i="47"/>
  <c r="F80" i="47" l="1"/>
  <c r="E80" i="47"/>
  <c r="F24" i="47"/>
  <c r="D25" i="47"/>
  <c r="D26" i="47" s="1"/>
  <c r="E24" i="47"/>
  <c r="H34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E81" i="47" l="1"/>
  <c r="F81" i="47"/>
  <c r="H36" i="56"/>
  <c r="E26" i="47"/>
  <c r="D27" i="47"/>
  <c r="D28" i="47" s="1"/>
  <c r="F26" i="47"/>
  <c r="F25" i="47"/>
  <c r="E25" i="47"/>
  <c r="E35" i="56"/>
  <c r="F35" i="56" s="1"/>
  <c r="G107" i="21"/>
  <c r="E107" i="21"/>
  <c r="F107" i="21"/>
  <c r="D108" i="21"/>
  <c r="F115" i="39"/>
  <c r="D116" i="39"/>
  <c r="E115" i="39"/>
  <c r="F110" i="21"/>
  <c r="G110" i="21"/>
  <c r="E110" i="21"/>
  <c r="H110" i="21"/>
  <c r="F82" i="47" l="1"/>
  <c r="E82" i="47"/>
  <c r="H37" i="56"/>
  <c r="E37" i="56"/>
  <c r="F37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E39" i="56" l="1"/>
  <c r="F39" i="56" s="1"/>
  <c r="H38" i="56"/>
  <c r="E38" i="56"/>
  <c r="F38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66" i="48"/>
  <c r="K67" i="48" s="1"/>
  <c r="K69" i="48" s="1"/>
  <c r="K70" i="48" s="1"/>
  <c r="K71" i="48" s="1"/>
  <c r="K73" i="48" s="1"/>
  <c r="K74" i="48" s="1"/>
  <c r="K75" i="48" s="1"/>
  <c r="K76" i="48" s="1"/>
  <c r="K77" i="48" s="1"/>
  <c r="K78" i="48" s="1"/>
  <c r="K79" i="48" s="1"/>
  <c r="E40" i="56" l="1"/>
  <c r="F40" i="56" s="1"/>
  <c r="H40" i="56"/>
  <c r="F120" i="39"/>
  <c r="E120" i="39"/>
  <c r="E119" i="39"/>
  <c r="F119" i="39"/>
  <c r="F118" i="39"/>
  <c r="E118" i="39"/>
  <c r="E113" i="21"/>
  <c r="F113" i="21"/>
  <c r="G113" i="21"/>
  <c r="H113" i="21"/>
  <c r="F13" i="8" l="1"/>
  <c r="F10" i="47" l="1"/>
  <c r="H10" i="8"/>
  <c r="H11" i="8" s="1"/>
  <c r="H12" i="8" s="1"/>
  <c r="H13" i="8" s="1"/>
  <c r="H14" i="8" s="1"/>
  <c r="F9" i="8"/>
  <c r="F10" i="8" s="1"/>
  <c r="F11" i="8" s="1"/>
  <c r="F12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E34" i="47" l="1"/>
  <c r="H15" i="8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/>
  <c r="E11" i="47"/>
  <c r="E10" i="47"/>
  <c r="F49" i="8"/>
  <c r="F50" i="8" s="1"/>
  <c r="F51" i="8" l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H50" i="8"/>
  <c r="F11" i="47"/>
  <c r="I72" i="5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2" i="5" s="1"/>
  <c r="I103" i="5" s="1"/>
  <c r="I104" i="5" s="1"/>
  <c r="I106" i="5" s="1"/>
  <c r="I107" i="5" s="1"/>
  <c r="I108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E119" i="20"/>
  <c r="F119" i="20"/>
  <c r="E118" i="20"/>
  <c r="F118" i="20"/>
  <c r="E117" i="20"/>
  <c r="F117" i="20"/>
  <c r="E116" i="20"/>
  <c r="F116" i="20"/>
  <c r="E115" i="20"/>
  <c r="F115" i="20"/>
  <c r="E114" i="20"/>
  <c r="F114" i="20"/>
  <c r="E113" i="20"/>
  <c r="F113" i="20"/>
  <c r="E112" i="20"/>
  <c r="F112" i="20"/>
  <c r="E111" i="20"/>
  <c r="F111" i="20"/>
  <c r="H9" i="47"/>
  <c r="H10" i="47" s="1"/>
  <c r="H11" i="47" s="1"/>
  <c r="H12" i="47" s="1"/>
  <c r="F8" i="47"/>
  <c r="F9" i="47"/>
  <c r="E9" i="47"/>
  <c r="E8" i="47"/>
  <c r="E36" i="47" l="1"/>
  <c r="H51" i="8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8" i="56"/>
  <c r="F8" i="56" s="1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6" i="56"/>
  <c r="F16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110" i="20"/>
  <c r="F110" i="20"/>
  <c r="E109" i="20"/>
  <c r="F109" i="20"/>
  <c r="E108" i="20"/>
  <c r="F108" i="20"/>
  <c r="E107" i="20"/>
  <c r="F107" i="20"/>
  <c r="E106" i="20"/>
  <c r="F106" i="20"/>
  <c r="E105" i="20"/>
  <c r="F105" i="20"/>
  <c r="E104" i="20"/>
  <c r="F104" i="20"/>
  <c r="E103" i="20"/>
  <c r="F103" i="20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K9" i="14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K29" i="14" s="1"/>
  <c r="K30" i="14" s="1"/>
  <c r="K31" i="14" s="1"/>
  <c r="K32" i="14" s="1"/>
  <c r="K33" i="14" s="1"/>
  <c r="K34" i="14" s="1"/>
  <c r="K35" i="14" s="1"/>
  <c r="K36" i="14" s="1"/>
  <c r="K37" i="14" s="1"/>
  <c r="K38" i="14" s="1"/>
  <c r="K42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16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F94" i="8"/>
  <c r="F95" i="8"/>
  <c r="F96" i="8"/>
  <c r="F97" i="8"/>
  <c r="F98" i="8"/>
  <c r="F99" i="8"/>
  <c r="F93" i="8"/>
  <c r="I94" i="8"/>
  <c r="I95" i="8"/>
  <c r="I96" i="8"/>
  <c r="I97" i="8"/>
  <c r="I99" i="8"/>
  <c r="I93" i="8"/>
  <c r="H95" i="8"/>
  <c r="H96" i="8"/>
  <c r="H97" i="8"/>
  <c r="H99" i="8"/>
  <c r="H94" i="8"/>
  <c r="K100" i="8"/>
  <c r="H100" i="8"/>
  <c r="G94" i="8"/>
  <c r="G95" i="8"/>
  <c r="G96" i="8"/>
  <c r="G99" i="8"/>
  <c r="G93" i="8"/>
  <c r="E93" i="8"/>
  <c r="E95" i="8"/>
  <c r="E96" i="8"/>
  <c r="E99" i="8"/>
  <c r="E94" i="8"/>
  <c r="K94" i="8"/>
  <c r="K95" i="8" s="1"/>
  <c r="K96" i="8" s="1"/>
  <c r="K97" i="8" s="1"/>
  <c r="K98" i="8" s="1"/>
  <c r="E9" i="8"/>
  <c r="E14" i="8"/>
  <c r="I96" i="20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00" i="8" l="1"/>
  <c r="F100" i="8"/>
  <c r="G100" i="8"/>
  <c r="K101" i="8"/>
  <c r="K102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E13" i="8"/>
  <c r="E49" i="8" l="1"/>
  <c r="D50" i="8"/>
  <c r="D51" i="8" s="1"/>
  <c r="E51" i="8" s="1"/>
  <c r="E50" i="8" l="1"/>
  <c r="H26" i="5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49" i="32"/>
  <c r="D50" i="32" s="1"/>
  <c r="H10" i="43"/>
  <c r="H11" i="43" s="1"/>
  <c r="H12" i="43" s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6" i="43" s="1"/>
  <c r="H37" i="43" s="1"/>
  <c r="H38" i="43" s="1"/>
  <c r="H39" i="43" s="1"/>
  <c r="H40" i="43" s="1"/>
  <c r="H41" i="43" s="1"/>
  <c r="H42" i="43" s="1"/>
  <c r="H43" i="43" s="1"/>
  <c r="H44" i="43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51" i="32"/>
  <c r="E51" i="32"/>
  <c r="F50" i="32"/>
  <c r="E50" i="32"/>
  <c r="E49" i="32"/>
  <c r="F49" i="32"/>
  <c r="F48" i="32"/>
  <c r="E48" i="32"/>
  <c r="E109" i="13"/>
  <c r="H31" i="51" l="1"/>
  <c r="D55" i="8"/>
  <c r="F52" i="32"/>
  <c r="D54" i="32"/>
  <c r="D55" i="32" s="1"/>
  <c r="D56" i="32" s="1"/>
  <c r="D57" i="32" s="1"/>
  <c r="E52" i="32"/>
  <c r="F110" i="13"/>
  <c r="E110" i="13"/>
  <c r="H110" i="13"/>
  <c r="E57" i="32" l="1"/>
  <c r="F57" i="32"/>
  <c r="F56" i="32"/>
  <c r="E56" i="32"/>
  <c r="E55" i="8"/>
  <c r="D56" i="8"/>
  <c r="F55" i="32"/>
  <c r="E55" i="32"/>
  <c r="F54" i="32"/>
  <c r="E54" i="32"/>
  <c r="F53" i="32"/>
  <c r="E53" i="32"/>
  <c r="H112" i="13"/>
  <c r="D113" i="13"/>
  <c r="E112" i="13"/>
  <c r="F112" i="13"/>
  <c r="H111" i="13"/>
  <c r="E111" i="13"/>
  <c r="F111" i="13"/>
  <c r="F58" i="32" l="1"/>
  <c r="E58" i="32"/>
  <c r="E56" i="8"/>
  <c r="D57" i="8"/>
  <c r="H113" i="13"/>
  <c r="E113" i="13"/>
  <c r="F113" i="13"/>
  <c r="F60" i="32" l="1"/>
  <c r="D61" i="32"/>
  <c r="E60" i="32"/>
  <c r="F59" i="32"/>
  <c r="E59" i="32"/>
  <c r="E57" i="8"/>
  <c r="D58" i="8"/>
  <c r="H115" i="13"/>
  <c r="E115" i="13"/>
  <c r="F115" i="13"/>
  <c r="F114" i="13"/>
  <c r="E114" i="13"/>
  <c r="H114" i="13"/>
  <c r="D11" i="5"/>
  <c r="E61" i="32" l="1"/>
  <c r="D62" i="32"/>
  <c r="F61" i="32"/>
  <c r="E58" i="8"/>
  <c r="D59" i="8"/>
  <c r="H116" i="13"/>
  <c r="F116" i="13"/>
  <c r="E116" i="13"/>
  <c r="K10" i="11"/>
  <c r="K11" i="11" s="1"/>
  <c r="K12" i="11" s="1"/>
  <c r="K13" i="11" s="1"/>
  <c r="K14" i="11" s="1"/>
  <c r="K15" i="11" s="1"/>
  <c r="K16" i="11" s="1"/>
  <c r="K17" i="11" s="1"/>
  <c r="J10" i="11"/>
  <c r="J11" i="11" s="1"/>
  <c r="J12" i="11" s="1"/>
  <c r="J13" i="11" s="1"/>
  <c r="J15" i="11" s="1"/>
  <c r="J16" i="11" s="1"/>
  <c r="J17" i="11" s="1"/>
  <c r="I9" i="10"/>
  <c r="I10" i="10" l="1"/>
  <c r="J9" i="10"/>
  <c r="F62" i="32"/>
  <c r="D63" i="32"/>
  <c r="D64" i="32" s="1"/>
  <c r="D65" i="32" s="1"/>
  <c r="E62" i="32"/>
  <c r="E59" i="8"/>
  <c r="F9" i="43"/>
  <c r="H117" i="13"/>
  <c r="E117" i="13"/>
  <c r="F117" i="13"/>
  <c r="H38" i="51" l="1"/>
  <c r="I11" i="10"/>
  <c r="J10" i="10"/>
  <c r="F65" i="32"/>
  <c r="D66" i="32"/>
  <c r="E65" i="32"/>
  <c r="F64" i="32"/>
  <c r="E64" i="32"/>
  <c r="F63" i="32"/>
  <c r="E63" i="32"/>
  <c r="E60" i="8"/>
  <c r="H119" i="13"/>
  <c r="D120" i="13"/>
  <c r="F119" i="13"/>
  <c r="E119" i="13"/>
  <c r="F10" i="43"/>
  <c r="H118" i="13"/>
  <c r="E118" i="13"/>
  <c r="F118" i="13"/>
  <c r="G260" i="4"/>
  <c r="F260" i="4"/>
  <c r="E260" i="4"/>
  <c r="I12" i="10" l="1"/>
  <c r="J11" i="10"/>
  <c r="E66" i="32"/>
  <c r="F66" i="32"/>
  <c r="E61" i="8"/>
  <c r="F120" i="13"/>
  <c r="D121" i="13"/>
  <c r="E120" i="13"/>
  <c r="H120" i="13"/>
  <c r="F11" i="43"/>
  <c r="I13" i="10" l="1"/>
  <c r="J12" i="10"/>
  <c r="E69" i="32"/>
  <c r="F68" i="32"/>
  <c r="E68" i="32"/>
  <c r="E67" i="32"/>
  <c r="F67" i="32"/>
  <c r="E62" i="8"/>
  <c r="E121" i="13"/>
  <c r="H121" i="13"/>
  <c r="D122" i="13"/>
  <c r="F121" i="13"/>
  <c r="F12" i="43"/>
  <c r="I14" i="10" l="1"/>
  <c r="J13" i="10"/>
  <c r="E63" i="8"/>
  <c r="F122" i="13"/>
  <c r="H122" i="13"/>
  <c r="D123" i="13"/>
  <c r="D124" i="13" s="1"/>
  <c r="E122" i="13"/>
  <c r="F13" i="43"/>
  <c r="I15" i="10" l="1"/>
  <c r="J14" i="10"/>
  <c r="E64" i="8"/>
  <c r="H124" i="13"/>
  <c r="D125" i="13"/>
  <c r="E124" i="13"/>
  <c r="F124" i="13"/>
  <c r="H123" i="13"/>
  <c r="F123" i="13"/>
  <c r="E123" i="13"/>
  <c r="F14" i="43"/>
  <c r="E15" i="43"/>
  <c r="I91" i="8"/>
  <c r="I92" i="8" s="1"/>
  <c r="H91" i="8"/>
  <c r="H92" i="8" s="1"/>
  <c r="H93" i="8" s="1"/>
  <c r="F91" i="8"/>
  <c r="F92" i="8" s="1"/>
  <c r="G91" i="8"/>
  <c r="G92" i="8" s="1"/>
  <c r="I16" i="10" l="1"/>
  <c r="J15" i="10"/>
  <c r="E65" i="8"/>
  <c r="H125" i="13"/>
  <c r="E125" i="13"/>
  <c r="F125" i="13"/>
  <c r="F15" i="43"/>
  <c r="E16" i="43"/>
  <c r="I17" i="10" l="1"/>
  <c r="J16" i="10"/>
  <c r="E66" i="8"/>
  <c r="D67" i="8"/>
  <c r="F16" i="43"/>
  <c r="E17" i="43"/>
  <c r="H126" i="13"/>
  <c r="E126" i="13"/>
  <c r="F126" i="13"/>
  <c r="D9" i="10"/>
  <c r="F8" i="10"/>
  <c r="E8" i="10"/>
  <c r="G8" i="10"/>
  <c r="E97" i="8"/>
  <c r="G97" i="8"/>
  <c r="I10" i="43"/>
  <c r="I11" i="43" s="1"/>
  <c r="I12" i="43" s="1"/>
  <c r="I13" i="43" s="1"/>
  <c r="I14" i="43" s="1"/>
  <c r="I15" i="43" s="1"/>
  <c r="I16" i="43" s="1"/>
  <c r="I17" i="43" s="1"/>
  <c r="I18" i="43" s="1"/>
  <c r="I20" i="43" s="1"/>
  <c r="I21" i="43" s="1"/>
  <c r="I22" i="43" s="1"/>
  <c r="I23" i="43" s="1"/>
  <c r="I24" i="43" s="1"/>
  <c r="I25" i="43" s="1"/>
  <c r="I26" i="43" s="1"/>
  <c r="I27" i="43" s="1"/>
  <c r="I28" i="43" s="1"/>
  <c r="I29" i="43" s="1"/>
  <c r="I30" i="43" s="1"/>
  <c r="I31" i="43" s="1"/>
  <c r="I32" i="43" s="1"/>
  <c r="I33" i="43" s="1"/>
  <c r="I34" i="43" s="1"/>
  <c r="I35" i="43" s="1"/>
  <c r="I36" i="43" s="1"/>
  <c r="I37" i="43" s="1"/>
  <c r="I38" i="43" s="1"/>
  <c r="I39" i="43" s="1"/>
  <c r="I40" i="43" s="1"/>
  <c r="I41" i="43" s="1"/>
  <c r="I42" i="43" s="1"/>
  <c r="I43" i="43" s="1"/>
  <c r="I44" i="43" s="1"/>
  <c r="I11" i="5"/>
  <c r="I9" i="5"/>
  <c r="H9" i="5"/>
  <c r="F9" i="5"/>
  <c r="K9" i="5" s="1"/>
  <c r="E9" i="5"/>
  <c r="J9" i="5" s="1"/>
  <c r="H49" i="32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3" i="48" s="1"/>
  <c r="H24" i="48" s="1"/>
  <c r="H25" i="48" s="1"/>
  <c r="H27" i="48" s="1"/>
  <c r="H28" i="48" s="1"/>
  <c r="H29" i="48" s="1"/>
  <c r="H31" i="48" s="1"/>
  <c r="H32" i="48" s="1"/>
  <c r="H33" i="48" s="1"/>
  <c r="H34" i="48" s="1"/>
  <c r="H36" i="48" s="1"/>
  <c r="H37" i="48" s="1"/>
  <c r="H38" i="48" s="1"/>
  <c r="H39" i="48" s="1"/>
  <c r="H40" i="48" s="1"/>
  <c r="H41" i="48" s="1"/>
  <c r="H42" i="48" s="1"/>
  <c r="H43" i="48" s="1"/>
  <c r="G67" i="5"/>
  <c r="F67" i="5"/>
  <c r="E67" i="5"/>
  <c r="D68" i="5"/>
  <c r="E68" i="5" s="1"/>
  <c r="I18" i="10" l="1"/>
  <c r="J17" i="10"/>
  <c r="E67" i="8"/>
  <c r="F17" i="43"/>
  <c r="E18" i="43"/>
  <c r="E127" i="13"/>
  <c r="H127" i="13"/>
  <c r="F127" i="13"/>
  <c r="E9" i="10"/>
  <c r="F9" i="10"/>
  <c r="G9" i="10"/>
  <c r="D10" i="10"/>
  <c r="H10" i="37"/>
  <c r="H11" i="37" s="1"/>
  <c r="H12" i="37" s="1"/>
  <c r="H13" i="37" s="1"/>
  <c r="H14" i="37" s="1"/>
  <c r="H15" i="37" s="1"/>
  <c r="H16" i="37" s="1"/>
  <c r="H18" i="37" s="1"/>
  <c r="H19" i="37" s="1"/>
  <c r="H20" i="37" s="1"/>
  <c r="H21" i="37" s="1"/>
  <c r="H22" i="37" s="1"/>
  <c r="H23" i="37" s="1"/>
  <c r="H25" i="37" s="1"/>
  <c r="H26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H46" i="37" s="1"/>
  <c r="I98" i="8"/>
  <c r="H98" i="8"/>
  <c r="E98" i="8"/>
  <c r="G98" i="8"/>
  <c r="E100" i="8"/>
  <c r="H14" i="5"/>
  <c r="E11" i="5"/>
  <c r="J11" i="5" s="1"/>
  <c r="F10" i="5"/>
  <c r="H11" i="5"/>
  <c r="D69" i="5"/>
  <c r="G69" i="5" s="1"/>
  <c r="F11" i="5"/>
  <c r="K11" i="5" s="1"/>
  <c r="G68" i="5"/>
  <c r="F68" i="5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K27" i="45" s="1"/>
  <c r="I19" i="10" l="1"/>
  <c r="J18" i="10"/>
  <c r="E68" i="8"/>
  <c r="F18" i="43"/>
  <c r="D11" i="10"/>
  <c r="F10" i="10"/>
  <c r="E10" i="10"/>
  <c r="G10" i="10"/>
  <c r="E69" i="5"/>
  <c r="F13" i="5"/>
  <c r="K13" i="5" s="1"/>
  <c r="E12" i="5"/>
  <c r="J12" i="5" s="1"/>
  <c r="H12" i="5"/>
  <c r="I12" i="5"/>
  <c r="E13" i="5"/>
  <c r="J13" i="5" s="1"/>
  <c r="H13" i="5"/>
  <c r="I13" i="5"/>
  <c r="E14" i="5"/>
  <c r="J14" i="5" s="1"/>
  <c r="F14" i="5"/>
  <c r="K14" i="5" s="1"/>
  <c r="I14" i="5"/>
  <c r="E15" i="5"/>
  <c r="J15" i="5" s="1"/>
  <c r="F12" i="5"/>
  <c r="K12" i="5" s="1"/>
  <c r="F69" i="5"/>
  <c r="D70" i="5"/>
  <c r="J19" i="10" l="1"/>
  <c r="E69" i="8"/>
  <c r="F19" i="43"/>
  <c r="E11" i="10"/>
  <c r="F11" i="10"/>
  <c r="G11" i="10"/>
  <c r="D12" i="10"/>
  <c r="D13" i="10" s="1"/>
  <c r="I101" i="8"/>
  <c r="F101" i="8"/>
  <c r="H101" i="8"/>
  <c r="E101" i="8"/>
  <c r="G101" i="8"/>
  <c r="I15" i="5"/>
  <c r="D19" i="5"/>
  <c r="I19" i="5" s="1"/>
  <c r="H15" i="5"/>
  <c r="F15" i="5"/>
  <c r="K15" i="5" s="1"/>
  <c r="G70" i="5"/>
  <c r="F70" i="5"/>
  <c r="E70" i="5"/>
  <c r="J20" i="10" l="1"/>
  <c r="E70" i="8"/>
  <c r="E53" i="37"/>
  <c r="H53" i="37"/>
  <c r="F13" i="10"/>
  <c r="D14" i="10"/>
  <c r="G13" i="10"/>
  <c r="E13" i="10"/>
  <c r="G12" i="10"/>
  <c r="E12" i="10"/>
  <c r="F12" i="10"/>
  <c r="H102" i="8"/>
  <c r="I102" i="8"/>
  <c r="F102" i="8"/>
  <c r="E102" i="8"/>
  <c r="G102" i="8"/>
  <c r="E17" i="5"/>
  <c r="J17" i="5" s="1"/>
  <c r="F17" i="5"/>
  <c r="K17" i="5" s="1"/>
  <c r="E19" i="5"/>
  <c r="J19" i="5" s="1"/>
  <c r="I17" i="5"/>
  <c r="I18" i="5"/>
  <c r="E18" i="5"/>
  <c r="J18" i="5" s="1"/>
  <c r="H17" i="5"/>
  <c r="H18" i="5"/>
  <c r="F18" i="5"/>
  <c r="K18" i="5" s="1"/>
  <c r="H19" i="5"/>
  <c r="E71" i="5"/>
  <c r="F19" i="5"/>
  <c r="K19" i="5" s="1"/>
  <c r="F72" i="5"/>
  <c r="G71" i="5"/>
  <c r="F71" i="5"/>
  <c r="D11" i="48"/>
  <c r="D12" i="48" s="1"/>
  <c r="D13" i="48" s="1"/>
  <c r="D14" i="48" s="1"/>
  <c r="J21" i="10" l="1"/>
  <c r="E71" i="8"/>
  <c r="G14" i="10"/>
  <c r="D15" i="10"/>
  <c r="F14" i="10"/>
  <c r="E14" i="10"/>
  <c r="F14" i="48"/>
  <c r="D15" i="48"/>
  <c r="E14" i="48"/>
  <c r="E13" i="48"/>
  <c r="F13" i="48"/>
  <c r="F12" i="48"/>
  <c r="E12" i="48"/>
  <c r="F11" i="48"/>
  <c r="E11" i="48"/>
  <c r="F10" i="48"/>
  <c r="E10" i="48"/>
  <c r="F9" i="48"/>
  <c r="E9" i="48"/>
  <c r="H103" i="8"/>
  <c r="E103" i="8"/>
  <c r="G103" i="8"/>
  <c r="G72" i="5"/>
  <c r="I20" i="5"/>
  <c r="D22" i="5"/>
  <c r="J20" i="5"/>
  <c r="H20" i="5"/>
  <c r="E72" i="5"/>
  <c r="D74" i="5"/>
  <c r="F73" i="5"/>
  <c r="J22" i="10" l="1"/>
  <c r="E72" i="8"/>
  <c r="F15" i="10"/>
  <c r="D16" i="10"/>
  <c r="G15" i="10"/>
  <c r="E15" i="10"/>
  <c r="I36" i="5"/>
  <c r="E36" i="5"/>
  <c r="J36" i="5" s="1"/>
  <c r="F36" i="5"/>
  <c r="K36" i="5" s="1"/>
  <c r="H36" i="5"/>
  <c r="F35" i="5"/>
  <c r="K35" i="5" s="1"/>
  <c r="E35" i="5"/>
  <c r="J35" i="5" s="1"/>
  <c r="H35" i="5"/>
  <c r="I35" i="5"/>
  <c r="F15" i="48"/>
  <c r="D16" i="48"/>
  <c r="E15" i="48"/>
  <c r="I34" i="5"/>
  <c r="J34" i="5"/>
  <c r="F34" i="5"/>
  <c r="K34" i="5" s="1"/>
  <c r="H34" i="5"/>
  <c r="I33" i="5"/>
  <c r="F33" i="5"/>
  <c r="K33" i="5" s="1"/>
  <c r="E33" i="5"/>
  <c r="J33" i="5" s="1"/>
  <c r="I32" i="5"/>
  <c r="H32" i="5"/>
  <c r="E32" i="5"/>
  <c r="J32" i="5" s="1"/>
  <c r="F32" i="5"/>
  <c r="K32" i="5" s="1"/>
  <c r="F31" i="5"/>
  <c r="E31" i="5"/>
  <c r="E29" i="5"/>
  <c r="J29" i="5" s="1"/>
  <c r="H29" i="5"/>
  <c r="I29" i="5"/>
  <c r="F29" i="5"/>
  <c r="K29" i="5" s="1"/>
  <c r="I28" i="5"/>
  <c r="E28" i="5"/>
  <c r="J28" i="5" s="1"/>
  <c r="H28" i="5"/>
  <c r="F28" i="5"/>
  <c r="K28" i="5" s="1"/>
  <c r="I26" i="5"/>
  <c r="F26" i="5"/>
  <c r="K26" i="5" s="1"/>
  <c r="H26" i="5"/>
  <c r="E26" i="5"/>
  <c r="J26" i="5" s="1"/>
  <c r="E25" i="5"/>
  <c r="J25" i="5" s="1"/>
  <c r="F25" i="5"/>
  <c r="K25" i="5" s="1"/>
  <c r="H25" i="5"/>
  <c r="I25" i="5"/>
  <c r="H104" i="8"/>
  <c r="I104" i="8"/>
  <c r="F104" i="8"/>
  <c r="G104" i="8"/>
  <c r="E104" i="8"/>
  <c r="I24" i="5"/>
  <c r="E24" i="5"/>
  <c r="J24" i="5" s="1"/>
  <c r="F24" i="5"/>
  <c r="K24" i="5" s="1"/>
  <c r="H24" i="5"/>
  <c r="I23" i="5"/>
  <c r="F23" i="5"/>
  <c r="K23" i="5" s="1"/>
  <c r="E23" i="5"/>
  <c r="J23" i="5" s="1"/>
  <c r="H23" i="5"/>
  <c r="G73" i="5"/>
  <c r="E73" i="5"/>
  <c r="I22" i="5"/>
  <c r="E22" i="5"/>
  <c r="J22" i="5" s="1"/>
  <c r="F22" i="5"/>
  <c r="K22" i="5" s="1"/>
  <c r="H22" i="5"/>
  <c r="H21" i="5"/>
  <c r="I21" i="5"/>
  <c r="E21" i="5"/>
  <c r="J21" i="5" s="1"/>
  <c r="F21" i="5"/>
  <c r="K21" i="5" s="1"/>
  <c r="D75" i="5"/>
  <c r="D76" i="5" s="1"/>
  <c r="E74" i="5"/>
  <c r="F74" i="5"/>
  <c r="G74" i="5"/>
  <c r="J23" i="10" l="1"/>
  <c r="E73" i="8"/>
  <c r="F39" i="5"/>
  <c r="K39" i="5" s="1"/>
  <c r="I39" i="5"/>
  <c r="H39" i="5"/>
  <c r="E39" i="5"/>
  <c r="J39" i="5" s="1"/>
  <c r="G16" i="10"/>
  <c r="F16" i="10"/>
  <c r="E16" i="10"/>
  <c r="I38" i="5"/>
  <c r="E38" i="5"/>
  <c r="J38" i="5" s="1"/>
  <c r="F38" i="5"/>
  <c r="K38" i="5" s="1"/>
  <c r="H38" i="5"/>
  <c r="H37" i="5"/>
  <c r="I37" i="5"/>
  <c r="F37" i="5"/>
  <c r="K37" i="5" s="1"/>
  <c r="E37" i="5"/>
  <c r="J37" i="5" s="1"/>
  <c r="F17" i="48"/>
  <c r="E17" i="48"/>
  <c r="F16" i="48"/>
  <c r="E16" i="48"/>
  <c r="G105" i="8"/>
  <c r="D106" i="8"/>
  <c r="F105" i="8"/>
  <c r="H105" i="8"/>
  <c r="I105" i="8"/>
  <c r="E105" i="8"/>
  <c r="G77" i="5"/>
  <c r="D79" i="5"/>
  <c r="E77" i="5"/>
  <c r="F77" i="5"/>
  <c r="F76" i="5"/>
  <c r="G76" i="5"/>
  <c r="E76" i="5"/>
  <c r="E75" i="5"/>
  <c r="F75" i="5"/>
  <c r="G75" i="5"/>
  <c r="J24" i="10" l="1"/>
  <c r="E75" i="8"/>
  <c r="E74" i="8"/>
  <c r="F18" i="10"/>
  <c r="E18" i="10"/>
  <c r="G18" i="10"/>
  <c r="E17" i="10"/>
  <c r="F17" i="10"/>
  <c r="G17" i="10"/>
  <c r="F18" i="48"/>
  <c r="E18" i="48"/>
  <c r="D19" i="48"/>
  <c r="I107" i="8"/>
  <c r="E107" i="8"/>
  <c r="F107" i="8"/>
  <c r="G107" i="8"/>
  <c r="H107" i="8"/>
  <c r="G80" i="5"/>
  <c r="E80" i="5"/>
  <c r="D82" i="5"/>
  <c r="F80" i="5"/>
  <c r="G106" i="8"/>
  <c r="I106" i="8"/>
  <c r="H106" i="8"/>
  <c r="F106" i="8"/>
  <c r="E106" i="8"/>
  <c r="G79" i="5"/>
  <c r="E79" i="5"/>
  <c r="F79" i="5"/>
  <c r="F78" i="5"/>
  <c r="E78" i="5"/>
  <c r="G78" i="5"/>
  <c r="J25" i="10" l="1"/>
  <c r="G19" i="10"/>
  <c r="F19" i="10"/>
  <c r="E19" i="10"/>
  <c r="E19" i="48"/>
  <c r="D20" i="48"/>
  <c r="F19" i="48"/>
  <c r="I108" i="8"/>
  <c r="E108" i="8"/>
  <c r="F108" i="8"/>
  <c r="G108" i="8"/>
  <c r="H108" i="8"/>
  <c r="G82" i="5"/>
  <c r="D83" i="5"/>
  <c r="E82" i="5"/>
  <c r="F82" i="5"/>
  <c r="G81" i="5"/>
  <c r="E81" i="5"/>
  <c r="F81" i="5"/>
  <c r="F249" i="4"/>
  <c r="F250" i="4"/>
  <c r="F252" i="4"/>
  <c r="J26" i="10" l="1"/>
  <c r="E77" i="8"/>
  <c r="E78" i="8"/>
  <c r="F20" i="10"/>
  <c r="G20" i="10"/>
  <c r="E20" i="10"/>
  <c r="F20" i="48"/>
  <c r="D21" i="48"/>
  <c r="D22" i="48" s="1"/>
  <c r="E20" i="48"/>
  <c r="I110" i="8"/>
  <c r="E110" i="8"/>
  <c r="F110" i="8"/>
  <c r="G110" i="8"/>
  <c r="H110" i="8"/>
  <c r="H109" i="8"/>
  <c r="F109" i="8"/>
  <c r="I109" i="8"/>
  <c r="E109" i="8"/>
  <c r="G109" i="8"/>
  <c r="E83" i="5"/>
  <c r="D84" i="5"/>
  <c r="G83" i="5"/>
  <c r="F83" i="5"/>
  <c r="F91" i="38"/>
  <c r="G91" i="38" s="1"/>
  <c r="J27" i="10" l="1"/>
  <c r="G22" i="10"/>
  <c r="E22" i="10"/>
  <c r="F22" i="10"/>
  <c r="G21" i="10"/>
  <c r="F21" i="10"/>
  <c r="E21" i="10"/>
  <c r="F22" i="48"/>
  <c r="D23" i="48"/>
  <c r="E22" i="48"/>
  <c r="F21" i="48"/>
  <c r="E21" i="48"/>
  <c r="I111" i="8"/>
  <c r="G111" i="8"/>
  <c r="H111" i="8"/>
  <c r="E111" i="8"/>
  <c r="F111" i="8"/>
  <c r="G84" i="5"/>
  <c r="E84" i="5"/>
  <c r="F84" i="5"/>
  <c r="E91" i="38"/>
  <c r="D92" i="38"/>
  <c r="J28" i="10" l="1"/>
  <c r="E23" i="10"/>
  <c r="F23" i="10"/>
  <c r="F23" i="48"/>
  <c r="D24" i="48"/>
  <c r="E23" i="48"/>
  <c r="E113" i="8"/>
  <c r="H113" i="8"/>
  <c r="E112" i="8"/>
  <c r="H112" i="8"/>
  <c r="G85" i="5"/>
  <c r="E85" i="5"/>
  <c r="F85" i="5"/>
  <c r="F92" i="38"/>
  <c r="G92" i="38" s="1"/>
  <c r="E92" i="38"/>
  <c r="J29" i="10" l="1"/>
  <c r="G25" i="10"/>
  <c r="F25" i="10"/>
  <c r="E25" i="10"/>
  <c r="F24" i="10"/>
  <c r="G24" i="10"/>
  <c r="E24" i="10"/>
  <c r="G117" i="8"/>
  <c r="I117" i="8"/>
  <c r="F117" i="8"/>
  <c r="F24" i="48"/>
  <c r="D25" i="48"/>
  <c r="E24" i="48"/>
  <c r="H117" i="8"/>
  <c r="E117" i="8"/>
  <c r="H116" i="8"/>
  <c r="E116" i="8"/>
  <c r="G92" i="5"/>
  <c r="E92" i="5"/>
  <c r="F92" i="5"/>
  <c r="H115" i="8"/>
  <c r="E115" i="8"/>
  <c r="E114" i="8"/>
  <c r="H114" i="8"/>
  <c r="G91" i="5"/>
  <c r="E91" i="5"/>
  <c r="F91" i="5"/>
  <c r="G90" i="5"/>
  <c r="F90" i="5"/>
  <c r="E90" i="5"/>
  <c r="G89" i="5"/>
  <c r="E89" i="5"/>
  <c r="F89" i="5"/>
  <c r="G88" i="5"/>
  <c r="E88" i="5"/>
  <c r="F88" i="5"/>
  <c r="G87" i="5"/>
  <c r="E87" i="5"/>
  <c r="F87" i="5"/>
  <c r="G86" i="5"/>
  <c r="E86" i="5"/>
  <c r="F86" i="5"/>
  <c r="J30" i="10" l="1"/>
  <c r="F27" i="48"/>
  <c r="E27" i="48"/>
  <c r="H119" i="8"/>
  <c r="G118" i="8"/>
  <c r="I118" i="8"/>
  <c r="F118" i="8"/>
  <c r="F26" i="48"/>
  <c r="E26" i="48"/>
  <c r="F25" i="48"/>
  <c r="E25" i="48"/>
  <c r="E119" i="8"/>
  <c r="E118" i="8"/>
  <c r="H118" i="8"/>
  <c r="G94" i="5"/>
  <c r="E94" i="5"/>
  <c r="F94" i="5"/>
  <c r="G93" i="5"/>
  <c r="E93" i="5"/>
  <c r="F93" i="5"/>
  <c r="F10" i="37"/>
  <c r="E10" i="37"/>
  <c r="F9" i="37"/>
  <c r="E9" i="37"/>
  <c r="J31" i="10" l="1"/>
  <c r="D29" i="48"/>
  <c r="I119" i="8"/>
  <c r="G119" i="8"/>
  <c r="F119" i="8"/>
  <c r="E52" i="48"/>
  <c r="F11" i="37"/>
  <c r="E11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I33" i="10" l="1"/>
  <c r="J32" i="10"/>
  <c r="E31" i="48"/>
  <c r="F31" i="48"/>
  <c r="E30" i="48"/>
  <c r="F30" i="48"/>
  <c r="F29" i="48"/>
  <c r="E29" i="48"/>
  <c r="I120" i="8"/>
  <c r="H120" i="8"/>
  <c r="E120" i="8"/>
  <c r="H53" i="48"/>
  <c r="H52" i="48"/>
  <c r="I52" i="48"/>
  <c r="F52" i="48"/>
  <c r="G52" i="48"/>
  <c r="E12" i="37"/>
  <c r="F12" i="37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J33" i="10" l="1"/>
  <c r="I34" i="10"/>
  <c r="J34" i="10" s="1"/>
  <c r="F32" i="48"/>
  <c r="E32" i="48"/>
  <c r="I53" i="48"/>
  <c r="E53" i="48"/>
  <c r="G53" i="48"/>
  <c r="F53" i="48"/>
  <c r="F121" i="8"/>
  <c r="G121" i="8"/>
  <c r="I121" i="8"/>
  <c r="H121" i="8"/>
  <c r="E121" i="8"/>
  <c r="I54" i="48"/>
  <c r="F54" i="48"/>
  <c r="G54" i="48"/>
  <c r="H54" i="48"/>
  <c r="E54" i="48"/>
  <c r="F14" i="37"/>
  <c r="D15" i="37"/>
  <c r="E14" i="37"/>
  <c r="F13" i="37"/>
  <c r="E13" i="37"/>
  <c r="E82" i="55"/>
  <c r="H82" i="55"/>
  <c r="H87" i="55"/>
  <c r="G87" i="55"/>
  <c r="D88" i="55"/>
  <c r="F87" i="55"/>
  <c r="E87" i="55"/>
  <c r="G9" i="55"/>
  <c r="F9" i="55"/>
  <c r="H9" i="55"/>
  <c r="F34" i="48" l="1"/>
  <c r="E34" i="48"/>
  <c r="E33" i="48"/>
  <c r="F33" i="48"/>
  <c r="F122" i="8"/>
  <c r="G122" i="8"/>
  <c r="I122" i="8"/>
  <c r="H122" i="8"/>
  <c r="E122" i="8"/>
  <c r="H55" i="48"/>
  <c r="I55" i="48"/>
  <c r="G55" i="48"/>
  <c r="F55" i="48"/>
  <c r="D58" i="48"/>
  <c r="E55" i="48"/>
  <c r="F15" i="37"/>
  <c r="D16" i="37"/>
  <c r="E15" i="37"/>
  <c r="G88" i="55"/>
  <c r="H88" i="55"/>
  <c r="D89" i="55"/>
  <c r="E88" i="55"/>
  <c r="F88" i="55"/>
  <c r="I123" i="8" l="1"/>
  <c r="F123" i="8"/>
  <c r="G123" i="8"/>
  <c r="H123" i="8"/>
  <c r="E123" i="8"/>
  <c r="I58" i="48"/>
  <c r="D59" i="48"/>
  <c r="G58" i="48"/>
  <c r="F58" i="48"/>
  <c r="E58" i="48"/>
  <c r="H58" i="48"/>
  <c r="I57" i="48"/>
  <c r="G57" i="48"/>
  <c r="F57" i="48"/>
  <c r="H57" i="48"/>
  <c r="E57" i="48"/>
  <c r="H56" i="48"/>
  <c r="I56" i="48"/>
  <c r="G56" i="48"/>
  <c r="F56" i="48"/>
  <c r="E56" i="48"/>
  <c r="F16" i="37"/>
  <c r="E16" i="37"/>
  <c r="H89" i="55"/>
  <c r="G89" i="55"/>
  <c r="D90" i="55"/>
  <c r="F89" i="55"/>
  <c r="E89" i="55"/>
  <c r="I126" i="8" l="1"/>
  <c r="G126" i="8"/>
  <c r="E126" i="8"/>
  <c r="F126" i="8"/>
  <c r="H126" i="8"/>
  <c r="I125" i="8"/>
  <c r="G125" i="8"/>
  <c r="E125" i="8"/>
  <c r="F125" i="8"/>
  <c r="H125" i="8"/>
  <c r="E59" i="48"/>
  <c r="D60" i="48"/>
  <c r="G59" i="48"/>
  <c r="H59" i="48"/>
  <c r="I59" i="48"/>
  <c r="F59" i="48"/>
  <c r="E18" i="37"/>
  <c r="F18" i="37"/>
  <c r="F17" i="37"/>
  <c r="E17" i="37"/>
  <c r="G90" i="55"/>
  <c r="H90" i="55"/>
  <c r="H9" i="56"/>
  <c r="H10" i="56" s="1"/>
  <c r="H11" i="56" s="1"/>
  <c r="H12" i="56" s="1"/>
  <c r="H13" i="56" s="1"/>
  <c r="H14" i="56" s="1"/>
  <c r="H15" i="56" s="1"/>
  <c r="H16" i="56" s="1"/>
  <c r="D91" i="55"/>
  <c r="E90" i="55"/>
  <c r="F90" i="55"/>
  <c r="H128" i="8" l="1"/>
  <c r="I127" i="8"/>
  <c r="E127" i="8"/>
  <c r="F127" i="8"/>
  <c r="G127" i="8"/>
  <c r="H127" i="8"/>
  <c r="I64" i="48"/>
  <c r="F64" i="48"/>
  <c r="E64" i="48"/>
  <c r="G64" i="48"/>
  <c r="H64" i="48"/>
  <c r="I63" i="48"/>
  <c r="E63" i="48"/>
  <c r="F63" i="48"/>
  <c r="G63" i="48"/>
  <c r="H63" i="48"/>
  <c r="H62" i="48"/>
  <c r="E62" i="48"/>
  <c r="F62" i="48"/>
  <c r="G62" i="48"/>
  <c r="I62" i="48"/>
  <c r="H61" i="48"/>
  <c r="I61" i="48"/>
  <c r="E61" i="48"/>
  <c r="F61" i="48"/>
  <c r="G61" i="48"/>
  <c r="I60" i="48"/>
  <c r="E60" i="48"/>
  <c r="G60" i="48"/>
  <c r="F60" i="48"/>
  <c r="H60" i="48"/>
  <c r="E19" i="37"/>
  <c r="F19" i="37"/>
  <c r="G91" i="55"/>
  <c r="H91" i="55"/>
  <c r="D92" i="55"/>
  <c r="E91" i="55"/>
  <c r="F91" i="55"/>
  <c r="H129" i="8" l="1"/>
  <c r="F129" i="8"/>
  <c r="F23" i="37"/>
  <c r="F22" i="37"/>
  <c r="E22" i="37"/>
  <c r="F21" i="37"/>
  <c r="E21" i="37"/>
  <c r="F20" i="37"/>
  <c r="E20" i="37"/>
  <c r="H92" i="55"/>
  <c r="G92" i="55"/>
  <c r="D93" i="55"/>
  <c r="F92" i="55"/>
  <c r="E92" i="55"/>
  <c r="E131" i="8" l="1"/>
  <c r="F131" i="8"/>
  <c r="G131" i="8"/>
  <c r="H131" i="8"/>
  <c r="I131" i="8"/>
  <c r="H130" i="8"/>
  <c r="I130" i="8"/>
  <c r="F130" i="8"/>
  <c r="E130" i="8"/>
  <c r="G130" i="8"/>
  <c r="F24" i="37"/>
  <c r="H93" i="55"/>
  <c r="G93" i="55"/>
  <c r="D94" i="55"/>
  <c r="D95" i="55" s="1"/>
  <c r="E93" i="55"/>
  <c r="F93" i="55"/>
  <c r="F132" i="8" l="1"/>
  <c r="E132" i="8"/>
  <c r="H132" i="8"/>
  <c r="G132" i="8"/>
  <c r="I132" i="8"/>
  <c r="F25" i="37"/>
  <c r="Q10" i="11"/>
  <c r="G9" i="11"/>
  <c r="F95" i="55"/>
  <c r="D96" i="55"/>
  <c r="G95" i="55"/>
  <c r="E95" i="55"/>
  <c r="H95" i="55"/>
  <c r="H94" i="55"/>
  <c r="G94" i="55"/>
  <c r="S10" i="11"/>
  <c r="N10" i="11"/>
  <c r="E10" i="11"/>
  <c r="P10" i="11"/>
  <c r="R10" i="11"/>
  <c r="R9" i="11"/>
  <c r="S9" i="11"/>
  <c r="N9" i="11"/>
  <c r="P9" i="11"/>
  <c r="M9" i="11"/>
  <c r="Q9" i="11"/>
  <c r="E9" i="11"/>
  <c r="F9" i="11"/>
  <c r="H9" i="11"/>
  <c r="F94" i="55"/>
  <c r="E94" i="55"/>
  <c r="H133" i="8" l="1"/>
  <c r="G133" i="8"/>
  <c r="I133" i="8"/>
  <c r="E133" i="8"/>
  <c r="F133" i="8"/>
  <c r="F26" i="37"/>
  <c r="H10" i="11"/>
  <c r="M10" i="11"/>
  <c r="M11" i="11" s="1"/>
  <c r="F10" i="11"/>
  <c r="D11" i="11"/>
  <c r="G10" i="11"/>
  <c r="T10" i="11" s="1"/>
  <c r="G96" i="55"/>
  <c r="D97" i="55"/>
  <c r="F96" i="55"/>
  <c r="H96" i="55"/>
  <c r="E96" i="55"/>
  <c r="O9" i="11"/>
  <c r="T9" i="11"/>
  <c r="F87" i="20"/>
  <c r="I85" i="2"/>
  <c r="D85" i="2"/>
  <c r="F85" i="2" s="1"/>
  <c r="H134" i="8" l="1"/>
  <c r="F27" i="37"/>
  <c r="H11" i="11"/>
  <c r="G11" i="11"/>
  <c r="O10" i="11"/>
  <c r="D12" i="11"/>
  <c r="R11" i="11"/>
  <c r="S11" i="11"/>
  <c r="E11" i="11"/>
  <c r="N11" i="11"/>
  <c r="P11" i="11"/>
  <c r="Q11" i="11"/>
  <c r="F11" i="11"/>
  <c r="H97" i="55"/>
  <c r="D98" i="55"/>
  <c r="G97" i="55"/>
  <c r="E97" i="55"/>
  <c r="F97" i="55"/>
  <c r="E87" i="20"/>
  <c r="E85" i="2"/>
  <c r="F28" i="37" l="1"/>
  <c r="H12" i="11"/>
  <c r="G12" i="11"/>
  <c r="S12" i="11"/>
  <c r="M12" i="11"/>
  <c r="R12" i="11"/>
  <c r="N12" i="11"/>
  <c r="E12" i="11"/>
  <c r="F12" i="11"/>
  <c r="P12" i="11"/>
  <c r="Q12" i="11"/>
  <c r="T11" i="11"/>
  <c r="O11" i="11"/>
  <c r="H98" i="55"/>
  <c r="D99" i="55"/>
  <c r="E98" i="55"/>
  <c r="F98" i="55"/>
  <c r="G98" i="55"/>
  <c r="D89" i="20"/>
  <c r="E88" i="20"/>
  <c r="F88" i="20"/>
  <c r="F29" i="37" l="1"/>
  <c r="E30" i="37"/>
  <c r="Q14" i="11"/>
  <c r="M14" i="11"/>
  <c r="S14" i="11"/>
  <c r="N14" i="11"/>
  <c r="E14" i="11"/>
  <c r="P14" i="11"/>
  <c r="F14" i="11"/>
  <c r="R14" i="11"/>
  <c r="S13" i="11"/>
  <c r="E13" i="11"/>
  <c r="F13" i="11"/>
  <c r="P13" i="11"/>
  <c r="Q13" i="11"/>
  <c r="R13" i="11"/>
  <c r="N13" i="11"/>
  <c r="M13" i="11"/>
  <c r="T12" i="11"/>
  <c r="O12" i="11"/>
  <c r="H100" i="55"/>
  <c r="E100" i="55"/>
  <c r="G100" i="55"/>
  <c r="F100" i="55"/>
  <c r="H99" i="55"/>
  <c r="E99" i="55"/>
  <c r="F99" i="55"/>
  <c r="G99" i="55"/>
  <c r="F89" i="20"/>
  <c r="E89" i="20"/>
  <c r="D90" i="20"/>
  <c r="D91" i="20" s="1"/>
  <c r="E90" i="13"/>
  <c r="E91" i="13"/>
  <c r="F30" i="37" l="1"/>
  <c r="E31" i="37"/>
  <c r="T14" i="11"/>
  <c r="O14" i="11"/>
  <c r="S15" i="11"/>
  <c r="N15" i="11"/>
  <c r="F15" i="11"/>
  <c r="Q15" i="11"/>
  <c r="P15" i="11"/>
  <c r="R15" i="11"/>
  <c r="M15" i="11"/>
  <c r="E15" i="11"/>
  <c r="O13" i="11"/>
  <c r="T13" i="11"/>
  <c r="F91" i="20"/>
  <c r="D92" i="20"/>
  <c r="E91" i="20"/>
  <c r="E90" i="20"/>
  <c r="F90" i="20"/>
  <c r="F31" i="37" l="1"/>
  <c r="E32" i="37"/>
  <c r="H16" i="11"/>
  <c r="G16" i="11"/>
  <c r="S16" i="11"/>
  <c r="R16" i="11"/>
  <c r="M16" i="11"/>
  <c r="Q16" i="11"/>
  <c r="E16" i="11"/>
  <c r="P16" i="11"/>
  <c r="F16" i="11"/>
  <c r="N16" i="11"/>
  <c r="T15" i="11"/>
  <c r="O15" i="11"/>
  <c r="F92" i="20"/>
  <c r="D93" i="20"/>
  <c r="E92" i="20"/>
  <c r="F32" i="37" l="1"/>
  <c r="E33" i="37"/>
  <c r="G17" i="11"/>
  <c r="H17" i="11"/>
  <c r="T16" i="11"/>
  <c r="O16" i="11"/>
  <c r="S17" i="11"/>
  <c r="M17" i="11"/>
  <c r="N17" i="11"/>
  <c r="E17" i="11"/>
  <c r="F17" i="11"/>
  <c r="P17" i="11"/>
  <c r="Q17" i="11"/>
  <c r="R17" i="11"/>
  <c r="E93" i="20"/>
  <c r="D94" i="20"/>
  <c r="F93" i="20"/>
  <c r="E34" i="37" l="1"/>
  <c r="F33" i="37"/>
  <c r="T17" i="11"/>
  <c r="O17" i="11"/>
  <c r="E94" i="20"/>
  <c r="F94" i="20"/>
  <c r="D95" i="20"/>
  <c r="F34" i="37" l="1"/>
  <c r="E35" i="37"/>
  <c r="D96" i="20"/>
  <c r="F95" i="20"/>
  <c r="E95" i="20"/>
  <c r="F35" i="37" l="1"/>
  <c r="E36" i="37"/>
  <c r="F96" i="20"/>
  <c r="E96" i="20"/>
  <c r="F36" i="37" l="1"/>
  <c r="F97" i="20"/>
  <c r="E97" i="20"/>
  <c r="F37" i="37" l="1"/>
  <c r="E37" i="37"/>
  <c r="F98" i="20"/>
  <c r="E98" i="20"/>
  <c r="F38" i="37" l="1"/>
  <c r="E38" i="37"/>
  <c r="F100" i="20"/>
  <c r="E100" i="20"/>
  <c r="F99" i="20"/>
  <c r="E99" i="20"/>
  <c r="D75" i="38"/>
  <c r="G75" i="38" s="1"/>
  <c r="F41" i="37" l="1"/>
  <c r="E41" i="37"/>
  <c r="F39" i="37"/>
  <c r="E39" i="37"/>
  <c r="F102" i="20"/>
  <c r="E102" i="20"/>
  <c r="F101" i="20"/>
  <c r="E101" i="20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2" i="20"/>
  <c r="F81" i="20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D83" i="20"/>
  <c r="F83" i="20" s="1"/>
  <c r="E82" i="20"/>
  <c r="E81" i="20"/>
  <c r="E83" i="20" l="1"/>
  <c r="F87" i="38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4" i="20"/>
  <c r="D85" i="20"/>
  <c r="E84" i="20"/>
  <c r="F89" i="38" l="1"/>
  <c r="G89" i="38" s="1"/>
  <c r="E89" i="38"/>
  <c r="F88" i="38"/>
  <c r="G88" i="38" s="1"/>
  <c r="E88" i="38"/>
  <c r="D92" i="21"/>
  <c r="G91" i="21"/>
  <c r="H91" i="21"/>
  <c r="F91" i="21"/>
  <c r="E91" i="21"/>
  <c r="E86" i="20"/>
  <c r="F86" i="20"/>
  <c r="F85" i="20"/>
  <c r="E85" i="20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E76" i="20"/>
  <c r="F75" i="20"/>
  <c r="E75" i="20"/>
  <c r="H98" i="13" l="1"/>
  <c r="E98" i="13"/>
  <c r="F98" i="13"/>
  <c r="F97" i="13"/>
  <c r="H97" i="13"/>
  <c r="E97" i="13"/>
  <c r="E77" i="20"/>
  <c r="F76" i="20"/>
  <c r="H99" i="13" l="1"/>
  <c r="E99" i="13"/>
  <c r="F99" i="13"/>
  <c r="F77" i="20"/>
  <c r="H100" i="13" l="1"/>
  <c r="E100" i="13"/>
  <c r="F100" i="13"/>
  <c r="E78" i="20"/>
  <c r="F78" i="20"/>
  <c r="F101" i="13" l="1"/>
  <c r="H101" i="13"/>
  <c r="E101" i="13"/>
  <c r="E79" i="20"/>
  <c r="F79" i="20"/>
  <c r="H103" i="13" l="1"/>
  <c r="F103" i="13"/>
  <c r="H102" i="13"/>
  <c r="E102" i="13"/>
  <c r="F102" i="13"/>
  <c r="F80" i="20"/>
  <c r="E80" i="20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D35" i="8" l="1"/>
  <c r="E35" i="8" l="1"/>
  <c r="G35" i="8"/>
  <c r="E40" i="8" l="1"/>
  <c r="G40" i="8"/>
  <c r="G39" i="8"/>
  <c r="E39" i="8"/>
  <c r="G38" i="8"/>
  <c r="E38" i="8"/>
  <c r="E37" i="8"/>
  <c r="G37" i="8"/>
  <c r="E36" i="8"/>
  <c r="G36" i="8"/>
  <c r="E43" i="8" l="1"/>
  <c r="G43" i="8"/>
  <c r="E42" i="8"/>
  <c r="G42" i="8"/>
  <c r="E41" i="8"/>
  <c r="G41" i="8"/>
  <c r="D47" i="8" l="1"/>
  <c r="G46" i="8"/>
  <c r="E46" i="8"/>
  <c r="G45" i="8"/>
  <c r="E45" i="8"/>
  <c r="G44" i="8"/>
  <c r="E44" i="8"/>
  <c r="E47" i="8" l="1"/>
  <c r="K92" i="8"/>
  <c r="G47" i="8"/>
  <c r="G72" i="38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E91" i="8" l="1"/>
  <c r="E92" i="8" s="1"/>
  <c r="G34" i="8"/>
  <c r="E34" i="8" l="1"/>
  <c r="E10" i="8" l="1"/>
  <c r="E11" i="8" l="1"/>
  <c r="E12" i="8" l="1"/>
  <c r="F74" i="20" l="1"/>
  <c r="E74" i="20"/>
  <c r="F73" i="20"/>
  <c r="E73" i="20"/>
  <c r="F72" i="20"/>
  <c r="E72" i="20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D52" i="44" l="1"/>
  <c r="F52" i="44" s="1"/>
  <c r="F82" i="13"/>
  <c r="H82" i="13"/>
  <c r="J55" i="44" l="1"/>
  <c r="G55" i="44"/>
  <c r="H55" i="44"/>
  <c r="I55" i="44"/>
  <c r="E55" i="44"/>
  <c r="J54" i="44"/>
  <c r="H54" i="44"/>
  <c r="E54" i="44"/>
  <c r="G54" i="44"/>
  <c r="I54" i="44"/>
  <c r="I53" i="44"/>
  <c r="E53" i="44"/>
  <c r="H53" i="44"/>
  <c r="G53" i="44"/>
  <c r="J53" i="44"/>
  <c r="J52" i="44"/>
  <c r="H52" i="44"/>
  <c r="E52" i="44"/>
  <c r="G52" i="44"/>
  <c r="I52" i="44"/>
  <c r="I51" i="44"/>
  <c r="J51" i="44"/>
  <c r="E51" i="44"/>
  <c r="G51" i="44"/>
  <c r="H51" i="44"/>
  <c r="I50" i="44"/>
  <c r="J50" i="44"/>
  <c r="E50" i="44"/>
  <c r="H50" i="44"/>
  <c r="G50" i="44"/>
  <c r="H85" i="13"/>
  <c r="E85" i="13"/>
  <c r="E84" i="13"/>
  <c r="F84" i="13"/>
  <c r="H84" i="13"/>
  <c r="H83" i="13"/>
  <c r="E83" i="13"/>
  <c r="F83" i="13"/>
  <c r="J56" i="44" l="1"/>
  <c r="E56" i="44"/>
  <c r="G56" i="44"/>
  <c r="I56" i="44"/>
  <c r="H56" i="44"/>
  <c r="F86" i="13"/>
  <c r="H86" i="13"/>
  <c r="E86" i="13"/>
  <c r="J57" i="44" l="1"/>
  <c r="E57" i="44"/>
  <c r="H57" i="44"/>
  <c r="I57" i="44"/>
  <c r="G57" i="44"/>
  <c r="F87" i="13"/>
  <c r="D88" i="13"/>
  <c r="E87" i="13"/>
  <c r="H87" i="13"/>
  <c r="J59" i="44" l="1"/>
  <c r="E59" i="44"/>
  <c r="H59" i="44"/>
  <c r="G59" i="44"/>
  <c r="I59" i="44"/>
  <c r="H58" i="44"/>
  <c r="G58" i="44"/>
  <c r="I58" i="44"/>
  <c r="J58" i="44"/>
  <c r="E58" i="44"/>
  <c r="H88" i="13"/>
  <c r="F88" i="13"/>
  <c r="E88" i="13"/>
  <c r="H60" i="44" l="1"/>
  <c r="I60" i="44"/>
  <c r="J60" i="44"/>
  <c r="E60" i="44"/>
  <c r="G60" i="44"/>
  <c r="K69" i="2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F71" i="20"/>
  <c r="E71" i="20"/>
  <c r="F70" i="20"/>
  <c r="E70" i="20"/>
  <c r="F69" i="20"/>
  <c r="E69" i="20"/>
  <c r="F68" i="20"/>
  <c r="E68" i="20"/>
  <c r="F67" i="20"/>
  <c r="E67" i="20"/>
  <c r="J63" i="44" l="1"/>
  <c r="E63" i="44"/>
  <c r="G63" i="44"/>
  <c r="H63" i="44"/>
  <c r="I63" i="44"/>
  <c r="J62" i="44"/>
  <c r="E62" i="44"/>
  <c r="G62" i="44"/>
  <c r="H62" i="44"/>
  <c r="I62" i="44"/>
  <c r="J61" i="44"/>
  <c r="G61" i="44"/>
  <c r="I61" i="44"/>
  <c r="E61" i="44"/>
  <c r="H61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64" i="44" l="1"/>
  <c r="I64" i="44"/>
  <c r="G64" i="44"/>
  <c r="H64" i="44"/>
  <c r="E64" i="44"/>
  <c r="L65" i="21"/>
  <c r="M65" i="21"/>
  <c r="G66" i="21"/>
  <c r="D67" i="21"/>
  <c r="K66" i="21"/>
  <c r="H66" i="21"/>
  <c r="N66" i="21"/>
  <c r="E66" i="21"/>
  <c r="F66" i="21"/>
  <c r="L70" i="21"/>
  <c r="M70" i="21"/>
  <c r="J65" i="44" l="1"/>
  <c r="G65" i="44"/>
  <c r="I65" i="44"/>
  <c r="H65" i="44"/>
  <c r="E65" i="44"/>
  <c r="N67" i="21"/>
  <c r="E67" i="21"/>
  <c r="F67" i="21"/>
  <c r="H67" i="21"/>
  <c r="K67" i="21"/>
  <c r="G67" i="21"/>
  <c r="L66" i="21"/>
  <c r="M66" i="21"/>
  <c r="J66" i="44" l="1"/>
  <c r="H66" i="44"/>
  <c r="I66" i="44"/>
  <c r="E66" i="44"/>
  <c r="G66" i="44"/>
  <c r="L67" i="21"/>
  <c r="M67" i="21"/>
  <c r="D71" i="44" l="1"/>
  <c r="E71" i="44" s="1"/>
  <c r="F68" i="44"/>
  <c r="I71" i="44"/>
  <c r="J70" i="44"/>
  <c r="E70" i="44"/>
  <c r="G70" i="44"/>
  <c r="H70" i="44"/>
  <c r="I70" i="44"/>
  <c r="J69" i="44"/>
  <c r="E69" i="44"/>
  <c r="H69" i="44"/>
  <c r="G69" i="44"/>
  <c r="I69" i="44"/>
  <c r="J68" i="44"/>
  <c r="G68" i="44"/>
  <c r="I68" i="44"/>
  <c r="H68" i="44"/>
  <c r="E68" i="44"/>
  <c r="J67" i="44"/>
  <c r="E67" i="44"/>
  <c r="G67" i="44"/>
  <c r="H67" i="44"/>
  <c r="I67" i="44"/>
  <c r="H71" i="44" l="1"/>
  <c r="G71" i="44"/>
  <c r="J71" i="44"/>
  <c r="F71" i="44"/>
  <c r="F72" i="44" l="1"/>
  <c r="J72" i="44"/>
  <c r="E72" i="44"/>
  <c r="H72" i="44"/>
  <c r="G72" i="44"/>
  <c r="I72" i="44"/>
  <c r="F73" i="44" l="1"/>
  <c r="H73" i="44"/>
  <c r="I73" i="44"/>
  <c r="J73" i="44"/>
  <c r="E73" i="44"/>
  <c r="G73" i="44"/>
  <c r="I18" i="8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F74" i="44" l="1"/>
  <c r="H74" i="44"/>
  <c r="J74" i="44"/>
  <c r="E74" i="44"/>
  <c r="I74" i="44"/>
  <c r="G74" i="44"/>
  <c r="F75" i="44" l="1"/>
  <c r="I75" i="44"/>
  <c r="E75" i="44"/>
  <c r="J75" i="44"/>
  <c r="H75" i="44"/>
  <c r="G75" i="44"/>
  <c r="H80" i="13"/>
  <c r="F80" i="13"/>
  <c r="E80" i="13"/>
  <c r="H79" i="13"/>
  <c r="F79" i="13"/>
  <c r="E79" i="13"/>
  <c r="H78" i="13"/>
  <c r="F78" i="13"/>
  <c r="E78" i="13"/>
  <c r="H77" i="13"/>
  <c r="F76" i="44" l="1"/>
  <c r="E76" i="44"/>
  <c r="H76" i="44"/>
  <c r="J76" i="44"/>
  <c r="G76" i="44"/>
  <c r="I76" i="44"/>
  <c r="F77" i="13"/>
  <c r="E77" i="13"/>
  <c r="F77" i="44" l="1"/>
  <c r="G77" i="44"/>
  <c r="H77" i="44"/>
  <c r="J77" i="44"/>
  <c r="E77" i="44"/>
  <c r="I77" i="44"/>
  <c r="J79" i="44" l="1"/>
  <c r="E79" i="44"/>
  <c r="F79" i="44"/>
  <c r="G79" i="44"/>
  <c r="H79" i="44"/>
  <c r="I79" i="44"/>
  <c r="F78" i="44"/>
  <c r="G78" i="44"/>
  <c r="E78" i="44"/>
  <c r="H78" i="44"/>
  <c r="I78" i="44"/>
  <c r="J78" i="44"/>
  <c r="F62" i="20" l="1"/>
  <c r="I60" i="20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H60" i="20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F60" i="20"/>
  <c r="E60" i="20"/>
  <c r="F63" i="20" l="1"/>
  <c r="E61" i="20"/>
  <c r="F61" i="20"/>
  <c r="E62" i="20"/>
  <c r="E63" i="20" l="1"/>
  <c r="E64" i="20" l="1"/>
  <c r="D65" i="20"/>
  <c r="F64" i="20"/>
  <c r="F66" i="20" l="1"/>
  <c r="E66" i="20"/>
  <c r="E65" i="20"/>
  <c r="F65" i="20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4" i="7" s="1"/>
  <c r="P25" i="7" s="1"/>
  <c r="P26" i="7" s="1"/>
  <c r="P28" i="7" s="1"/>
  <c r="P29" i="7" s="1"/>
  <c r="P30" i="7" s="1"/>
  <c r="P32" i="7" s="1"/>
  <c r="P33" i="7" s="1"/>
  <c r="P34" i="7" s="1"/>
  <c r="P35" i="7" s="1"/>
  <c r="P36" i="7" s="1"/>
  <c r="G17" i="8"/>
  <c r="E67" i="13" l="1"/>
  <c r="E174" i="4" l="1"/>
  <c r="D62" i="39" l="1"/>
  <c r="F62" i="39" s="1"/>
  <c r="D63" i="39" l="1"/>
  <c r="E62" i="39"/>
  <c r="E61" i="39"/>
  <c r="F61" i="39"/>
  <c r="E60" i="39"/>
  <c r="F60" i="39"/>
  <c r="E63" i="39" l="1"/>
  <c r="F63" i="39"/>
  <c r="D64" i="39"/>
  <c r="E64" i="39" l="1"/>
  <c r="D65" i="39"/>
  <c r="F64" i="39"/>
  <c r="E65" i="39" l="1"/>
  <c r="D66" i="39"/>
  <c r="F65" i="39"/>
  <c r="D67" i="39" l="1"/>
  <c r="F66" i="39"/>
  <c r="E66" i="39"/>
  <c r="F67" i="39" l="1"/>
  <c r="E67" i="39"/>
  <c r="D68" i="39"/>
  <c r="E68" i="39" l="1"/>
  <c r="D69" i="39"/>
  <c r="F68" i="39"/>
  <c r="E69" i="39" l="1"/>
  <c r="D70" i="39"/>
  <c r="F69" i="39"/>
  <c r="E70" i="39" l="1"/>
  <c r="D71" i="39"/>
  <c r="F70" i="39"/>
  <c r="D72" i="39" l="1"/>
  <c r="E71" i="39"/>
  <c r="F71" i="39"/>
  <c r="I44" i="38"/>
  <c r="I45" i="38" s="1"/>
  <c r="I46" i="38" s="1"/>
  <c r="I47" i="38" s="1"/>
  <c r="I48" i="38" s="1"/>
  <c r="I49" i="38" s="1"/>
  <c r="I50" i="38" s="1"/>
  <c r="I51" i="38" s="1"/>
  <c r="I52" i="38" s="1"/>
  <c r="I53" i="38" s="1"/>
  <c r="I54" i="38" s="1"/>
  <c r="I55" i="38" s="1"/>
  <c r="I56" i="38" s="1"/>
  <c r="I57" i="38" s="1"/>
  <c r="I58" i="38" s="1"/>
  <c r="I59" i="38" s="1"/>
  <c r="I60" i="38" s="1"/>
  <c r="I61" i="38" s="1"/>
  <c r="I62" i="38" s="1"/>
  <c r="I63" i="38" s="1"/>
  <c r="I64" i="38" s="1"/>
  <c r="I65" i="38" s="1"/>
  <c r="I66" i="38" s="1"/>
  <c r="I67" i="38" s="1"/>
  <c r="I68" i="38" s="1"/>
  <c r="I69" i="38" s="1"/>
  <c r="I70" i="38" s="1"/>
  <c r="I71" i="38" s="1"/>
  <c r="I72" i="38" s="1"/>
  <c r="I73" i="38" s="1"/>
  <c r="I74" i="38" s="1"/>
  <c r="I75" i="38" s="1"/>
  <c r="I76" i="38" s="1"/>
  <c r="I77" i="38" s="1"/>
  <c r="I78" i="38" s="1"/>
  <c r="I79" i="38" s="1"/>
  <c r="I80" i="38" s="1"/>
  <c r="I81" i="38" s="1"/>
  <c r="I82" i="38" s="1"/>
  <c r="I83" i="38" s="1"/>
  <c r="I84" i="38" s="1"/>
  <c r="I85" i="38" s="1"/>
  <c r="I86" i="38" s="1"/>
  <c r="I87" i="38" s="1"/>
  <c r="I88" i="38" s="1"/>
  <c r="I89" i="38" s="1"/>
  <c r="I90" i="38" s="1"/>
  <c r="I91" i="38" s="1"/>
  <c r="I92" i="38" s="1"/>
  <c r="I93" i="38" s="1"/>
  <c r="I94" i="38" s="1"/>
  <c r="I95" i="38" s="1"/>
  <c r="I96" i="38" s="1"/>
  <c r="I97" i="38" s="1"/>
  <c r="I98" i="38" s="1"/>
  <c r="D44" i="38"/>
  <c r="G44" i="38" s="1"/>
  <c r="G43" i="38"/>
  <c r="F43" i="38"/>
  <c r="E43" i="38"/>
  <c r="I99" i="38" l="1"/>
  <c r="I100" i="38" s="1"/>
  <c r="I101" i="38" s="1"/>
  <c r="I102" i="38" s="1"/>
  <c r="I103" i="38" s="1"/>
  <c r="I105" i="38" s="1"/>
  <c r="I106" i="38" s="1"/>
  <c r="I107" i="38" s="1"/>
  <c r="I108" i="38" s="1"/>
  <c r="I109" i="38" s="1"/>
  <c r="I110" i="38" s="1"/>
  <c r="I111" i="38" s="1"/>
  <c r="I112" i="38" s="1"/>
  <c r="I113" i="38" s="1"/>
  <c r="E72" i="39"/>
  <c r="D73" i="39"/>
  <c r="D74" i="39" s="1"/>
  <c r="F72" i="39"/>
  <c r="E44" i="38"/>
  <c r="D45" i="38"/>
  <c r="G45" i="38" s="1"/>
  <c r="F44" i="38"/>
  <c r="E45" i="38" l="1"/>
  <c r="E74" i="39"/>
  <c r="D75" i="39"/>
  <c r="F74" i="39"/>
  <c r="E73" i="39"/>
  <c r="F73" i="39"/>
  <c r="F45" i="38"/>
  <c r="D46" i="38"/>
  <c r="E75" i="39" l="1"/>
  <c r="F75" i="39"/>
  <c r="G46" i="38"/>
  <c r="D47" i="38"/>
  <c r="E46" i="38"/>
  <c r="F46" i="38"/>
  <c r="F76" i="39" l="1"/>
  <c r="D78" i="39"/>
  <c r="E76" i="39"/>
  <c r="G47" i="38"/>
  <c r="D48" i="38"/>
  <c r="F47" i="38"/>
  <c r="E47" i="38"/>
  <c r="F58" i="21"/>
  <c r="M58" i="21" s="1"/>
  <c r="F78" i="39" l="1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F80" i="39" l="1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F82" i="39" l="1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F84" i="39" l="1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F85" i="39" l="1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F88" i="39" l="1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F90" i="39" l="1"/>
  <c r="D91" i="39"/>
  <c r="D92" i="39" s="1"/>
  <c r="E90" i="39"/>
  <c r="E89" i="39"/>
  <c r="F89" i="39"/>
  <c r="E56" i="38"/>
  <c r="F56" i="38"/>
  <c r="G56" i="38"/>
  <c r="F59" i="20"/>
  <c r="E59" i="20"/>
  <c r="F58" i="20"/>
  <c r="E58" i="20"/>
  <c r="F57" i="20"/>
  <c r="E57" i="20"/>
  <c r="E56" i="20"/>
  <c r="F56" i="20"/>
  <c r="F92" i="39" l="1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F94" i="39" l="1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F95" i="39" l="1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F96" i="39" l="1"/>
  <c r="D97" i="39"/>
  <c r="E96" i="39"/>
  <c r="D61" i="38"/>
  <c r="G60" i="38"/>
  <c r="E60" i="38"/>
  <c r="F60" i="38"/>
  <c r="E73" i="13"/>
  <c r="D74" i="13"/>
  <c r="H73" i="13"/>
  <c r="F73" i="13"/>
  <c r="F97" i="39" l="1"/>
  <c r="D98" i="39"/>
  <c r="E97" i="39"/>
  <c r="G61" i="38"/>
  <c r="E61" i="38"/>
  <c r="F61" i="38"/>
  <c r="F98" i="39" l="1"/>
  <c r="D99" i="39"/>
  <c r="E98" i="39"/>
  <c r="D63" i="38"/>
  <c r="G62" i="38"/>
  <c r="E62" i="38"/>
  <c r="F62" i="38"/>
  <c r="F75" i="13"/>
  <c r="H75" i="13"/>
  <c r="E75" i="13"/>
  <c r="F99" i="39" l="1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F55" i="20"/>
  <c r="E55" i="20"/>
  <c r="F54" i="20"/>
  <c r="E54" i="20"/>
  <c r="F53" i="20"/>
  <c r="E53" i="20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17" i="8"/>
  <c r="E47" i="4"/>
  <c r="F47" i="4"/>
  <c r="D229" i="4" l="1"/>
  <c r="E228" i="4"/>
  <c r="G18" i="8"/>
  <c r="F50" i="4"/>
  <c r="D51" i="4"/>
  <c r="E50" i="4"/>
  <c r="E18" i="8"/>
  <c r="E229" i="4" l="1"/>
  <c r="D230" i="4"/>
  <c r="G19" i="8"/>
  <c r="D52" i="4"/>
  <c r="D53" i="4" s="1"/>
  <c r="D54" i="4" s="1"/>
  <c r="D55" i="4" s="1"/>
  <c r="D56" i="4" s="1"/>
  <c r="D57" i="4" s="1"/>
  <c r="D58" i="4" s="1"/>
  <c r="D59" i="4" s="1"/>
  <c r="F51" i="4"/>
  <c r="E51" i="4"/>
  <c r="E19" i="8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G20" i="8"/>
  <c r="F52" i="4"/>
  <c r="E52" i="4"/>
  <c r="E20" i="8"/>
  <c r="I127" i="4"/>
  <c r="I114" i="4"/>
  <c r="F61" i="4" l="1"/>
  <c r="D62" i="4"/>
  <c r="D63" i="4" s="1"/>
  <c r="D64" i="4" s="1"/>
  <c r="E61" i="4"/>
  <c r="F60" i="4"/>
  <c r="E60" i="4"/>
  <c r="E231" i="4"/>
  <c r="D232" i="4"/>
  <c r="G21" i="8"/>
  <c r="D22" i="8"/>
  <c r="E21" i="8"/>
  <c r="F64" i="4" l="1"/>
  <c r="D65" i="4"/>
  <c r="E64" i="4"/>
  <c r="F63" i="4"/>
  <c r="E63" i="4"/>
  <c r="E62" i="4"/>
  <c r="F62" i="4"/>
  <c r="E232" i="4"/>
  <c r="D233" i="4"/>
  <c r="D23" i="8"/>
  <c r="G22" i="8"/>
  <c r="E22" i="8"/>
  <c r="F65" i="4" l="1"/>
  <c r="D66" i="4"/>
  <c r="E65" i="4"/>
  <c r="G23" i="8"/>
  <c r="D24" i="8"/>
  <c r="E23" i="8"/>
  <c r="E233" i="4"/>
  <c r="D234" i="4"/>
  <c r="F66" i="4" l="1"/>
  <c r="E66" i="4"/>
  <c r="D67" i="4"/>
  <c r="D68" i="4" s="1"/>
  <c r="G24" i="8"/>
  <c r="E24" i="8"/>
  <c r="E234" i="4"/>
  <c r="D235" i="4"/>
  <c r="E25" i="8"/>
  <c r="G25" i="8"/>
  <c r="F68" i="4" l="1"/>
  <c r="D69" i="4"/>
  <c r="E68" i="4"/>
  <c r="F67" i="4"/>
  <c r="E67" i="4"/>
  <c r="G26" i="8"/>
  <c r="E26" i="8"/>
  <c r="E235" i="4"/>
  <c r="D236" i="4"/>
  <c r="D30" i="8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G30" i="8"/>
  <c r="D31" i="8"/>
  <c r="E30" i="8"/>
  <c r="G27" i="8"/>
  <c r="E27" i="8"/>
  <c r="G29" i="8"/>
  <c r="E29" i="8"/>
  <c r="G28" i="8"/>
  <c r="E28" i="8"/>
  <c r="M51" i="21"/>
  <c r="L50" i="21"/>
  <c r="L52" i="21"/>
  <c r="F52" i="20"/>
  <c r="E52" i="20"/>
  <c r="F51" i="20"/>
  <c r="E51" i="20"/>
  <c r="I50" i="20"/>
  <c r="I51" i="20" s="1"/>
  <c r="I52" i="20" s="1"/>
  <c r="H50" i="20"/>
  <c r="H51" i="20" s="1"/>
  <c r="H52" i="20" s="1"/>
  <c r="F50" i="20"/>
  <c r="E50" i="20"/>
  <c r="E70" i="4" l="1"/>
  <c r="D71" i="4"/>
  <c r="D72" i="4" s="1"/>
  <c r="F70" i="4"/>
  <c r="D238" i="4"/>
  <c r="E237" i="4"/>
  <c r="D32" i="8"/>
  <c r="D33" i="8" s="1"/>
  <c r="E31" i="8"/>
  <c r="G31" i="8"/>
  <c r="F72" i="4" l="1"/>
  <c r="D73" i="4"/>
  <c r="E72" i="4"/>
  <c r="F71" i="4"/>
  <c r="E71" i="4"/>
  <c r="E238" i="4"/>
  <c r="D239" i="4"/>
  <c r="E33" i="8"/>
  <c r="G33" i="8"/>
  <c r="E32" i="8"/>
  <c r="G32" i="8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F49" i="20"/>
  <c r="E49" i="20"/>
  <c r="F48" i="20"/>
  <c r="E48" i="20"/>
  <c r="F47" i="20"/>
  <c r="E47" i="20"/>
  <c r="E46" i="20"/>
  <c r="F46" i="20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9" i="44" l="1"/>
  <c r="D12" i="44" s="1"/>
  <c r="F45" i="20"/>
  <c r="E45" i="20"/>
  <c r="F44" i="20"/>
  <c r="E44" i="20"/>
  <c r="F43" i="20"/>
  <c r="E43" i="20"/>
  <c r="F42" i="20"/>
  <c r="E42" i="20"/>
  <c r="F41" i="20"/>
  <c r="E41" i="20"/>
  <c r="F40" i="20"/>
  <c r="E40" i="20"/>
  <c r="F39" i="20"/>
  <c r="E39" i="20"/>
  <c r="I12" i="44" l="1"/>
  <c r="D13" i="44"/>
  <c r="E12" i="44"/>
  <c r="F12" i="44"/>
  <c r="G12" i="44"/>
  <c r="I11" i="44"/>
  <c r="E11" i="44"/>
  <c r="F11" i="44"/>
  <c r="G11" i="44"/>
  <c r="D11" i="7"/>
  <c r="E10" i="7"/>
  <c r="G10" i="7"/>
  <c r="F10" i="7"/>
  <c r="H10" i="7"/>
  <c r="I10" i="7"/>
  <c r="K10" i="7"/>
  <c r="N10" i="7"/>
  <c r="L10" i="7"/>
  <c r="M10" i="7"/>
  <c r="N9" i="7"/>
  <c r="M9" i="7"/>
  <c r="L9" i="7"/>
  <c r="I9" i="7"/>
  <c r="H9" i="7"/>
  <c r="G9" i="7"/>
  <c r="K9" i="7"/>
  <c r="I10" i="44"/>
  <c r="F10" i="44"/>
  <c r="G10" i="44"/>
  <c r="E10" i="44"/>
  <c r="I9" i="44"/>
  <c r="F9" i="44"/>
  <c r="G9" i="44"/>
  <c r="E9" i="44"/>
  <c r="F8" i="44"/>
  <c r="G8" i="44"/>
  <c r="E8" i="44"/>
  <c r="D12" i="7" l="1"/>
  <c r="J12" i="7" s="1"/>
  <c r="J11" i="7"/>
  <c r="F16" i="7"/>
  <c r="E16" i="7"/>
  <c r="G16" i="7"/>
  <c r="H16" i="7"/>
  <c r="M15" i="7"/>
  <c r="K15" i="7"/>
  <c r="I15" i="7"/>
  <c r="L15" i="7"/>
  <c r="N15" i="7"/>
  <c r="H15" i="7"/>
  <c r="F14" i="7"/>
  <c r="H14" i="7"/>
  <c r="G14" i="7"/>
  <c r="I14" i="7"/>
  <c r="K14" i="7"/>
  <c r="L14" i="7"/>
  <c r="M14" i="7"/>
  <c r="N14" i="7"/>
  <c r="E14" i="7"/>
  <c r="G13" i="44"/>
  <c r="D14" i="44"/>
  <c r="F13" i="44"/>
  <c r="I13" i="44"/>
  <c r="E13" i="44"/>
  <c r="N13" i="7"/>
  <c r="H13" i="7"/>
  <c r="E13" i="7"/>
  <c r="I13" i="7"/>
  <c r="K13" i="7"/>
  <c r="L13" i="7"/>
  <c r="M13" i="7"/>
  <c r="F13" i="7"/>
  <c r="G13" i="7"/>
  <c r="N12" i="7"/>
  <c r="G12" i="7"/>
  <c r="H12" i="7"/>
  <c r="L12" i="7"/>
  <c r="I12" i="7"/>
  <c r="E12" i="7"/>
  <c r="K12" i="7"/>
  <c r="F12" i="7"/>
  <c r="M12" i="7"/>
  <c r="F11" i="7"/>
  <c r="E11" i="7"/>
  <c r="G11" i="7"/>
  <c r="H11" i="7"/>
  <c r="I11" i="7"/>
  <c r="K11" i="7"/>
  <c r="M11" i="7"/>
  <c r="L11" i="7"/>
  <c r="N11" i="7"/>
  <c r="F17" i="7" l="1"/>
  <c r="G17" i="7"/>
  <c r="I17" i="7"/>
  <c r="K17" i="7"/>
  <c r="L17" i="7"/>
  <c r="M17" i="7"/>
  <c r="N17" i="7"/>
  <c r="H17" i="7"/>
  <c r="E17" i="7"/>
  <c r="I14" i="44"/>
  <c r="D15" i="44"/>
  <c r="F14" i="44"/>
  <c r="G14" i="44"/>
  <c r="E14" i="44"/>
  <c r="I15" i="44" l="1"/>
  <c r="D16" i="44"/>
  <c r="G15" i="44"/>
  <c r="E15" i="44"/>
  <c r="F15" i="44"/>
  <c r="I16" i="44" l="1"/>
  <c r="D17" i="44"/>
  <c r="F16" i="44"/>
  <c r="G16" i="44"/>
  <c r="E16" i="44"/>
  <c r="G17" i="44" l="1"/>
  <c r="D18" i="44"/>
  <c r="D19" i="44" s="1"/>
  <c r="D20" i="44" s="1"/>
  <c r="I17" i="44"/>
  <c r="E17" i="44"/>
  <c r="F17" i="44"/>
  <c r="G20" i="44" l="1"/>
  <c r="D21" i="44"/>
  <c r="F20" i="44"/>
  <c r="E20" i="44"/>
  <c r="I20" i="44"/>
  <c r="G19" i="44"/>
  <c r="I19" i="44"/>
  <c r="E19" i="44"/>
  <c r="F19" i="44"/>
  <c r="I18" i="44"/>
  <c r="G18" i="44"/>
  <c r="E18" i="44"/>
  <c r="F18" i="44"/>
  <c r="F22" i="44" l="1"/>
  <c r="D23" i="44"/>
  <c r="G22" i="44"/>
  <c r="E22" i="44"/>
  <c r="I21" i="44"/>
  <c r="F21" i="44"/>
  <c r="G21" i="44"/>
  <c r="E21" i="44"/>
  <c r="G114" i="4"/>
  <c r="F114" i="4"/>
  <c r="E114" i="4"/>
  <c r="D24" i="44" l="1"/>
  <c r="I23" i="44"/>
  <c r="G23" i="44"/>
  <c r="F23" i="44"/>
  <c r="E23" i="44"/>
  <c r="I24" i="44" l="1"/>
  <c r="D25" i="44"/>
  <c r="E24" i="44"/>
  <c r="G24" i="44"/>
  <c r="F24" i="44"/>
  <c r="I25" i="44" l="1"/>
  <c r="D26" i="44"/>
  <c r="D27" i="44" s="1"/>
  <c r="E25" i="44"/>
  <c r="F25" i="44"/>
  <c r="G25" i="44"/>
  <c r="F31" i="44" l="1"/>
  <c r="G31" i="44"/>
  <c r="F30" i="44"/>
  <c r="E28" i="44"/>
  <c r="G28" i="44"/>
  <c r="F28" i="44"/>
  <c r="E27" i="44"/>
  <c r="F27" i="44"/>
  <c r="G27" i="44"/>
  <c r="I26" i="44"/>
  <c r="F26" i="44"/>
  <c r="G26" i="44"/>
  <c r="E26" i="44"/>
  <c r="E29" i="44" l="1"/>
  <c r="F29" i="44"/>
  <c r="G29" i="44"/>
  <c r="F32" i="44" l="1"/>
  <c r="G32" i="44"/>
  <c r="F33" i="44" l="1"/>
  <c r="G33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4" i="44" l="1"/>
  <c r="F34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F38" i="20"/>
  <c r="E38" i="20"/>
  <c r="H36" i="20"/>
  <c r="H37" i="20" s="1"/>
  <c r="H38" i="20" s="1"/>
  <c r="H39" i="20" s="1"/>
  <c r="H40" i="20" s="1"/>
  <c r="H41" i="20" s="1"/>
  <c r="H42" i="20" s="1"/>
  <c r="H43" i="20" s="1"/>
  <c r="F37" i="20"/>
  <c r="E37" i="20"/>
  <c r="F36" i="20"/>
  <c r="E36" i="20"/>
  <c r="F35" i="20"/>
  <c r="E35" i="20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34" i="20"/>
  <c r="E34" i="20"/>
  <c r="I33" i="20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F33" i="20"/>
  <c r="E33" i="20"/>
  <c r="F32" i="20"/>
  <c r="E32" i="20"/>
  <c r="F31" i="20"/>
  <c r="F48" i="2" l="1"/>
  <c r="D49" i="2"/>
  <c r="D50" i="2" s="1"/>
  <c r="E48" i="2"/>
  <c r="E31" i="20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E41" i="35"/>
  <c r="E40" i="35"/>
  <c r="E39" i="35"/>
  <c r="E38" i="35"/>
  <c r="E37" i="35"/>
  <c r="E36" i="35"/>
  <c r="E35" i="35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E53" i="35"/>
  <c r="E52" i="35"/>
  <c r="E51" i="35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E34" i="35"/>
  <c r="E33" i="35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J50" i="35"/>
  <c r="E50" i="35"/>
  <c r="K50" i="35" s="1"/>
  <c r="J49" i="35"/>
  <c r="E49" i="35"/>
  <c r="K49" i="35" s="1"/>
  <c r="E27" i="42"/>
  <c r="H27" i="42" s="1"/>
  <c r="E28" i="42"/>
  <c r="H28" i="42" s="1"/>
  <c r="J31" i="35"/>
  <c r="J32" i="35"/>
  <c r="J30" i="35"/>
  <c r="E28" i="35"/>
  <c r="E29" i="35"/>
  <c r="E30" i="35"/>
  <c r="E31" i="35"/>
  <c r="H31" i="35" s="1"/>
  <c r="E32" i="35"/>
  <c r="H32" i="35" s="1"/>
  <c r="E27" i="35"/>
  <c r="J28" i="35"/>
  <c r="I28" i="35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48" i="35"/>
  <c r="K48" i="35" s="1"/>
  <c r="E47" i="35"/>
  <c r="K47" i="35" s="1"/>
  <c r="E24" i="22"/>
  <c r="J24" i="22" s="1"/>
  <c r="H23" i="22"/>
  <c r="F23" i="22"/>
  <c r="K23" i="22" s="1"/>
  <c r="G23" i="22"/>
  <c r="L23" i="22" s="1"/>
  <c r="I23" i="22"/>
  <c r="I29" i="20"/>
  <c r="I30" i="20" s="1"/>
  <c r="I31" i="20" s="1"/>
  <c r="F29" i="20"/>
  <c r="F28" i="20"/>
  <c r="I27" i="20"/>
  <c r="F27" i="20"/>
  <c r="F26" i="20"/>
  <c r="E26" i="20"/>
  <c r="F25" i="20"/>
  <c r="E25" i="20"/>
  <c r="E31" i="6" l="1"/>
  <c r="F31" i="6" s="1"/>
  <c r="E27" i="20"/>
  <c r="G24" i="22"/>
  <c r="L24" i="22" s="1"/>
  <c r="F24" i="22"/>
  <c r="K24" i="22" s="1"/>
  <c r="I24" i="22"/>
  <c r="D25" i="22"/>
  <c r="H24" i="22"/>
  <c r="F30" i="20"/>
  <c r="E29" i="20"/>
  <c r="E28" i="20"/>
  <c r="E32" i="6" l="1"/>
  <c r="F32" i="6" s="1"/>
  <c r="E30" i="20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J27" i="35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25" i="35"/>
  <c r="E24" i="35"/>
  <c r="J24" i="35"/>
  <c r="J25" i="35"/>
  <c r="I25" i="35"/>
  <c r="J48" i="35"/>
  <c r="I48" i="35"/>
  <c r="I27" i="35"/>
  <c r="J26" i="35"/>
  <c r="I26" i="35"/>
  <c r="E26" i="35"/>
  <c r="I24" i="35"/>
  <c r="E23" i="35"/>
  <c r="E52" i="6" l="1"/>
  <c r="F52" i="6" s="1"/>
  <c r="D53" i="6"/>
  <c r="F21" i="20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F22" i="20"/>
  <c r="E21" i="20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" i="32" l="1"/>
  <c r="L12" i="32" s="1"/>
  <c r="L13" i="32" s="1"/>
  <c r="L14" i="32" s="1"/>
  <c r="L15" i="32" s="1"/>
  <c r="L16" i="32" s="1"/>
  <c r="L17" i="32" s="1"/>
  <c r="L18" i="32" s="1"/>
  <c r="L19" i="32" s="1"/>
  <c r="L20" i="32" s="1"/>
  <c r="L21" i="32" s="1"/>
  <c r="L23" i="32" s="1"/>
  <c r="L24" i="32" s="1"/>
  <c r="L25" i="32" s="1"/>
  <c r="L26" i="32" s="1"/>
  <c r="L27" i="32" s="1"/>
  <c r="L28" i="32" s="1"/>
  <c r="L29" i="32" s="1"/>
  <c r="L30" i="32" s="1"/>
  <c r="L31" i="32" s="1"/>
  <c r="L32" i="32" s="1"/>
  <c r="L33" i="32" s="1"/>
  <c r="L34" i="32" s="1"/>
  <c r="L35" i="32" s="1"/>
  <c r="L36" i="32" s="1"/>
  <c r="L37" i="32" s="1"/>
  <c r="L38" i="32" s="1"/>
  <c r="L39" i="32" s="1"/>
  <c r="L40" i="32" s="1"/>
  <c r="L41" i="32" s="1"/>
  <c r="L42" i="32" s="1"/>
  <c r="L43" i="32" s="1"/>
  <c r="E54" i="6"/>
  <c r="F54" i="6" s="1"/>
  <c r="D55" i="6"/>
  <c r="E16" i="21"/>
  <c r="E22" i="20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E23" i="20"/>
  <c r="F23" i="20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F24" i="20"/>
  <c r="E24" i="20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J47" i="35"/>
  <c r="I47" i="35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J11" i="32" l="1"/>
  <c r="D15" i="32"/>
  <c r="G11" i="32"/>
  <c r="E11" i="32"/>
  <c r="H11" i="32"/>
  <c r="I11" i="32"/>
  <c r="F11" i="32"/>
  <c r="F10" i="32"/>
  <c r="E10" i="32"/>
  <c r="G10" i="32"/>
  <c r="H10" i="32"/>
  <c r="I10" i="32"/>
  <c r="J10" i="32"/>
  <c r="E63" i="6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J20" i="32" l="1"/>
  <c r="F20" i="32"/>
  <c r="I20" i="32"/>
  <c r="G20" i="32"/>
  <c r="E20" i="32"/>
  <c r="H20" i="32"/>
  <c r="J19" i="32"/>
  <c r="E19" i="32"/>
  <c r="H19" i="32"/>
  <c r="F19" i="32"/>
  <c r="G19" i="32"/>
  <c r="I19" i="32"/>
  <c r="I18" i="32"/>
  <c r="F18" i="32"/>
  <c r="H18" i="32"/>
  <c r="J18" i="32"/>
  <c r="E18" i="32"/>
  <c r="G18" i="32"/>
  <c r="J17" i="32"/>
  <c r="E17" i="32"/>
  <c r="H17" i="32"/>
  <c r="F17" i="32"/>
  <c r="G17" i="32"/>
  <c r="I17" i="32"/>
  <c r="J16" i="32"/>
  <c r="E16" i="32"/>
  <c r="H16" i="32"/>
  <c r="I16" i="32"/>
  <c r="F16" i="32"/>
  <c r="G16" i="32"/>
  <c r="J15" i="32"/>
  <c r="E15" i="32"/>
  <c r="H15" i="32"/>
  <c r="I15" i="32"/>
  <c r="F15" i="32"/>
  <c r="G15" i="32"/>
  <c r="F14" i="32"/>
  <c r="E14" i="32"/>
  <c r="J14" i="32"/>
  <c r="G14" i="32"/>
  <c r="I14" i="32"/>
  <c r="H14" i="32"/>
  <c r="J13" i="32"/>
  <c r="F13" i="32"/>
  <c r="E13" i="32"/>
  <c r="G13" i="32"/>
  <c r="H13" i="32"/>
  <c r="I13" i="32"/>
  <c r="G12" i="32"/>
  <c r="I12" i="32"/>
  <c r="E12" i="32"/>
  <c r="F12" i="32"/>
  <c r="H12" i="32"/>
  <c r="J12" i="32"/>
  <c r="E64" i="6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22" i="32" l="1"/>
  <c r="F22" i="32"/>
  <c r="G22" i="32"/>
  <c r="H22" i="32"/>
  <c r="I22" i="32"/>
  <c r="E22" i="32"/>
  <c r="F21" i="32"/>
  <c r="G21" i="32"/>
  <c r="J21" i="32"/>
  <c r="I21" i="32"/>
  <c r="H21" i="32"/>
  <c r="E21" i="32"/>
  <c r="E65" i="6"/>
  <c r="F65" i="6" s="1"/>
  <c r="J23" i="32" l="1"/>
  <c r="E23" i="32"/>
  <c r="I23" i="32"/>
  <c r="H23" i="32"/>
  <c r="F23" i="32"/>
  <c r="G23" i="32"/>
  <c r="E66" i="6"/>
  <c r="F66" i="6" s="1"/>
  <c r="J24" i="32" l="1"/>
  <c r="E24" i="32"/>
  <c r="F24" i="32"/>
  <c r="G24" i="32"/>
  <c r="H24" i="32"/>
  <c r="I24" i="32"/>
  <c r="E67" i="6"/>
  <c r="F67" i="6" s="1"/>
  <c r="F15" i="39"/>
  <c r="E15" i="39"/>
  <c r="F14" i="39"/>
  <c r="E14" i="39"/>
  <c r="F13" i="39"/>
  <c r="E13" i="39"/>
  <c r="F12" i="39"/>
  <c r="E12" i="39"/>
  <c r="J25" i="32" l="1"/>
  <c r="H25" i="32"/>
  <c r="F25" i="32"/>
  <c r="I25" i="32"/>
  <c r="G25" i="32"/>
  <c r="E25" i="32"/>
  <c r="E68" i="6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I23" i="35"/>
  <c r="E29" i="32" l="1"/>
  <c r="I29" i="32"/>
  <c r="F29" i="32"/>
  <c r="H29" i="32"/>
  <c r="J29" i="32"/>
  <c r="G29" i="32"/>
  <c r="G28" i="32"/>
  <c r="F28" i="32"/>
  <c r="E28" i="32"/>
  <c r="J28" i="32"/>
  <c r="I28" i="32"/>
  <c r="H28" i="32"/>
  <c r="F27" i="32"/>
  <c r="G27" i="32"/>
  <c r="E27" i="32"/>
  <c r="H27" i="32"/>
  <c r="I27" i="32"/>
  <c r="J27" i="32"/>
  <c r="E26" i="32"/>
  <c r="G26" i="32"/>
  <c r="I26" i="32"/>
  <c r="F26" i="32"/>
  <c r="H26" i="32"/>
  <c r="J26" i="32"/>
  <c r="E69" i="6"/>
  <c r="F69" i="6" s="1"/>
  <c r="E11" i="22"/>
  <c r="J11" i="22" s="1"/>
  <c r="G11" i="22"/>
  <c r="L11" i="22" s="1"/>
  <c r="F11" i="22"/>
  <c r="K11" i="22" s="1"/>
  <c r="H11" i="22"/>
  <c r="E20" i="20"/>
  <c r="F20" i="20"/>
  <c r="E19" i="20"/>
  <c r="F19" i="20"/>
  <c r="E18" i="20"/>
  <c r="F18" i="20"/>
  <c r="E17" i="20"/>
  <c r="F17" i="20"/>
  <c r="E16" i="20"/>
  <c r="F16" i="20"/>
  <c r="I16" i="20"/>
  <c r="I17" i="20" s="1"/>
  <c r="I18" i="20" s="1"/>
  <c r="I19" i="20" s="1"/>
  <c r="I20" i="20" s="1"/>
  <c r="I21" i="20" s="1"/>
  <c r="I22" i="20" s="1"/>
  <c r="I23" i="20" s="1"/>
  <c r="I24" i="20" s="1"/>
  <c r="F15" i="20"/>
  <c r="E15" i="20"/>
  <c r="F14" i="20"/>
  <c r="E14" i="20"/>
  <c r="J38" i="32" l="1"/>
  <c r="E38" i="32"/>
  <c r="G38" i="32"/>
  <c r="H38" i="32"/>
  <c r="I38" i="32"/>
  <c r="F38" i="32"/>
  <c r="J37" i="32"/>
  <c r="G37" i="32"/>
  <c r="F37" i="32"/>
  <c r="E37" i="32"/>
  <c r="E36" i="32"/>
  <c r="F35" i="32"/>
  <c r="G35" i="32"/>
  <c r="H35" i="32"/>
  <c r="I35" i="32"/>
  <c r="J35" i="32"/>
  <c r="J34" i="32"/>
  <c r="G34" i="32"/>
  <c r="H34" i="32"/>
  <c r="F34" i="32"/>
  <c r="I34" i="32"/>
  <c r="I33" i="32"/>
  <c r="J33" i="32"/>
  <c r="F33" i="32"/>
  <c r="H33" i="32"/>
  <c r="G33" i="32"/>
  <c r="H32" i="32"/>
  <c r="E32" i="32"/>
  <c r="G32" i="32"/>
  <c r="F32" i="32"/>
  <c r="I32" i="32"/>
  <c r="J32" i="32"/>
  <c r="J31" i="32"/>
  <c r="E31" i="32"/>
  <c r="F31" i="32"/>
  <c r="H31" i="32"/>
  <c r="G31" i="32"/>
  <c r="I31" i="32"/>
  <c r="E30" i="32"/>
  <c r="G30" i="32"/>
  <c r="F30" i="32"/>
  <c r="J30" i="32"/>
  <c r="H30" i="32"/>
  <c r="I30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I9" i="38"/>
  <c r="I10" i="38" s="1"/>
  <c r="I11" i="38" s="1"/>
  <c r="I12" i="38" s="1"/>
  <c r="E71" i="6" l="1"/>
  <c r="F71" i="6" s="1"/>
  <c r="E84" i="4"/>
  <c r="I13" i="38"/>
  <c r="I14" i="38" s="1"/>
  <c r="I15" i="38" s="1"/>
  <c r="I16" i="38" s="1"/>
  <c r="I17" i="38" s="1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I13" i="20" l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12" i="35" l="1"/>
  <c r="D13" i="35" s="1"/>
  <c r="D14" i="35" s="1"/>
  <c r="E14" i="35" s="1"/>
  <c r="D16" i="35"/>
  <c r="D17" i="35" s="1"/>
  <c r="E17" i="35" s="1"/>
  <c r="I16" i="35"/>
  <c r="J16" i="35"/>
  <c r="K16" i="35"/>
  <c r="L16" i="35"/>
  <c r="I18" i="35"/>
  <c r="J18" i="35"/>
  <c r="K18" i="35"/>
  <c r="L18" i="35"/>
  <c r="E15" i="35"/>
  <c r="I15" i="35"/>
  <c r="J15" i="35"/>
  <c r="K15" i="35"/>
  <c r="L15" i="35"/>
  <c r="I17" i="35"/>
  <c r="J17" i="35"/>
  <c r="K17" i="35"/>
  <c r="L17" i="35"/>
  <c r="D10" i="20"/>
  <c r="D11" i="20" s="1"/>
  <c r="D9" i="13"/>
  <c r="E16" i="35" l="1"/>
  <c r="D18" i="35"/>
  <c r="E18" i="35" s="1"/>
  <c r="D9" i="22" l="1"/>
  <c r="E9" i="20"/>
  <c r="F9" i="20"/>
  <c r="E12" i="20"/>
  <c r="F12" i="20"/>
  <c r="E13" i="20"/>
  <c r="F13" i="20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35" l="1"/>
  <c r="E9" i="35" l="1"/>
  <c r="E8" i="6" l="1"/>
  <c r="F8" i="6" s="1"/>
  <c r="E8" i="13"/>
  <c r="G8" i="13"/>
  <c r="H8" i="13"/>
  <c r="F8" i="13"/>
  <c r="E10" i="35"/>
  <c r="E9" i="6" l="1"/>
  <c r="F9" i="6" s="1"/>
  <c r="G9" i="13"/>
  <c r="E9" i="13"/>
  <c r="H9" i="13"/>
  <c r="F9" i="13"/>
  <c r="E11" i="35"/>
  <c r="E10" i="6" l="1"/>
  <c r="F10" i="6" s="1"/>
  <c r="E10" i="13"/>
  <c r="G10" i="13"/>
  <c r="H10" i="13"/>
  <c r="F10" i="13"/>
  <c r="E13" i="35"/>
  <c r="E12" i="35"/>
  <c r="E7" i="35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166" i="8"/>
  <c r="D167" i="8" s="1"/>
  <c r="E17" i="6" l="1"/>
  <c r="F17" i="6" s="1"/>
  <c r="D168" i="8"/>
  <c r="D169" i="8" s="1"/>
  <c r="D170" i="8" s="1"/>
  <c r="E170" i="8" s="1"/>
  <c r="E167" i="8"/>
  <c r="F167" i="8"/>
  <c r="G167" i="8"/>
  <c r="H167" i="8"/>
  <c r="I167" i="8" s="1"/>
  <c r="P167" i="8"/>
  <c r="Q167" i="8"/>
  <c r="J167" i="8"/>
  <c r="K167" i="8"/>
  <c r="S167" i="8"/>
  <c r="L167" i="8"/>
  <c r="T167" i="8"/>
  <c r="M167" i="8"/>
  <c r="U167" i="8"/>
  <c r="N167" i="8"/>
  <c r="V167" i="8"/>
  <c r="O167" i="8"/>
  <c r="R167" i="8"/>
  <c r="E18" i="6" l="1"/>
  <c r="F18" i="6" s="1"/>
  <c r="P170" i="8"/>
  <c r="U170" i="8"/>
  <c r="T170" i="8"/>
  <c r="H170" i="8"/>
  <c r="I170" i="8" s="1"/>
  <c r="M170" i="8"/>
  <c r="L170" i="8"/>
  <c r="Q170" i="8"/>
  <c r="R170" i="8"/>
  <c r="F170" i="8"/>
  <c r="D171" i="8"/>
  <c r="D172" i="8" s="1"/>
  <c r="K170" i="8"/>
  <c r="G170" i="8"/>
  <c r="O170" i="8"/>
  <c r="J170" i="8"/>
  <c r="S170" i="8"/>
  <c r="V170" i="8"/>
  <c r="N170" i="8"/>
  <c r="E169" i="8"/>
  <c r="P169" i="8"/>
  <c r="R169" i="8"/>
  <c r="K169" i="8"/>
  <c r="S169" i="8"/>
  <c r="T169" i="8"/>
  <c r="M169" i="8"/>
  <c r="N169" i="8"/>
  <c r="O169" i="8"/>
  <c r="Q169" i="8"/>
  <c r="L169" i="8"/>
  <c r="U169" i="8"/>
  <c r="V169" i="8"/>
  <c r="H169" i="8"/>
  <c r="I169" i="8" s="1"/>
  <c r="G169" i="8"/>
  <c r="F169" i="8"/>
  <c r="J169" i="8"/>
  <c r="F168" i="8"/>
  <c r="N168" i="8"/>
  <c r="V168" i="8"/>
  <c r="G168" i="8"/>
  <c r="O168" i="8"/>
  <c r="Q168" i="8"/>
  <c r="J168" i="8"/>
  <c r="R168" i="8"/>
  <c r="K168" i="8"/>
  <c r="S168" i="8"/>
  <c r="L168" i="8"/>
  <c r="T168" i="8"/>
  <c r="E168" i="8"/>
  <c r="M168" i="8"/>
  <c r="U168" i="8"/>
  <c r="H168" i="8"/>
  <c r="I168" i="8" s="1"/>
  <c r="P168" i="8"/>
  <c r="F165" i="8"/>
  <c r="E165" i="8"/>
  <c r="M165" i="8"/>
  <c r="U165" i="8"/>
  <c r="E19" i="6" l="1"/>
  <c r="F19" i="6" s="1"/>
  <c r="E172" i="8"/>
  <c r="J172" i="8"/>
  <c r="S172" i="8"/>
  <c r="K172" i="8"/>
  <c r="U172" i="8"/>
  <c r="G172" i="8"/>
  <c r="P172" i="8"/>
  <c r="M172" i="8"/>
  <c r="V172" i="8"/>
  <c r="N172" i="8"/>
  <c r="O172" i="8"/>
  <c r="H172" i="8"/>
  <c r="I172" i="8" s="1"/>
  <c r="Q172" i="8"/>
  <c r="R172" i="8"/>
  <c r="L172" i="8"/>
  <c r="T172" i="8"/>
  <c r="F172" i="8"/>
  <c r="O171" i="8"/>
  <c r="M171" i="8"/>
  <c r="K171" i="8"/>
  <c r="N171" i="8"/>
  <c r="U171" i="8"/>
  <c r="H171" i="8"/>
  <c r="I171" i="8" s="1"/>
  <c r="G171" i="8"/>
  <c r="P171" i="8"/>
  <c r="Q171" i="8"/>
  <c r="F171" i="8"/>
  <c r="L171" i="8"/>
  <c r="R171" i="8"/>
  <c r="S171" i="8"/>
  <c r="V171" i="8"/>
  <c r="T171" i="8"/>
  <c r="J171" i="8"/>
  <c r="E171" i="8"/>
  <c r="F166" i="8"/>
  <c r="E166" i="8"/>
  <c r="R166" i="8"/>
  <c r="J166" i="8"/>
  <c r="R165" i="8"/>
  <c r="V166" i="8"/>
  <c r="N166" i="8"/>
  <c r="G166" i="8"/>
  <c r="Q165" i="8"/>
  <c r="Q166" i="8"/>
  <c r="O166" i="8"/>
  <c r="U166" i="8"/>
  <c r="M166" i="8"/>
  <c r="P165" i="8"/>
  <c r="H165" i="8"/>
  <c r="I165" i="8" s="1"/>
  <c r="L165" i="8"/>
  <c r="H166" i="8"/>
  <c r="I166" i="8" s="1"/>
  <c r="T166" i="8"/>
  <c r="L166" i="8"/>
  <c r="O165" i="8"/>
  <c r="G165" i="8"/>
  <c r="T165" i="8"/>
  <c r="J165" i="8"/>
  <c r="S166" i="8"/>
  <c r="K166" i="8"/>
  <c r="V165" i="8"/>
  <c r="N165" i="8"/>
  <c r="P166" i="8"/>
  <c r="S165" i="8"/>
  <c r="K165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H8" i="35" l="1"/>
  <c r="D17" i="33"/>
  <c r="E15" i="33"/>
  <c r="D13" i="2" l="1"/>
  <c r="I8" i="35"/>
  <c r="H9" i="35"/>
  <c r="H10" i="35" s="1"/>
  <c r="K8" i="35"/>
  <c r="J8" i="35"/>
  <c r="L8" i="35"/>
  <c r="I7" i="35"/>
  <c r="J7" i="35"/>
  <c r="L7" i="35"/>
  <c r="K7" i="35"/>
  <c r="E17" i="33"/>
  <c r="E16" i="33"/>
  <c r="D14" i="2" l="1"/>
  <c r="F13" i="2"/>
  <c r="E13" i="2"/>
  <c r="I10" i="35"/>
  <c r="J10" i="35"/>
  <c r="K10" i="35"/>
  <c r="H11" i="35"/>
  <c r="L10" i="35"/>
  <c r="I9" i="35"/>
  <c r="L9" i="35"/>
  <c r="K9" i="35"/>
  <c r="J9" i="35"/>
  <c r="E18" i="33"/>
  <c r="D15" i="2" l="1"/>
  <c r="E14" i="2"/>
  <c r="F14" i="2"/>
  <c r="I11" i="35"/>
  <c r="J11" i="35"/>
  <c r="K11" i="35"/>
  <c r="L11" i="35"/>
  <c r="H12" i="35"/>
  <c r="D20" i="33"/>
  <c r="E19" i="33"/>
  <c r="D16" i="2" l="1"/>
  <c r="E15" i="2"/>
  <c r="F15" i="2"/>
  <c r="I12" i="35"/>
  <c r="K12" i="35"/>
  <c r="L12" i="35"/>
  <c r="H13" i="35"/>
  <c r="H14" i="35" s="1"/>
  <c r="J12" i="35"/>
  <c r="E20" i="33"/>
  <c r="D17" i="2" l="1"/>
  <c r="E16" i="2"/>
  <c r="F16" i="2"/>
  <c r="I14" i="35"/>
  <c r="J14" i="35"/>
  <c r="K14" i="35"/>
  <c r="L14" i="35"/>
  <c r="I13" i="35"/>
  <c r="K13" i="35"/>
  <c r="L13" i="35"/>
  <c r="J13" i="35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B27" authorId="0" shapeId="0" xr:uid="{00C8A2B0-3BCE-4105-BC4F-94D9BB6D3A20}">
      <text>
        <r>
          <rPr>
            <b/>
            <sz val="9"/>
            <color indexed="81"/>
            <rFont val="Tahoma"/>
            <family val="2"/>
          </rPr>
          <t xml:space="preserve">Rotation Change:
SGSIN-PHMNN-PHMNS-PHSFS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G16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no OOG / BBK, no Reefer, no DG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tc={0ED5E75F-DA68-4CC9-85DE-A6EF60975B40}</author>
  </authors>
  <commentList>
    <comment ref="B9" authorId="0" shapeId="0" xr:uid="{0ED5E75F-DA68-4CC9-85DE-A6EF60975B40}">
      <text>
        <t>[Threaded comment]
Your version of Excel allows you to read this threaded comment; however, any edits to it will get removed if the file is opened in a newer version of Excel. Learn more: https://go.microsoft.com/fwlink/?linkid=870924
Comment:
    DG CLOSED 29/8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<sst xmlns="http://schemas.openxmlformats.org/spreadsheetml/2006/main" count="11883" uniqueCount="3927">
  <si>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</si>
  <si>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</si>
  <si>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</si>
  <si>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</si>
  <si>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</si>
  <si>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</si>
  <si>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</si>
  <si>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</si>
  <si>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</si>
  <si>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</si>
  <si>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</si>
  <si>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</si>
  <si>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</si>
  <si>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</si>
  <si>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</si>
  <si>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</si>
  <si>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</si>
  <si>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</si>
  <si>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</si>
  <si>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</si>
  <si>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</si>
  <si>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</si>
  <si>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</si>
  <si>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</si>
  <si>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</si>
  <si>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</si>
  <si>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</si>
  <si>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</si>
  <si>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</si>
  <si>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</si>
  <si>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</si>
  <si>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</si>
  <si>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</si>
  <si>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</si>
  <si>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</si>
  <si>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</si>
  <si>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</si>
  <si>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</si>
  <si>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</si>
  <si>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</si>
  <si>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</si>
  <si>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</si>
  <si>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</si>
  <si>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</si>
  <si>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</si>
  <si>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</si>
  <si>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</si>
  <si>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</si>
  <si>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</si>
  <si>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</si>
  <si>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</si>
  <si>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</si>
  <si>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</si>
  <si>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</si>
  <si>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</si>
  <si>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</si>
  <si>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</si>
  <si>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</si>
  <si>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</si>
  <si>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</si>
  <si>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</si>
  <si>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</si>
  <si>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</si>
  <si>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</si>
  <si>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</si>
  <si>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</si>
  <si>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</si>
  <si>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</si>
  <si>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</si>
  <si>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</si>
  <si>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</si>
  <si>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</si>
  <si>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</si>
  <si>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</si>
  <si>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</si>
  <si>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</si>
  <si>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</si>
  <si>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</si>
  <si>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</si>
  <si>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</si>
  <si>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</si>
  <si>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</si>
  <si>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</si>
  <si>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</si>
  <si>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</si>
  <si>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</si>
  <si>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</si>
  <si>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</si>
  <si>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</si>
  <si>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</si>
  <si>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</si>
  <si>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</si>
  <si>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</si>
  <si>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</si>
  <si>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</si>
  <si>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</si>
  <si>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</si>
  <si>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</si>
  <si>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</si>
  <si>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</si>
  <si>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</si>
  <si>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</si>
  <si>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</si>
  <si>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</si>
  <si>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</si>
  <si>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</si>
  <si>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</si>
  <si>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</si>
  <si>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</si>
  <si>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</si>
  <si>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</si>
  <si>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</si>
  <si>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</si>
  <si>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</si>
  <si>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</si>
  <si>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</si>
  <si>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</si>
  <si>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</si>
  <si>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</si>
  <si>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</si>
  <si>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</si>
  <si>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GOLDEN HORN</t>
  </si>
  <si>
    <t>KAGUYA</t>
  </si>
  <si>
    <t>LANG CO</t>
  </si>
  <si>
    <t>ORCHID</t>
  </si>
  <si>
    <t xml:space="preserve"> ORIGAMI</t>
  </si>
  <si>
    <t>PERTIWI</t>
  </si>
  <si>
    <t>SEAGULL</t>
  </si>
  <si>
    <t>SEAHORSE</t>
  </si>
  <si>
    <t>NEW KIWI</t>
  </si>
  <si>
    <t>TIGER EAST</t>
  </si>
  <si>
    <t>JADE EAST</t>
  </si>
  <si>
    <t>EMERALD</t>
  </si>
  <si>
    <t>GRIFFIN</t>
  </si>
  <si>
    <t>ALBATROS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</si>
  <si>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</si>
  <si>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</si>
  <si>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</si>
  <si>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</si>
  <si>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</si>
  <si>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</si>
  <si>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</si>
  <si>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</si>
  <si>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SEAGULL **</t>
  </si>
  <si>
    <t>BANGKOK</t>
  </si>
  <si>
    <t>THPAT</t>
  </si>
  <si>
    <t>LAEM CHABANG</t>
  </si>
  <si>
    <t>6 DAYS</t>
  </si>
  <si>
    <t>THAILAND</t>
  </si>
  <si>
    <t xml:space="preserve"> PAT/ KLONGTOEY</t>
  </si>
  <si>
    <t>THSBP</t>
  </si>
  <si>
    <t>SAHA THAI</t>
  </si>
  <si>
    <t xml:space="preserve">BANGKOK </t>
  </si>
  <si>
    <t>THBMT</t>
  </si>
  <si>
    <t>5 DAYS</t>
  </si>
  <si>
    <t>BANGKOK MODERN TERMINAL</t>
  </si>
  <si>
    <t>THBSP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</si>
  <si>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</si>
  <si>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</si>
  <si>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</si>
  <si>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</si>
  <si>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</si>
  <si>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</si>
  <si>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</si>
  <si>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</si>
  <si>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</si>
  <si>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</si>
  <si>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</si>
  <si>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</si>
  <si>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</si>
  <si>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PERTIWI **</t>
  </si>
  <si>
    <t>BUSAN</t>
  </si>
  <si>
    <t>KRPUS</t>
  </si>
  <si>
    <t>KOREA</t>
  </si>
  <si>
    <t>PUSAN NEW PORT INTERNATIONAL TERMINAL (PNIT)</t>
  </si>
  <si>
    <t>11 DAYS</t>
  </si>
  <si>
    <t>CHATTOGRAM</t>
  </si>
  <si>
    <t>BDCGP</t>
  </si>
  <si>
    <t>7 DAYS</t>
  </si>
  <si>
    <t>BANGLADESH</t>
  </si>
  <si>
    <t>CHITTAGONG CONTAINER TERMINAL</t>
  </si>
  <si>
    <t>CHONGQING</t>
  </si>
  <si>
    <t>CNCKG</t>
  </si>
  <si>
    <t>SHANGHAI</t>
  </si>
  <si>
    <t>26 DAYS</t>
  </si>
  <si>
    <t>CHINA</t>
  </si>
  <si>
    <t>ALBATROS EAST</t>
  </si>
  <si>
    <t>DALIAN</t>
  </si>
  <si>
    <t>CNDLC</t>
  </si>
  <si>
    <t>10 DAYS</t>
  </si>
  <si>
    <t>DALIAN CONTAINER TERMINAL CO.,LTD.</t>
  </si>
  <si>
    <t>14 DAYS</t>
  </si>
  <si>
    <t>PHOENIX EAST **</t>
  </si>
  <si>
    <t>DANANG</t>
  </si>
  <si>
    <t>VNDAD</t>
  </si>
  <si>
    <t>SHEKOU</t>
  </si>
  <si>
    <t>12 DAYS</t>
  </si>
  <si>
    <t>VIETNAM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</si>
  <si>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</si>
  <si>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</si>
  <si>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</si>
  <si>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</si>
  <si>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</si>
  <si>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</si>
  <si>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</si>
  <si>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</si>
  <si>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</si>
  <si>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SHEKOU/ HONG KONG</t>
  </si>
  <si>
    <t>AFRICA EX</t>
  </si>
  <si>
    <t>GWANGYANG</t>
  </si>
  <si>
    <t>KRKAN</t>
  </si>
  <si>
    <t>13 TO 15 DAYS</t>
  </si>
  <si>
    <t>GWANGYANG PORT WEST CONTAINER TERMINAL</t>
  </si>
  <si>
    <t>QINGDAO</t>
  </si>
  <si>
    <t>HAIKOU</t>
  </si>
  <si>
    <t>CNHAK</t>
  </si>
  <si>
    <t>19 DAYS</t>
  </si>
  <si>
    <t>HAIPHONG</t>
  </si>
  <si>
    <t>VNHPH</t>
  </si>
  <si>
    <t>8 DAYS</t>
  </si>
  <si>
    <t xml:space="preserve">HICT TERMINAL 9 </t>
  </si>
  <si>
    <t>NAM DINH VU PORT</t>
  </si>
  <si>
    <t>PERTIWI/ KAGUYA</t>
  </si>
  <si>
    <t>HAKATA, FUKUOKA</t>
  </si>
  <si>
    <t>JPHKT</t>
  </si>
  <si>
    <t>51 DAYS</t>
  </si>
  <si>
    <t>JAPAN</t>
  </si>
  <si>
    <t>ISLAND CITY CONTAINER TERMINAL</t>
  </si>
  <si>
    <t>SEAGULL**</t>
  </si>
  <si>
    <t>HO CHI MINH</t>
  </si>
  <si>
    <t>VNSGN</t>
  </si>
  <si>
    <t>VUNG TAU</t>
  </si>
  <si>
    <t>IPANEMA EAST</t>
  </si>
  <si>
    <t>HONG KONG</t>
  </si>
  <si>
    <t>HKHKG</t>
  </si>
  <si>
    <t>HONG KONG INTERNATIONAL TERMINALS LTD (MSC CODE: HKHIT)</t>
  </si>
  <si>
    <t xml:space="preserve">                                          
MODERN TERMINALS LIMITED                           (MSC CODE: HKMTL)</t>
  </si>
  <si>
    <t>SEAHORSE **</t>
  </si>
  <si>
    <t>INCHEON</t>
  </si>
  <si>
    <t>KRINC</t>
  </si>
  <si>
    <t>INCHEON CONTAINER TERMINAL (ICT)</t>
  </si>
  <si>
    <t>JAKARTA</t>
  </si>
  <si>
    <t>IDJKT</t>
  </si>
  <si>
    <t>3 DAYS</t>
  </si>
  <si>
    <t>IPC TERMINAL PETIKEMAS, TANJUNG PRIOK</t>
  </si>
  <si>
    <t>NPCT1 - PT NEW PRIOK CONTAINER TERMINAL</t>
  </si>
  <si>
    <t>2 DAYS</t>
  </si>
  <si>
    <t>NPCT1 - PT NEW PRIOK CONTAINER TERMINAL 1-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</si>
  <si>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</si>
  <si>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</si>
  <si>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</si>
  <si>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</si>
  <si>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</si>
  <si>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</si>
  <si>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</si>
  <si>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</si>
  <si>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17 DAYS</t>
  </si>
  <si>
    <t>KEELUNG</t>
  </si>
  <si>
    <t>TWKEL</t>
  </si>
  <si>
    <t>NINGBO</t>
  </si>
  <si>
    <t>KOBE</t>
  </si>
  <si>
    <t>JPUKB</t>
  </si>
  <si>
    <t>48 DAYS</t>
  </si>
  <si>
    <t>PC-18</t>
  </si>
  <si>
    <t>DOLPHIN **</t>
  </si>
  <si>
    <t>THLCH</t>
  </si>
  <si>
    <t>HUTCHISON LAEMCHABANG TERMINAL LIMITED</t>
  </si>
  <si>
    <t xml:space="preserve">KERRY SIAM SEAPORT 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</si>
  <si>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</si>
  <si>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</si>
  <si>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</si>
  <si>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</si>
  <si>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</si>
  <si>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</si>
  <si>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</si>
  <si>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</si>
  <si>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</si>
  <si>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 xml:space="preserve">MANILA SOUTH </t>
  </si>
  <si>
    <t>PHMNS</t>
  </si>
  <si>
    <t>ASIAN TERMINALS INCORPORATED (ATI)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</si>
  <si>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</si>
  <si>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</si>
  <si>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</si>
  <si>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</si>
  <si>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</si>
  <si>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</si>
  <si>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</si>
  <si>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 xml:space="preserve">GRIFFIN EAST </t>
  </si>
  <si>
    <t>CNNBO</t>
  </si>
  <si>
    <t>Gangji terminal= Beilun Third Container Terminals (Phase IV)</t>
  </si>
  <si>
    <t>15 DAYS</t>
  </si>
  <si>
    <t>TIGER EAST **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</si>
  <si>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</si>
  <si>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</si>
  <si>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</si>
  <si>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</si>
  <si>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</si>
  <si>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</si>
  <si>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</si>
  <si>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</si>
  <si>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</si>
  <si>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</si>
  <si>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</si>
  <si>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</si>
  <si>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 xml:space="preserve">6 DAYS 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</si>
  <si>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</si>
  <si>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</si>
  <si>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</si>
  <si>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</si>
  <si>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</si>
  <si>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</si>
  <si>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CNTAO</t>
  </si>
  <si>
    <t>QINGDAO QIANWAN CONTAINER TERMINAL</t>
  </si>
  <si>
    <t>JADE EAST**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</si>
  <si>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</si>
  <si>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</si>
  <si>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</si>
  <si>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</si>
  <si>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</si>
  <si>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</si>
  <si>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</si>
  <si>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</si>
  <si>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</si>
  <si>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</si>
  <si>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</si>
  <si>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CNSHA</t>
  </si>
  <si>
    <t>Yang Shan Phase 3 = Shanghai Guandong International Container Terminal Co.</t>
  </si>
  <si>
    <t>Wai Gao Qiao Phase 4 = Shanghai East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</si>
  <si>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</si>
  <si>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</si>
  <si>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</si>
  <si>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</si>
  <si>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</si>
  <si>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</si>
  <si>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</si>
  <si>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</si>
  <si>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</si>
  <si>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</si>
  <si>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</si>
  <si>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</si>
  <si>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</si>
  <si>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</si>
  <si>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</si>
  <si>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</si>
  <si>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</si>
  <si>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</si>
  <si>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</si>
  <si>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</si>
  <si>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</si>
  <si>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</si>
  <si>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</si>
  <si>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</si>
  <si>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</si>
  <si>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</si>
  <si>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</si>
  <si>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</si>
  <si>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</si>
  <si>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</si>
  <si>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</si>
  <si>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</si>
  <si>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</si>
  <si>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</si>
  <si>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</si>
  <si>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EMERALD **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</si>
  <si>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</si>
  <si>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</si>
  <si>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</si>
  <si>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</si>
  <si>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</si>
  <si>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</si>
  <si>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</si>
  <si>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</si>
  <si>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</si>
  <si>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</si>
  <si>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</si>
  <si>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</si>
  <si>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</si>
  <si>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</si>
  <si>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</si>
  <si>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</si>
  <si>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</si>
  <si>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</t>
  </si>
  <si>
    <t>HOME</t>
  </si>
  <si>
    <t>PROFORMA SAILING TUESDAY</t>
  </si>
  <si>
    <t>(TUE)</t>
  </si>
  <si>
    <t>ETA SINGAPORE</t>
  </si>
  <si>
    <t>PROFORMA "ETA"</t>
  </si>
  <si>
    <t>PROFORMA "S"</t>
  </si>
  <si>
    <t>VESSEL NAME</t>
  </si>
  <si>
    <t>VOYAGE</t>
  </si>
  <si>
    <t>TUE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</si>
  <si>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</si>
  <si>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</si>
  <si>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</si>
  <si>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</si>
  <si>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</si>
  <si>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</si>
  <si>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</si>
  <si>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</si>
  <si>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</si>
  <si>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</si>
  <si>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</si>
  <si>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</si>
  <si>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</si>
  <si>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</si>
  <si>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</si>
  <si>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</si>
  <si>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</si>
  <si>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</si>
  <si>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</si>
  <si>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</si>
  <si>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</si>
  <si>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</si>
  <si>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</si>
  <si>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</si>
  <si>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</si>
  <si>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</si>
  <si>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</si>
  <si>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</si>
  <si>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</si>
  <si>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</si>
  <si>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</si>
  <si>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</si>
  <si>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</si>
  <si>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</si>
  <si>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</si>
  <si>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</si>
  <si>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</si>
  <si>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</si>
  <si>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</si>
  <si>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</si>
  <si>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</si>
  <si>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</si>
  <si>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</si>
  <si>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</si>
  <si>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</si>
  <si>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</si>
  <si>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</si>
  <si>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</si>
  <si>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</si>
  <si>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</si>
  <si>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</si>
  <si>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</si>
  <si>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</si>
  <si>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</si>
  <si>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</si>
  <si>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</si>
  <si>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</si>
  <si>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SX422A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</si>
  <si>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</si>
  <si>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</si>
  <si>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</si>
  <si>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</si>
  <si>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</si>
  <si>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</si>
  <si>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</si>
  <si>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</si>
  <si>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</si>
  <si>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</si>
  <si>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</si>
  <si>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</si>
  <si>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</si>
  <si>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</si>
  <si>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</si>
  <si>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</si>
  <si>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</si>
  <si>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</si>
  <si>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</si>
  <si>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</si>
  <si>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</si>
  <si>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</si>
  <si>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</si>
  <si>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</si>
  <si>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</si>
  <si>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</si>
  <si>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</si>
  <si>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</si>
  <si>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</si>
  <si>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</si>
  <si>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</si>
  <si>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</si>
  <si>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</si>
  <si>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</si>
  <si>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</si>
  <si>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</si>
  <si>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</si>
  <si>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</si>
  <si>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</si>
  <si>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</si>
  <si>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</si>
  <si>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</si>
  <si>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</si>
  <si>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</si>
  <si>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CRYSTAL LEE</t>
  </si>
  <si>
    <t>crystal.lee@msc.com</t>
  </si>
  <si>
    <t>CHING WEI NG</t>
  </si>
  <si>
    <t>6011 2404</t>
  </si>
  <si>
    <t>chingwei.ng@msc.com</t>
  </si>
  <si>
    <t>SARA KOH</t>
  </si>
  <si>
    <t>sara.koh@msc.com</t>
  </si>
  <si>
    <t>LIM LEE HLI</t>
  </si>
  <si>
    <t>leehli.lim@msc.com</t>
  </si>
  <si>
    <t>EUNICE CHAN</t>
  </si>
  <si>
    <t>eunice.chan@msc.com</t>
  </si>
  <si>
    <t>PHOEBE HUANG</t>
  </si>
  <si>
    <t>phoebe.huang@msc.com</t>
  </si>
  <si>
    <t>PROFORMA SAILING  FRIDAY</t>
  </si>
  <si>
    <t>(THUR)</t>
  </si>
  <si>
    <t xml:space="preserve">YANGON </t>
  </si>
  <si>
    <t>THU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</si>
  <si>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</si>
  <si>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</si>
  <si>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</si>
  <si>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</si>
  <si>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</si>
  <si>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</si>
  <si>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</si>
  <si>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</si>
  <si>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</si>
  <si>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</si>
  <si>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</si>
  <si>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</si>
  <si>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</si>
  <si>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</si>
  <si>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</si>
  <si>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</si>
  <si>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</si>
  <si>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</si>
  <si>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</si>
  <si>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</si>
  <si>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</si>
  <si>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</si>
  <si>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</si>
  <si>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</si>
  <si>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</si>
  <si>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</si>
  <si>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</si>
  <si>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</si>
  <si>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</si>
  <si>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</si>
  <si>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</si>
  <si>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</si>
  <si>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</si>
  <si>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</si>
  <si>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</si>
  <si>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</si>
  <si>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</si>
  <si>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OMIT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</si>
  <si>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</si>
  <si>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</si>
  <si>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</si>
  <si>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</si>
  <si>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</si>
  <si>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</si>
  <si>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</si>
  <si>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</si>
  <si>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</si>
  <si>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</si>
  <si>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 xml:space="preserve">** YANGON: ASIA WORLD PORT TERMINAL </t>
  </si>
  <si>
    <t>PROFORMA SAILING THURSDAY</t>
  </si>
  <si>
    <t>(WED)</t>
  </si>
  <si>
    <t>WED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</si>
  <si>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</si>
  <si>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</si>
  <si>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</si>
  <si>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</si>
  <si>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</si>
  <si>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</si>
  <si>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</si>
  <si>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</si>
  <si>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</si>
  <si>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</si>
  <si>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</si>
  <si>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</si>
  <si>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</si>
  <si>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</si>
  <si>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</si>
  <si>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</si>
  <si>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</si>
  <si>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</si>
  <si>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</si>
  <si>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</si>
  <si>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</si>
  <si>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</si>
  <si>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</si>
  <si>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SB415R</t>
  </si>
  <si>
    <t>SB416R</t>
  </si>
  <si>
    <t>SB417R</t>
  </si>
  <si>
    <t>SB418R</t>
  </si>
  <si>
    <t>SB419R</t>
  </si>
  <si>
    <t>SB420R</t>
  </si>
  <si>
    <t>SB421R</t>
  </si>
  <si>
    <t>SB422R</t>
  </si>
  <si>
    <t>(A VOYAGE ROUTING)</t>
  </si>
  <si>
    <t>PROFORMA SAILING FRI</t>
  </si>
  <si>
    <t xml:space="preserve">4 DAYS </t>
  </si>
  <si>
    <t>MSC SOMYA III</t>
  </si>
  <si>
    <t>HV337A</t>
  </si>
  <si>
    <t>ex ZHU CHENG XIN ZHOU</t>
  </si>
  <si>
    <t>MSC ASTRID III</t>
  </si>
  <si>
    <t>HV338A</t>
  </si>
  <si>
    <t>ex MSC PAOLA</t>
  </si>
  <si>
    <t>MSC CHERYL 3</t>
  </si>
  <si>
    <t>HV339A</t>
  </si>
  <si>
    <t>EX MSC GENERAL IV/MSC PAOLA</t>
  </si>
  <si>
    <t>MSC COLETTE III</t>
  </si>
  <si>
    <t>HV340A</t>
  </si>
  <si>
    <t>MSC GENERAL IV</t>
  </si>
  <si>
    <t>HV341A</t>
  </si>
  <si>
    <t>EX MSC COLETTE III</t>
  </si>
  <si>
    <t>MSC PAOLA</t>
  </si>
  <si>
    <t>HV342A</t>
  </si>
  <si>
    <t>MSC NIMISHA III</t>
  </si>
  <si>
    <t>HV343A</t>
  </si>
  <si>
    <t>HV344A</t>
  </si>
  <si>
    <t>HV345A</t>
  </si>
  <si>
    <t>HV346A</t>
  </si>
  <si>
    <t>EX MSC PAOLA</t>
  </si>
  <si>
    <t>HV347A</t>
  </si>
  <si>
    <t>ddouble call SUB</t>
  </si>
  <si>
    <t>HV348A</t>
  </si>
  <si>
    <t>HV349A</t>
  </si>
  <si>
    <t>ex MSC NIMISHA III</t>
  </si>
  <si>
    <t>MSC VAIGA III</t>
  </si>
  <si>
    <t>HV350A</t>
  </si>
  <si>
    <t>HV351A</t>
  </si>
  <si>
    <t>HV352A</t>
  </si>
  <si>
    <t>HV401A</t>
  </si>
  <si>
    <t>HV402A</t>
  </si>
  <si>
    <t>HV403A</t>
  </si>
  <si>
    <t>HV404A</t>
  </si>
  <si>
    <t>ex MSC VAIGA III</t>
  </si>
  <si>
    <t>HV405A</t>
  </si>
  <si>
    <t>ex MSC SOMYA III</t>
  </si>
  <si>
    <t>HV406A</t>
  </si>
  <si>
    <t>HV407A</t>
  </si>
  <si>
    <t>HV408A</t>
  </si>
  <si>
    <t>HV409A</t>
  </si>
  <si>
    <t>HV410A</t>
  </si>
  <si>
    <t>HV411A</t>
  </si>
  <si>
    <t>HV412A</t>
  </si>
  <si>
    <t>HV413A</t>
  </si>
  <si>
    <t>HV414A</t>
  </si>
  <si>
    <t>HV415A</t>
  </si>
  <si>
    <t>HV416A</t>
  </si>
  <si>
    <t>HV417A</t>
  </si>
  <si>
    <t>HV418A</t>
  </si>
  <si>
    <t>HV419A</t>
  </si>
  <si>
    <t>(R VOYAGE ROUTING)</t>
  </si>
  <si>
    <t>** priority for Haiphong **</t>
  </si>
  <si>
    <t>PROFORMA SAILING SUN</t>
  </si>
  <si>
    <t>(SAT)</t>
  </si>
  <si>
    <t>TANJUNG PELEPAS</t>
  </si>
  <si>
    <t>HAIPHONG(HICT TERMINAL 9 )</t>
  </si>
  <si>
    <t>SAT</t>
  </si>
  <si>
    <t>21 DAYS</t>
  </si>
  <si>
    <t>HV348R</t>
  </si>
  <si>
    <t>HV349R</t>
  </si>
  <si>
    <t>HV350R</t>
  </si>
  <si>
    <t>HV351R</t>
  </si>
  <si>
    <t>HV352R</t>
  </si>
  <si>
    <t>HV401R</t>
  </si>
  <si>
    <t>EX MSC NIMISHA III</t>
  </si>
  <si>
    <t>HV402R</t>
  </si>
  <si>
    <t>HV403R</t>
  </si>
  <si>
    <t>HV404R</t>
  </si>
  <si>
    <t>HV405R</t>
  </si>
  <si>
    <t>HV406R</t>
  </si>
  <si>
    <t>HV407R</t>
  </si>
  <si>
    <t>HV408R</t>
  </si>
  <si>
    <t>HV409R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</si>
  <si>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</si>
  <si>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</si>
  <si>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</si>
  <si>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</si>
  <si>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</si>
  <si>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</si>
  <si>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</si>
  <si>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</si>
  <si>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HV418R</t>
  </si>
  <si>
    <t>HV419R</t>
  </si>
  <si>
    <t>HV420R</t>
  </si>
  <si>
    <t>HV421R</t>
  </si>
  <si>
    <t>HV422R</t>
  </si>
  <si>
    <t>HV423R</t>
  </si>
  <si>
    <t>REMARKS : ABOVE SCHEDULES ARE SUBJECT TO PRINCIPAL'S CHANGES.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</si>
  <si>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</si>
  <si>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</si>
  <si>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</si>
  <si>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</si>
  <si>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</si>
  <si>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</si>
  <si>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</si>
  <si>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</si>
  <si>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</si>
  <si>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</si>
  <si>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</si>
  <si>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</si>
  <si>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</si>
  <si>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</si>
  <si>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</si>
  <si>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</si>
  <si>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</si>
  <si>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</si>
  <si>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</si>
  <si>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</si>
  <si>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</si>
  <si>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</si>
  <si>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</si>
  <si>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</si>
  <si>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</si>
  <si>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</si>
  <si>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</si>
  <si>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</si>
  <si>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</si>
  <si>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</si>
  <si>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</si>
  <si>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</si>
  <si>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</si>
  <si>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</si>
  <si>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</si>
  <si>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</si>
  <si>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</si>
  <si>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</si>
  <si>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</si>
  <si>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</si>
  <si>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</si>
  <si>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</si>
  <si>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</si>
  <si>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</si>
  <si>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</si>
  <si>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</si>
  <si>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</si>
  <si>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</si>
  <si>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</si>
  <si>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</si>
  <si>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</si>
  <si>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</si>
  <si>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</si>
  <si>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</si>
  <si>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</si>
  <si>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</si>
  <si>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</si>
  <si>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</si>
  <si>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</si>
  <si>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</si>
  <si>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</si>
  <si>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</si>
  <si>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</si>
  <si>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</si>
  <si>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</si>
  <si>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</si>
  <si>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</si>
  <si>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</si>
  <si>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</si>
  <si>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</si>
  <si>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</si>
  <si>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</si>
  <si>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</si>
  <si>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</si>
  <si>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</si>
  <si>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</si>
  <si>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</si>
  <si>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</si>
  <si>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</si>
  <si>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</si>
  <si>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</si>
  <si>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</si>
  <si>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</si>
  <si>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</si>
  <si>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</si>
  <si>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</si>
  <si>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</si>
  <si>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</si>
  <si>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</si>
  <si>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</si>
  <si>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</si>
  <si>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</si>
  <si>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</si>
  <si>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</si>
  <si>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</si>
  <si>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</si>
  <si>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</si>
  <si>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</si>
  <si>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</si>
  <si>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</si>
  <si>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</si>
  <si>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</si>
  <si>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</si>
  <si>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</si>
  <si>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</si>
  <si>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</si>
  <si>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</si>
  <si>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</si>
  <si>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</si>
  <si>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</si>
  <si>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</si>
  <si>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</si>
  <si>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</si>
  <si>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</si>
  <si>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</si>
  <si>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</si>
  <si>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</si>
  <si>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</si>
  <si>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</si>
  <si>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</si>
  <si>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</si>
  <si>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</si>
  <si>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</si>
  <si>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</si>
  <si>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</si>
  <si>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</si>
  <si>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</si>
  <si>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</si>
  <si>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</si>
  <si>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</si>
  <si>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</si>
  <si>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</si>
  <si>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</si>
  <si>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</si>
  <si>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</si>
  <si>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</si>
  <si>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</si>
  <si>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</si>
  <si>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</si>
  <si>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</si>
  <si>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</si>
  <si>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</si>
  <si>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</si>
  <si>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</si>
  <si>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</si>
  <si>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</si>
  <si>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</si>
  <si>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</si>
  <si>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</si>
  <si>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</si>
  <si>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</si>
  <si>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</si>
  <si>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</si>
  <si>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</si>
  <si>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</si>
  <si>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</si>
  <si>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</si>
  <si>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</si>
  <si>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</si>
  <si>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</si>
  <si>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</si>
  <si>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</si>
  <si>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</si>
  <si>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</si>
  <si>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</si>
  <si>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</si>
  <si>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</si>
  <si>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</si>
  <si>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</si>
  <si>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</si>
  <si>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</si>
  <si>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</si>
  <si>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</si>
  <si>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</si>
  <si>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</si>
  <si>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</si>
  <si>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</si>
  <si>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</si>
  <si>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</si>
  <si>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</si>
  <si>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</si>
  <si>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</si>
  <si>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</si>
  <si>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</si>
  <si>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</si>
  <si>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</si>
  <si>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</si>
  <si>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</si>
  <si>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</si>
  <si>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</si>
  <si>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</si>
  <si>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</si>
  <si>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</si>
  <si>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</si>
  <si>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</si>
  <si>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</si>
  <si>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</si>
  <si>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</si>
  <si>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</si>
  <si>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</si>
  <si>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</si>
  <si>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</si>
  <si>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</si>
  <si>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</si>
  <si>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</si>
  <si>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</si>
  <si>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</si>
  <si>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</si>
  <si>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</si>
  <si>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</si>
  <si>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</si>
  <si>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</si>
  <si>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</si>
  <si>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</si>
  <si>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</si>
  <si>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</si>
  <si>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</si>
  <si>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</si>
  <si>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</si>
  <si>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</si>
  <si>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</si>
  <si>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</si>
  <si>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</si>
  <si>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</si>
  <si>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</si>
  <si>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</si>
  <si>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</si>
  <si>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</si>
  <si>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</si>
  <si>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</si>
  <si>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</si>
  <si>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</si>
  <si>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</si>
  <si>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</si>
  <si>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</si>
  <si>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</si>
  <si>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</si>
  <si>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</si>
  <si>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</si>
  <si>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</si>
  <si>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</si>
  <si>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</si>
  <si>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</si>
  <si>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</si>
  <si>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</si>
  <si>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</si>
  <si>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</si>
  <si>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</si>
  <si>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</si>
  <si>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</si>
  <si>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</si>
  <si>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</si>
  <si>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</si>
  <si>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</si>
  <si>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</si>
  <si>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</si>
  <si>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</si>
  <si>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</si>
  <si>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</si>
  <si>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</si>
  <si>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</si>
  <si>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</si>
  <si>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</si>
  <si>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</si>
  <si>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</si>
  <si>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</si>
  <si>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</si>
  <si>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</si>
  <si>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</si>
  <si>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</si>
  <si>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</si>
  <si>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</si>
  <si>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</si>
  <si>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</si>
  <si>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</si>
  <si>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</si>
  <si>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</si>
  <si>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</si>
  <si>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</si>
  <si>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</si>
  <si>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</si>
  <si>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</si>
  <si>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</si>
  <si>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</si>
  <si>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</si>
  <si>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</si>
  <si>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</si>
  <si>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</si>
  <si>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</si>
  <si>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</si>
  <si>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</si>
  <si>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</si>
  <si>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</si>
  <si>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</si>
  <si>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</si>
  <si>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</si>
  <si>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</si>
  <si>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</si>
  <si>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</si>
  <si>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</si>
  <si>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</si>
  <si>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</si>
  <si>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</si>
  <si>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</si>
  <si>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</si>
  <si>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</si>
  <si>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</si>
  <si>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</si>
  <si>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</si>
  <si>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</si>
  <si>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</si>
  <si>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</si>
  <si>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</si>
  <si>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</si>
  <si>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</si>
  <si>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</si>
  <si>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</si>
  <si>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</si>
  <si>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</si>
  <si>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</si>
  <si>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</si>
  <si>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</si>
  <si>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</si>
  <si>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</si>
  <si>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</si>
  <si>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</si>
  <si>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</si>
  <si>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</si>
  <si>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</si>
  <si>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</si>
  <si>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</si>
  <si>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</si>
  <si>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</si>
  <si>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</si>
  <si>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</si>
  <si>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</si>
  <si>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</si>
  <si>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</si>
  <si>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</si>
  <si>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</si>
  <si>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</si>
  <si>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</si>
  <si>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</si>
  <si>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</si>
  <si>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</si>
  <si>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</si>
  <si>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</si>
  <si>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</si>
  <si>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</si>
  <si>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</si>
  <si>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</si>
  <si>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</si>
  <si>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</si>
  <si>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</si>
  <si>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</si>
  <si>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</si>
  <si>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</si>
  <si>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</si>
  <si>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</si>
  <si>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</si>
  <si>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</si>
  <si>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</si>
  <si>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</si>
  <si>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</si>
  <si>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</si>
  <si>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</si>
  <si>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</si>
  <si>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</si>
  <si>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</si>
  <si>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</si>
  <si>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</si>
  <si>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</si>
  <si>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</si>
  <si>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</si>
  <si>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</si>
  <si>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</si>
  <si>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</si>
  <si>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</si>
  <si>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</si>
  <si>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</si>
  <si>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</si>
  <si>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</si>
  <si>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</si>
  <si>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</si>
  <si>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</si>
  <si>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</si>
  <si>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</si>
  <si>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</si>
  <si>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</si>
  <si>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</si>
  <si>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</si>
  <si>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</si>
  <si>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</si>
  <si>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</si>
  <si>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</si>
  <si>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</si>
  <si>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</si>
  <si>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</si>
  <si>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</si>
  <si>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</si>
  <si>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</si>
  <si>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</si>
  <si>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</si>
  <si>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</si>
  <si>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</si>
  <si>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</si>
  <si>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</si>
  <si>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</si>
  <si>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</si>
  <si>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</si>
  <si>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</si>
  <si>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</si>
  <si>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</si>
  <si>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</si>
  <si>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</si>
  <si>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</si>
  <si>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</si>
  <si>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</si>
  <si>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</si>
  <si>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</si>
  <si>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</si>
  <si>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</si>
  <si>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</si>
  <si>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</si>
  <si>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</si>
  <si>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</si>
  <si>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</si>
  <si>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</si>
  <si>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</si>
  <si>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</si>
  <si>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</si>
  <si>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</si>
  <si>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</si>
  <si>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</si>
  <si>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</si>
  <si>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</si>
  <si>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</si>
  <si>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</si>
  <si>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</si>
  <si>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</si>
  <si>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</si>
  <si>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</si>
  <si>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</si>
  <si>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</si>
  <si>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</si>
  <si>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</si>
  <si>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</si>
  <si>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</si>
  <si>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</si>
  <si>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</si>
  <si>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</si>
  <si>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</si>
  <si>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</si>
  <si>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</si>
  <si>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</si>
  <si>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</si>
  <si>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</si>
  <si>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</si>
  <si>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</si>
  <si>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</si>
  <si>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</si>
  <si>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</si>
  <si>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</si>
  <si>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</si>
  <si>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</si>
  <si>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</si>
  <si>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</si>
  <si>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</si>
  <si>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</si>
  <si>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</si>
  <si>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</si>
  <si>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</si>
  <si>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</si>
  <si>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</si>
  <si>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</si>
  <si>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</si>
  <si>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</si>
  <si>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</si>
  <si>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</si>
  <si>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</si>
  <si>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</si>
  <si>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</si>
  <si>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</si>
  <si>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</si>
  <si>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</si>
  <si>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</si>
  <si>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</si>
  <si>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</si>
  <si>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</si>
  <si>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</si>
  <si>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</si>
  <si>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</si>
  <si>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6505 9637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</si>
  <si>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</si>
  <si>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</si>
  <si>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</si>
  <si>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</si>
  <si>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</si>
  <si>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</si>
  <si>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</si>
  <si>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</si>
  <si>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</si>
  <si>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</si>
  <si>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</si>
  <si>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</si>
  <si>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</si>
  <si>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</si>
  <si>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</si>
  <si>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</si>
  <si>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</si>
  <si>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</si>
  <si>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</si>
  <si>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</si>
  <si>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</si>
  <si>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</si>
  <si>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</si>
  <si>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</si>
  <si>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</si>
  <si>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</si>
  <si>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</si>
  <si>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</si>
  <si>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</si>
  <si>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</si>
  <si>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</si>
  <si>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</si>
  <si>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</si>
  <si>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</si>
  <si>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</si>
  <si>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</si>
  <si>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</si>
  <si>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</si>
  <si>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</si>
  <si>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</si>
  <si>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</si>
  <si>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</si>
  <si>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</si>
  <si>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</si>
  <si>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</si>
  <si>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</si>
  <si>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</si>
  <si>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</si>
  <si>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</si>
  <si>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</si>
  <si>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</si>
  <si>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</si>
  <si>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</si>
  <si>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</si>
  <si>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</si>
  <si>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</si>
  <si>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</si>
  <si>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</si>
  <si>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</si>
  <si>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</si>
  <si>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</si>
  <si>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</si>
  <si>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</si>
  <si>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</si>
  <si>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</si>
  <si>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</si>
  <si>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</si>
  <si>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</si>
  <si>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</si>
  <si>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</si>
  <si>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</si>
  <si>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</si>
  <si>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</si>
  <si>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</si>
  <si>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</si>
  <si>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PROFORMA SAILING SATURDAY</t>
  </si>
  <si>
    <t>(THU)</t>
  </si>
  <si>
    <t>SINGAPORE</t>
  </si>
  <si>
    <t>BUSAN 
(PNIT)</t>
  </si>
  <si>
    <t xml:space="preserve">CONNECTING VESSEL </t>
  </si>
  <si>
    <t>VLADIVOSTOK (VSCT)</t>
  </si>
  <si>
    <t>PROFORMA S 
(FOR FEEDER - PERTIWI)</t>
  </si>
  <si>
    <t>MSC REN V</t>
  </si>
  <si>
    <t>HW352R</t>
  </si>
  <si>
    <t>MSC KYMEA II</t>
  </si>
  <si>
    <t>HX404A</t>
  </si>
  <si>
    <t>MSC ANIELLO </t>
  </si>
  <si>
    <t>HW401R</t>
  </si>
  <si>
    <t>TBN</t>
  </si>
  <si>
    <t>MSC LYSE V</t>
  </si>
  <si>
    <t>HW402R</t>
  </si>
  <si>
    <t>HX405A</t>
  </si>
  <si>
    <t>MSC BREMERHAVEN V </t>
  </si>
  <si>
    <t>HW403R</t>
  </si>
  <si>
    <t>MSC GIANNINA II</t>
  </si>
  <si>
    <t>HX406A</t>
  </si>
  <si>
    <t>MSC MAGNITUDE VII </t>
  </si>
  <si>
    <t>HW404R</t>
  </si>
  <si>
    <t>HX407A</t>
  </si>
  <si>
    <t>MSC OLIA</t>
  </si>
  <si>
    <t>HW405R</t>
  </si>
  <si>
    <t>HX408A</t>
  </si>
  <si>
    <t>MSC MAGNUM VII</t>
  </si>
  <si>
    <t>HW406R</t>
  </si>
  <si>
    <t>HX409A</t>
  </si>
  <si>
    <t>HW407R</t>
  </si>
  <si>
    <t>HX410A</t>
  </si>
  <si>
    <t>MSC ANIELLO</t>
  </si>
  <si>
    <t>HW408R</t>
  </si>
  <si>
    <t>HX411A</t>
  </si>
  <si>
    <t>HW409R</t>
  </si>
  <si>
    <t>HX412A</t>
  </si>
  <si>
    <t>EX MSC BREMERHAVEN V</t>
  </si>
  <si>
    <t>HW410R</t>
  </si>
  <si>
    <t>HX413A</t>
  </si>
  <si>
    <t>HW411R</t>
  </si>
  <si>
    <t>HX415A</t>
  </si>
  <si>
    <t>MSC BREMERHAVEN V</t>
  </si>
  <si>
    <t>HW412R</t>
  </si>
  <si>
    <t>HW413R</t>
  </si>
  <si>
    <t>HW414R</t>
  </si>
  <si>
    <t>HX416A</t>
  </si>
  <si>
    <t>EX MSC LYSE V HW415R</t>
  </si>
  <si>
    <t>HW415R</t>
  </si>
  <si>
    <t>HX418A</t>
  </si>
  <si>
    <t xml:space="preserve">MSC ANUSHA III </t>
  </si>
  <si>
    <t>HW416R</t>
  </si>
  <si>
    <t>HW417R</t>
  </si>
  <si>
    <t>HW418R</t>
  </si>
  <si>
    <t>HX417A</t>
  </si>
  <si>
    <t>HW419R</t>
  </si>
  <si>
    <t>HX419A</t>
  </si>
  <si>
    <t>HW420R</t>
  </si>
  <si>
    <t>HY421R</t>
  </si>
  <si>
    <t>HW422R</t>
  </si>
  <si>
    <t>KAGUYA SERVICE</t>
  </si>
  <si>
    <t>HO CHI MINH CITY</t>
  </si>
  <si>
    <t>MANILA SOUTH</t>
  </si>
  <si>
    <t xml:space="preserve"> ETA</t>
  </si>
  <si>
    <t>MSC VIGOUR III</t>
  </si>
  <si>
    <t>HG403A</t>
  </si>
  <si>
    <t>MSC LILOU III</t>
  </si>
  <si>
    <t>HG404A</t>
  </si>
  <si>
    <t xml:space="preserve">MSC MAGNITUDE VII </t>
  </si>
  <si>
    <t>MSC CARPATHIA III</t>
  </si>
  <si>
    <t>HG405A</t>
  </si>
  <si>
    <t>ETOILE</t>
  </si>
  <si>
    <t>HG406A</t>
  </si>
  <si>
    <t>BOTANY</t>
  </si>
  <si>
    <t>HG407A</t>
  </si>
  <si>
    <t xml:space="preserve">MSC CORDELIA III </t>
  </si>
  <si>
    <t>HG408A</t>
  </si>
  <si>
    <t>JAN RITSCHER</t>
  </si>
  <si>
    <t>HG409A</t>
  </si>
  <si>
    <t>HG410A</t>
  </si>
  <si>
    <t>HG411A</t>
  </si>
  <si>
    <t>HG412A</t>
  </si>
  <si>
    <t>HG413A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</si>
  <si>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</si>
  <si>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</si>
  <si>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</si>
  <si>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</si>
  <si>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</si>
  <si>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</si>
  <si>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</si>
  <si>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</si>
  <si>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</si>
  <si>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</si>
  <si>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</si>
  <si>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HG414R</t>
  </si>
  <si>
    <t>HG415R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</si>
  <si>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</si>
  <si>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</si>
  <si>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</si>
  <si>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</si>
  <si>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</si>
  <si>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</si>
  <si>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</si>
  <si>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</si>
  <si>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</si>
  <si>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</si>
  <si>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</si>
  <si>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</si>
  <si>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</si>
  <si>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</si>
  <si>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</si>
  <si>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</si>
  <si>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 xml:space="preserve">PORT KLANG </t>
  </si>
  <si>
    <t>PROFORMA S</t>
  </si>
  <si>
    <t>MSC IDA II</t>
  </si>
  <si>
    <t>HZ338A</t>
  </si>
  <si>
    <t>EX MSC TIPHAINE II</t>
  </si>
  <si>
    <t>MSC TRADER II</t>
  </si>
  <si>
    <t>HZ339A</t>
  </si>
  <si>
    <t>JULIE</t>
  </si>
  <si>
    <t>HZ340A</t>
  </si>
  <si>
    <t>EX MSC TRADER II/MSC TIPHAINE II</t>
  </si>
  <si>
    <t>MSC ANCONA III</t>
  </si>
  <si>
    <t>HZ341A</t>
  </si>
  <si>
    <t>MSC SKY II</t>
  </si>
  <si>
    <t>HZ342A</t>
  </si>
  <si>
    <t>HZ343A</t>
  </si>
  <si>
    <t>HZ344A</t>
  </si>
  <si>
    <t>HZ345A</t>
  </si>
  <si>
    <t>HZ346A</t>
  </si>
  <si>
    <t>HZ347A</t>
  </si>
  <si>
    <t>HZ348A</t>
  </si>
  <si>
    <t>HZ349A</t>
  </si>
  <si>
    <t>HZ350A</t>
  </si>
  <si>
    <t>MSC TARA III</t>
  </si>
  <si>
    <t>HZ351A</t>
  </si>
  <si>
    <t>ex MSC ANCONA III</t>
  </si>
  <si>
    <t>MSC RIONA  - omit sin</t>
  </si>
  <si>
    <t>HZ352A</t>
  </si>
  <si>
    <t>HZ401A</t>
  </si>
  <si>
    <t>HZ402A</t>
  </si>
  <si>
    <t>HZ403A</t>
  </si>
  <si>
    <t>HZ404A</t>
  </si>
  <si>
    <t>HZ405A</t>
  </si>
  <si>
    <t xml:space="preserve">MSC RIONA </t>
  </si>
  <si>
    <t>HZ406A</t>
  </si>
  <si>
    <t>EX MSC SKY 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</si>
  <si>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</si>
  <si>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</si>
  <si>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</si>
  <si>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</si>
  <si>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</si>
  <si>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</si>
  <si>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</si>
  <si>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</si>
  <si>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</si>
  <si>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</si>
  <si>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</si>
  <si>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HZ417A</t>
  </si>
  <si>
    <t>HZ418A</t>
  </si>
  <si>
    <t>HZ419A</t>
  </si>
  <si>
    <t>HZ420A</t>
  </si>
  <si>
    <t>HZ421A</t>
  </si>
  <si>
    <t>HZ422A</t>
  </si>
  <si>
    <t>HZ423A</t>
  </si>
  <si>
    <t>"R" VOYAGE</t>
  </si>
  <si>
    <t>QUIHNON</t>
  </si>
  <si>
    <t>12  DAYS</t>
  </si>
  <si>
    <t>25 DAYS</t>
  </si>
  <si>
    <t>HZ348R</t>
  </si>
  <si>
    <t>HZ349R</t>
  </si>
  <si>
    <t>HZ350R</t>
  </si>
  <si>
    <t>HZ351R</t>
  </si>
  <si>
    <t>HZ352R</t>
  </si>
  <si>
    <t>HZ401R</t>
  </si>
  <si>
    <t>HZ402R</t>
  </si>
  <si>
    <t>HZ403R</t>
  </si>
  <si>
    <t>HZ404R</t>
  </si>
  <si>
    <t>HZ405R</t>
  </si>
  <si>
    <t>HZ406R</t>
  </si>
  <si>
    <t>HZ407R</t>
  </si>
  <si>
    <t>HZ408R</t>
  </si>
  <si>
    <t>HZ409R</t>
  </si>
  <si>
    <t>HZ410R</t>
  </si>
  <si>
    <t>HZ411R</t>
  </si>
  <si>
    <t>HZ412R</t>
  </si>
  <si>
    <t>HZ413R</t>
  </si>
  <si>
    <t>HZ414R</t>
  </si>
  <si>
    <t>HZ415R</t>
  </si>
  <si>
    <t>HZ416R</t>
  </si>
  <si>
    <t>HZ418R</t>
  </si>
  <si>
    <t>HZ419R</t>
  </si>
  <si>
    <t>HZ420R</t>
  </si>
  <si>
    <t>HZ421R</t>
  </si>
  <si>
    <t>HZ422R</t>
  </si>
  <si>
    <t>HZ423R</t>
  </si>
  <si>
    <t>HZ424R</t>
  </si>
  <si>
    <t>HZ425R</t>
  </si>
  <si>
    <t xml:space="preserve">CANNOT LOAD SCA cargo to Hongkong HIT </t>
  </si>
  <si>
    <t>PROFORMA SAILING THUR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</si>
  <si>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</si>
  <si>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</si>
  <si>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</si>
  <si>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</si>
  <si>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>PROFORMA ETD</t>
  </si>
  <si>
    <t>HD325R</t>
  </si>
  <si>
    <t>MSC IMMA III</t>
  </si>
  <si>
    <t>HD326R</t>
  </si>
  <si>
    <t>EX MSC HAILEY ANN III/ HANSA EUROPE</t>
  </si>
  <si>
    <t>HD327R</t>
  </si>
  <si>
    <t>MSC ADITI</t>
  </si>
  <si>
    <t>HD328R</t>
  </si>
  <si>
    <t>EX MSC ALEXA/MSC LISA</t>
  </si>
  <si>
    <t>HD329R</t>
  </si>
  <si>
    <t>MSC AMEERA III</t>
  </si>
  <si>
    <t>HD330R</t>
  </si>
  <si>
    <t>ex MSC IMMA III</t>
  </si>
  <si>
    <t>MSC VANESSA</t>
  </si>
  <si>
    <t>HD331R</t>
  </si>
  <si>
    <t>EX MSC HAILEY ANN III</t>
  </si>
  <si>
    <t>HD332R</t>
  </si>
  <si>
    <t>HD333R</t>
  </si>
  <si>
    <t>EX MSC ALEXA</t>
  </si>
  <si>
    <t>HD334R</t>
  </si>
  <si>
    <t>ex MSC AMEERA III</t>
  </si>
  <si>
    <t>HD335R</t>
  </si>
  <si>
    <t>EX MSC IMMA III/MSC CHERYL III/ZHU CHENG XIN ZHOU</t>
  </si>
  <si>
    <t>HD336R</t>
  </si>
  <si>
    <t>HD337R</t>
  </si>
  <si>
    <t>HD338R</t>
  </si>
  <si>
    <t>HD339R</t>
  </si>
  <si>
    <t>MSC CHULAI III</t>
  </si>
  <si>
    <t>HD340R</t>
  </si>
  <si>
    <t>ZHU CHENG XIN ZHOU</t>
  </si>
  <si>
    <t>HD341R</t>
  </si>
  <si>
    <t xml:space="preserve"> HD342B</t>
  </si>
  <si>
    <t>HD342R</t>
  </si>
  <si>
    <t>HD343R</t>
  </si>
  <si>
    <t>HD344B</t>
  </si>
  <si>
    <t>ex MSC GRETA III/MSC MAKALU III</t>
  </si>
  <si>
    <t>HD344R</t>
  </si>
  <si>
    <t>ex MSC CHULAI III</t>
  </si>
  <si>
    <t>MSC MAKALU III</t>
  </si>
  <si>
    <t>HD345R</t>
  </si>
  <si>
    <t>HD346R</t>
  </si>
  <si>
    <t>HD347R</t>
  </si>
  <si>
    <t>HD348R</t>
  </si>
  <si>
    <t>HD349R</t>
  </si>
  <si>
    <t>HD350R</t>
  </si>
  <si>
    <t>HD351R</t>
  </si>
  <si>
    <t>HD352R</t>
  </si>
  <si>
    <t>HD401R</t>
  </si>
  <si>
    <t>HD402R</t>
  </si>
  <si>
    <t>HD403R</t>
  </si>
  <si>
    <t>HD404B</t>
  </si>
  <si>
    <t>HD405R</t>
  </si>
  <si>
    <t>HD406R</t>
  </si>
  <si>
    <t>HD407R</t>
  </si>
  <si>
    <t>HD408R</t>
  </si>
  <si>
    <t>HD409R</t>
  </si>
  <si>
    <t>HD410R</t>
  </si>
  <si>
    <t>HD411R</t>
  </si>
  <si>
    <t>HD412R</t>
  </si>
  <si>
    <t>HD413R</t>
  </si>
  <si>
    <t>HD414R</t>
  </si>
  <si>
    <t>HD415R</t>
  </si>
  <si>
    <t>HD416R</t>
  </si>
  <si>
    <t>HD417R</t>
  </si>
  <si>
    <t>HD418R</t>
  </si>
  <si>
    <t>HD419R</t>
  </si>
  <si>
    <t>HD420R</t>
  </si>
  <si>
    <t>HD421R</t>
  </si>
  <si>
    <t>PROFORMA SAILING TUE</t>
  </si>
  <si>
    <t>PORT KLANG</t>
  </si>
  <si>
    <t>MSC KERRY</t>
  </si>
  <si>
    <t>EX MSC KERRY</t>
  </si>
  <si>
    <t>EX MSC IMMA III</t>
  </si>
  <si>
    <t>MSC RINI III</t>
  </si>
  <si>
    <t>EX MSC RINI III</t>
  </si>
  <si>
    <t>HD322A</t>
  </si>
  <si>
    <t>HD323A</t>
  </si>
  <si>
    <t>HD324A</t>
  </si>
  <si>
    <t>HD325A</t>
  </si>
  <si>
    <t>HD326A</t>
  </si>
  <si>
    <t>HD327A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</si>
  <si>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</si>
  <si>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</si>
  <si>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</si>
  <si>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</si>
  <si>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</si>
  <si>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</si>
  <si>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</si>
  <si>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</si>
  <si>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</si>
  <si>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</si>
  <si>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</si>
  <si>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HD337A &amp; HD337B</t>
  </si>
  <si>
    <t>HD338A</t>
  </si>
  <si>
    <t>HD339A</t>
  </si>
  <si>
    <t>HD340A</t>
  </si>
  <si>
    <t>EX MSC GRETA III/MSC MAKALU III</t>
  </si>
  <si>
    <t>HD341A</t>
  </si>
  <si>
    <t>EX MSC CHULAI III</t>
  </si>
  <si>
    <t>HD342A</t>
  </si>
  <si>
    <t>HD343A</t>
  </si>
  <si>
    <t>HD344A</t>
  </si>
  <si>
    <t>HD345A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</si>
  <si>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</si>
  <si>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</si>
  <si>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</si>
  <si>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</si>
  <si>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</si>
  <si>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</si>
  <si>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</si>
  <si>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</si>
  <si>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</si>
  <si>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</si>
  <si>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</si>
  <si>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</si>
  <si>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</si>
  <si>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</si>
  <si>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</si>
  <si>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</si>
  <si>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</si>
  <si>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</si>
  <si>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</si>
  <si>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</si>
  <si>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</si>
  <si>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</si>
  <si>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</si>
  <si>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</si>
  <si>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</si>
  <si>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</si>
  <si>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HD417A</t>
  </si>
  <si>
    <t>HD418A</t>
  </si>
  <si>
    <t xml:space="preserve"> ORIGAMI </t>
  </si>
  <si>
    <t>PROFORMA SAILING WED</t>
  </si>
  <si>
    <t>SUBIC 
(SUBIC BAY INTERNATIONAL)</t>
  </si>
  <si>
    <t>MANILA NORTH HARBOUR (PHMNN)</t>
  </si>
  <si>
    <t>MANILA SOUTH HARBOUR (PHMNS)</t>
  </si>
  <si>
    <t>KAOHSIUNG (HMM PACIFIC TERMINAL)</t>
  </si>
  <si>
    <t>TOKYO 
(Y2 CTNR TEMRINAL)</t>
  </si>
  <si>
    <t>YOKOHAMA (HONMOKU TERMINAL)</t>
  </si>
  <si>
    <t>PROFORMA 'S"</t>
  </si>
  <si>
    <t>27 DAYS</t>
  </si>
  <si>
    <t>29 DAYS</t>
  </si>
  <si>
    <t>30 DAYS</t>
  </si>
  <si>
    <t>EX MSC YANG R/ MSC ASTRID III/MSC NAGOYA V/ MSC MONTEREY/ MSC REN V</t>
  </si>
  <si>
    <t>MSC YANG R</t>
  </si>
  <si>
    <t>HI344R</t>
  </si>
  <si>
    <t>MSC ZONDA III</t>
  </si>
  <si>
    <t>HI345R</t>
  </si>
  <si>
    <t>MSC DURBAN IV</t>
  </si>
  <si>
    <t>HI346R</t>
  </si>
  <si>
    <t>EX MSC NAGOYA V/MSC ZONDA III</t>
  </si>
  <si>
    <t>MSC ODESSA V</t>
  </si>
  <si>
    <t>HI347R</t>
  </si>
  <si>
    <t>EX MSC LOME V</t>
  </si>
  <si>
    <t>MSC NAGOYA V</t>
  </si>
  <si>
    <t>HI348R</t>
  </si>
  <si>
    <t>EX MSC REN V</t>
  </si>
  <si>
    <t>MSC MONTEREY</t>
  </si>
  <si>
    <t>HI349R</t>
  </si>
  <si>
    <t>HI350R</t>
  </si>
  <si>
    <t>ex MSC ZONDA III/RIO CADIZ</t>
  </si>
  <si>
    <t>MSC BASEL IV</t>
  </si>
  <si>
    <t>HI351R</t>
  </si>
  <si>
    <t>HI352R</t>
  </si>
  <si>
    <t>HI401R</t>
  </si>
  <si>
    <t>HI402R</t>
  </si>
  <si>
    <t>HI403R</t>
  </si>
  <si>
    <t>HI404R</t>
  </si>
  <si>
    <t>EX RIO CADIZ</t>
  </si>
  <si>
    <t>MSC BASEL V</t>
  </si>
  <si>
    <t>HI405R</t>
  </si>
  <si>
    <t>HI406R</t>
  </si>
  <si>
    <t>HI407R</t>
  </si>
  <si>
    <t>HI408R</t>
  </si>
  <si>
    <t>HI409R</t>
  </si>
  <si>
    <t>Rotation Change:
SGSIN-PHMNN-PHMNS-PHSFS</t>
  </si>
  <si>
    <t>HI410R</t>
  </si>
  <si>
    <t>HI411R</t>
  </si>
  <si>
    <t>HI412R</t>
  </si>
  <si>
    <t>Rotation Change: SGSIN-PHMNN-PHMNS-PHSFS</t>
  </si>
  <si>
    <t>HI413R</t>
  </si>
  <si>
    <t>HI414R</t>
  </si>
  <si>
    <t>CHANGE OF ROTATION SIN-MNN-MNS-SFS</t>
  </si>
  <si>
    <t>HI415R</t>
  </si>
  <si>
    <t>HI416R</t>
  </si>
  <si>
    <t>HI417R</t>
  </si>
  <si>
    <t>HI418R</t>
  </si>
  <si>
    <t>HI419R</t>
  </si>
  <si>
    <t>HI420R</t>
  </si>
  <si>
    <t>HI421R</t>
  </si>
  <si>
    <t>HI422R</t>
  </si>
  <si>
    <t>PROFORMA SAILING MON</t>
  </si>
  <si>
    <t>(SUN)</t>
  </si>
  <si>
    <t>SUN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</si>
  <si>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</si>
  <si>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</si>
  <si>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</si>
  <si>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</si>
  <si>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</si>
  <si>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</si>
  <si>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</si>
  <si>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</si>
  <si>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</si>
  <si>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</si>
  <si>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</si>
  <si>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</si>
  <si>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</si>
  <si>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</si>
  <si>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</si>
  <si>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</si>
  <si>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</si>
  <si>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</si>
  <si>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</si>
  <si>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</si>
  <si>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</si>
  <si>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</si>
  <si>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</si>
  <si>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</si>
  <si>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</si>
  <si>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</si>
  <si>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</si>
  <si>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</si>
  <si>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</si>
  <si>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</si>
  <si>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</si>
  <si>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</si>
  <si>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</si>
  <si>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</si>
  <si>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</si>
  <si>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</si>
  <si>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</si>
  <si>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HW411A</t>
  </si>
  <si>
    <t>HW412A</t>
  </si>
  <si>
    <t>HW413A</t>
  </si>
  <si>
    <t>HW414A</t>
  </si>
  <si>
    <t>HW415A</t>
  </si>
  <si>
    <t>HW416A</t>
  </si>
  <si>
    <t>HW417A</t>
  </si>
  <si>
    <t>HW418A</t>
  </si>
  <si>
    <t>HW419A</t>
  </si>
  <si>
    <t>HW420A</t>
  </si>
  <si>
    <t>HW339R</t>
  </si>
  <si>
    <t>HW340R</t>
  </si>
  <si>
    <t>HW341R</t>
  </si>
  <si>
    <t>HW342R</t>
  </si>
  <si>
    <t>HW343R</t>
  </si>
  <si>
    <t>HW344R</t>
  </si>
  <si>
    <t>HW345R</t>
  </si>
  <si>
    <t>EX MSC ODESSA V</t>
  </si>
  <si>
    <t>HW346R</t>
  </si>
  <si>
    <r>
      <t>MSC ANIELLO //</t>
    </r>
    <r>
      <rPr>
        <b/>
        <sz val="10"/>
        <color rgb="FFFF0000"/>
        <rFont val="Arial"/>
        <family val="2"/>
      </rPr>
      <t xml:space="preserve"> ex MSC BREMERHAVEN V</t>
    </r>
  </si>
  <si>
    <t>HW347R</t>
  </si>
  <si>
    <t>HW348R</t>
  </si>
  <si>
    <r>
      <t xml:space="preserve">MSC BREMERHAVEN V // </t>
    </r>
    <r>
      <rPr>
        <b/>
        <sz val="10"/>
        <color rgb="FFFF0000"/>
        <rFont val="Arial"/>
        <family val="2"/>
      </rPr>
      <t>ex MSC ANIELLO</t>
    </r>
  </si>
  <si>
    <t>HW349R</t>
  </si>
  <si>
    <t>HW350R</t>
  </si>
  <si>
    <t>HW351R</t>
  </si>
  <si>
    <t>ex MSC LYSE V/NORTHERN DEXTERITY/MSC ZONDA III</t>
  </si>
  <si>
    <t xml:space="preserve">EX MSC LYSE </t>
  </si>
  <si>
    <t xml:space="preserve">EX MSC BREMERHAVEN V </t>
  </si>
  <si>
    <t>HW421A</t>
  </si>
  <si>
    <t>HW422A</t>
  </si>
  <si>
    <t>HW423A</t>
  </si>
  <si>
    <t>HW424A</t>
  </si>
  <si>
    <t xml:space="preserve"> </t>
  </si>
  <si>
    <t>PROFORMA SAILING (SAT)</t>
  </si>
  <si>
    <t>PROFORMA</t>
  </si>
  <si>
    <t>FRI</t>
  </si>
  <si>
    <t>EX MSC ULSAN III/ MSC BREMERHAVEN V</t>
  </si>
  <si>
    <t>NORTHERN DEXTERITY</t>
  </si>
  <si>
    <t>HU331A</t>
  </si>
  <si>
    <t>HU332A</t>
  </si>
  <si>
    <t>HU333A</t>
  </si>
  <si>
    <t>HU334A</t>
  </si>
  <si>
    <t>EX MSC SAGITTA III</t>
  </si>
  <si>
    <t>MSC EXPRESS III</t>
  </si>
  <si>
    <t>HU335A</t>
  </si>
  <si>
    <t>HU336A</t>
  </si>
  <si>
    <t>PROFORMA SAILING FRIDAY</t>
  </si>
  <si>
    <t>TANJONG PELEPAS</t>
  </si>
  <si>
    <t>XIN BIN ZHOU</t>
  </si>
  <si>
    <t>HU247R</t>
  </si>
  <si>
    <t>EX  MSC NISHA</t>
  </si>
  <si>
    <t>MSC SOPHIE</t>
  </si>
  <si>
    <t>HU248R</t>
  </si>
  <si>
    <t>HU249R</t>
  </si>
  <si>
    <t>EX MSC FELIZSTOWE/MSC HAILEY ANN/MSC PRATITI/ MSC ULSAN III</t>
  </si>
  <si>
    <t>MSC PRATITI</t>
  </si>
  <si>
    <t>HU250R</t>
  </si>
  <si>
    <t>HU251R</t>
  </si>
  <si>
    <t>EX MSC GIANNA III/ MSC NISHA V</t>
  </si>
  <si>
    <t>HU252R</t>
  </si>
  <si>
    <t>HU301R</t>
  </si>
  <si>
    <t>HU302R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</si>
  <si>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</si>
  <si>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</si>
  <si>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</si>
  <si>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</si>
  <si>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</si>
  <si>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</si>
  <si>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</si>
  <si>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</si>
  <si>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</si>
  <si>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</si>
  <si>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</si>
  <si>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</si>
  <si>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</si>
  <si>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</si>
  <si>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</si>
  <si>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</si>
  <si>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</si>
  <si>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</si>
  <si>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</si>
  <si>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</si>
  <si>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</si>
  <si>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</si>
  <si>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</si>
  <si>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</si>
  <si>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</si>
  <si>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</si>
  <si>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</si>
  <si>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</si>
  <si>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</si>
  <si>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</si>
  <si>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</si>
  <si>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</si>
  <si>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HU323R</t>
  </si>
  <si>
    <t>HU324R</t>
  </si>
  <si>
    <t>HU325R</t>
  </si>
  <si>
    <t>EX MSC BREMERHAVEN V/ MSC ALDI III</t>
  </si>
  <si>
    <t>HU337A</t>
  </si>
  <si>
    <t>EX MSC VAIGA III</t>
  </si>
  <si>
    <t>HU338A</t>
  </si>
  <si>
    <t>HU339A</t>
  </si>
  <si>
    <t>HU340A</t>
  </si>
  <si>
    <t>EX MSC EXPRESS III/MSC ULSAN III</t>
  </si>
  <si>
    <t>HU341A</t>
  </si>
  <si>
    <t>HU342A</t>
  </si>
  <si>
    <t>HU343A</t>
  </si>
  <si>
    <t>ex MSC SHANVI III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</si>
  <si>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</si>
  <si>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</si>
  <si>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</si>
  <si>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</si>
  <si>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</si>
  <si>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</si>
  <si>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</si>
  <si>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</si>
  <si>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</si>
  <si>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</si>
  <si>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</si>
  <si>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EX NORTHERN DEXTERITY</t>
  </si>
  <si>
    <t>MSC BANU III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</si>
  <si>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</si>
  <si>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</si>
  <si>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</si>
  <si>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</si>
  <si>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</si>
  <si>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</si>
  <si>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</si>
  <si>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</si>
  <si>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</si>
  <si>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</si>
  <si>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</si>
  <si>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</si>
  <si>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HU412A</t>
  </si>
  <si>
    <t>HU413A</t>
  </si>
  <si>
    <t>HU414A</t>
  </si>
  <si>
    <t>HU415A</t>
  </si>
  <si>
    <t>HU416A</t>
  </si>
  <si>
    <t>HU417A</t>
  </si>
  <si>
    <t>HU418A</t>
  </si>
  <si>
    <t>HU419A</t>
  </si>
  <si>
    <t>HU420A</t>
  </si>
  <si>
    <t>HU421A</t>
  </si>
  <si>
    <t>PROFORMA SAILING (SUN)</t>
  </si>
  <si>
    <t xml:space="preserve"> (SUN)</t>
  </si>
  <si>
    <t xml:space="preserve"> 
SHANGHAI EAST CONT (WGQ)</t>
  </si>
  <si>
    <t>8  DAYS</t>
  </si>
  <si>
    <t>HU326R</t>
  </si>
  <si>
    <t>HU327R</t>
  </si>
  <si>
    <t>HU328R</t>
  </si>
  <si>
    <t>HU329R</t>
  </si>
  <si>
    <t>HU330R</t>
  </si>
  <si>
    <t>HU331R</t>
  </si>
  <si>
    <t>HU332R</t>
  </si>
  <si>
    <t>EX MSC LILOU III</t>
  </si>
  <si>
    <t>HU333R</t>
  </si>
  <si>
    <t>ex MSC BREMERHAVEN V</t>
  </si>
  <si>
    <t>EX MSC ULSAN III</t>
  </si>
  <si>
    <t>HU334R</t>
  </si>
  <si>
    <t>HU335R</t>
  </si>
  <si>
    <t>HU336R</t>
  </si>
  <si>
    <t>HU337R</t>
  </si>
  <si>
    <t>EX</t>
  </si>
  <si>
    <t>HU338R</t>
  </si>
  <si>
    <t>HU339R</t>
  </si>
  <si>
    <t>HU340R</t>
  </si>
  <si>
    <t>HU341R</t>
  </si>
  <si>
    <t>HU342R</t>
  </si>
  <si>
    <t>HU343R</t>
  </si>
  <si>
    <t>HU344R</t>
  </si>
  <si>
    <t>HU345R</t>
  </si>
  <si>
    <t>HU346R</t>
  </si>
  <si>
    <t>EX MSC EXPRESS III/MSC SHANVI III</t>
  </si>
  <si>
    <t>HU347R</t>
  </si>
  <si>
    <t>EX MSC SOPHIE/MSC EXPRESS III</t>
  </si>
  <si>
    <t>HU348R</t>
  </si>
  <si>
    <t>HU349R</t>
  </si>
  <si>
    <t>HU350R</t>
  </si>
  <si>
    <t>HU351R</t>
  </si>
  <si>
    <t>HU352R</t>
  </si>
  <si>
    <t>HU401R</t>
  </si>
  <si>
    <t>HU402R</t>
  </si>
  <si>
    <t>HU403R</t>
  </si>
  <si>
    <t>HU404R</t>
  </si>
  <si>
    <t>HU405R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</si>
  <si>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</si>
  <si>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</si>
  <si>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</si>
  <si>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</si>
  <si>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</si>
  <si>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</si>
  <si>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</si>
  <si>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</si>
  <si>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</si>
  <si>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</si>
  <si>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</si>
  <si>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</si>
  <si>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</si>
  <si>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</si>
  <si>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HU417R</t>
  </si>
  <si>
    <t>HU418R</t>
  </si>
  <si>
    <t>HU419R</t>
  </si>
  <si>
    <t>HU420R</t>
  </si>
  <si>
    <t>HU421R</t>
  </si>
  <si>
    <t>LAEM CHABANG 
(LCB CNTR TERMINAL)</t>
  </si>
  <si>
    <t>VUNG TAU 
(CAI MEP, SSIT)</t>
  </si>
  <si>
    <t>HO CHI MINH via Vung Tau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</si>
  <si>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</si>
  <si>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</si>
  <si>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</si>
  <si>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</si>
  <si>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</si>
  <si>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</si>
  <si>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</si>
  <si>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</si>
  <si>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</si>
  <si>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</si>
  <si>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</si>
  <si>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</si>
  <si>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</si>
  <si>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</si>
  <si>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</si>
  <si>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</si>
  <si>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</si>
  <si>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</si>
  <si>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</si>
  <si>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</si>
  <si>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</si>
  <si>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</si>
  <si>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</si>
  <si>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</si>
  <si>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</si>
  <si>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</si>
  <si>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</si>
  <si>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</si>
  <si>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</si>
  <si>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</si>
  <si>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</si>
  <si>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</si>
  <si>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</si>
  <si>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</si>
  <si>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</si>
  <si>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</si>
  <si>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</si>
  <si>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</si>
  <si>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>PROFORMA SAILING SAT</t>
  </si>
  <si>
    <t>HONG KONG (HKMTL)</t>
  </si>
  <si>
    <t>SHANGHAI EAST CONT (WGQ)</t>
  </si>
  <si>
    <t>EX MSC CHULAI III/MSC AMEERA III/MSC DAVAO III</t>
  </si>
  <si>
    <t>HO340R</t>
  </si>
  <si>
    <t>EX MSC ANA CAMILA III/MSC DAVAO III/MSC GRENADA III/MSC HAILEY ANN III</t>
  </si>
  <si>
    <t>HO341R</t>
  </si>
  <si>
    <t>EX MSC SOPHIE/ MSC ULSAN III</t>
  </si>
  <si>
    <t>HO342R</t>
  </si>
  <si>
    <t>HO343R</t>
  </si>
  <si>
    <t>EX MSC ELIZABETH III</t>
  </si>
  <si>
    <t>HO344R</t>
  </si>
  <si>
    <t>EX MSC AMEERA III/ MSC DAVAO III</t>
  </si>
  <si>
    <t>HO345R</t>
  </si>
  <si>
    <t>EX MSC AMEERA III//MSC HAILEY ANN III</t>
  </si>
  <si>
    <t>HO346R</t>
  </si>
  <si>
    <t>HO347R</t>
  </si>
  <si>
    <t>HO348R</t>
  </si>
  <si>
    <t>HO349R</t>
  </si>
  <si>
    <t>HO350R</t>
  </si>
  <si>
    <t>EX MSC DAVAO III/MSC ELIZABETH III/MSC DAVAO III</t>
  </si>
  <si>
    <t>HO351R</t>
  </si>
  <si>
    <t>EX MSC ELIZABETH III/MSC TIPHAINE II/MSC DAVAO III</t>
  </si>
  <si>
    <t>HO352R</t>
  </si>
  <si>
    <t>ex MSC ALDI III</t>
  </si>
  <si>
    <t>HO401R</t>
  </si>
  <si>
    <t>HO402R</t>
  </si>
  <si>
    <t>HO403R</t>
  </si>
  <si>
    <t>EX MSC DAVAO III/MSC ELIZABETH III</t>
  </si>
  <si>
    <t>HO404R</t>
  </si>
  <si>
    <t>EX MSC ELIZABETH III/MSC DAVAO III</t>
  </si>
  <si>
    <t>HO405R</t>
  </si>
  <si>
    <t>EX MSC ALDI III</t>
  </si>
  <si>
    <t>HO406R</t>
  </si>
  <si>
    <t>EX MSC HAILEY ANN III / MSC ALDI III</t>
  </si>
  <si>
    <t>HO407R</t>
  </si>
  <si>
    <t>ex MSC ULSAN III</t>
  </si>
  <si>
    <t>HO408R</t>
  </si>
  <si>
    <t>ex MSC HAILEY ANN III</t>
  </si>
  <si>
    <t>HO409R</t>
  </si>
  <si>
    <t>EX MSC ELIZABETH III / MSC HAILEY ANN III</t>
  </si>
  <si>
    <t>HO410R</t>
  </si>
  <si>
    <t>CHANGE ROTATION TPP-SIN-QZH</t>
  </si>
  <si>
    <t>HO411R</t>
  </si>
  <si>
    <t>HO412R</t>
  </si>
  <si>
    <t>HO413R</t>
  </si>
  <si>
    <t>HO414R</t>
  </si>
  <si>
    <t>HO415R</t>
  </si>
  <si>
    <t>HO416R</t>
  </si>
  <si>
    <t>HO417R</t>
  </si>
  <si>
    <t>HO418R</t>
  </si>
  <si>
    <t>HO419R</t>
  </si>
  <si>
    <t>HO420R</t>
  </si>
  <si>
    <t>HO421R</t>
  </si>
  <si>
    <t>PROFORMA"S"</t>
  </si>
  <si>
    <t>EX MSC ANA CAMILA III/MSC AMEERA III/MSC HAILEY ANN III</t>
  </si>
  <si>
    <t>HO339A</t>
  </si>
  <si>
    <t>EX MSC SOPHIE/MSC ULSAN III</t>
  </si>
  <si>
    <t>HO340A</t>
  </si>
  <si>
    <t>HO341A</t>
  </si>
  <si>
    <t>HO342A</t>
  </si>
  <si>
    <t>EX MSC DAVAO III</t>
  </si>
  <si>
    <t>HO343A</t>
  </si>
  <si>
    <t>EX MSC AMEERA III/MSC HAILEY ANN III</t>
  </si>
  <si>
    <t>HO344A</t>
  </si>
  <si>
    <t>HO345A</t>
  </si>
  <si>
    <t>HO346A</t>
  </si>
  <si>
    <t>HO347A</t>
  </si>
  <si>
    <t>ex MSC DAVAO III</t>
  </si>
  <si>
    <t>HO349A</t>
  </si>
  <si>
    <t>HO350A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</si>
  <si>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</si>
  <si>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</si>
  <si>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</si>
  <si>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</si>
  <si>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</si>
  <si>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</si>
  <si>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</si>
  <si>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</si>
  <si>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</si>
  <si>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</si>
  <si>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</si>
  <si>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</si>
  <si>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</si>
  <si>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</si>
  <si>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HO408A</t>
  </si>
  <si>
    <t>HO409A</t>
  </si>
  <si>
    <t>HO415A</t>
  </si>
  <si>
    <t>HO416A</t>
  </si>
  <si>
    <t>HO417A</t>
  </si>
  <si>
    <t>HO418A</t>
  </si>
  <si>
    <t>HO419A</t>
  </si>
  <si>
    <t>HO420A</t>
  </si>
  <si>
    <t>HO421A</t>
  </si>
  <si>
    <t xml:space="preserve">NEW JAVA EXPRESS 1 -  TANJONG PELEPAS / SEMARANG 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</si>
  <si>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</si>
  <si>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</si>
  <si>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</si>
  <si>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</si>
  <si>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</si>
  <si>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</si>
  <si>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</si>
  <si>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</si>
  <si>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</si>
  <si>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</si>
  <si>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</si>
  <si>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</si>
  <si>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</si>
  <si>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</si>
  <si>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</si>
  <si>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</si>
  <si>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</si>
  <si>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</si>
  <si>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</si>
  <si>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</si>
  <si>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</si>
  <si>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</si>
  <si>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</si>
  <si>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</si>
  <si>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</si>
  <si>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</si>
  <si>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</si>
  <si>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</si>
  <si>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</si>
  <si>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</si>
  <si>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</si>
  <si>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</si>
  <si>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</si>
  <si>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</si>
  <si>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</si>
  <si>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</si>
  <si>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MSC KANU F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</si>
  <si>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</si>
  <si>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</si>
  <si>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</si>
  <si>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</si>
  <si>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</si>
  <si>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</si>
  <si>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</si>
  <si>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</si>
  <si>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</si>
  <si>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</si>
  <si>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</si>
  <si>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</si>
  <si>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</si>
  <si>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</si>
  <si>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</si>
  <si>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</si>
  <si>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</si>
  <si>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</si>
  <si>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</si>
  <si>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</si>
  <si>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</si>
  <si>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</si>
  <si>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</si>
  <si>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</si>
  <si>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</si>
  <si>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</si>
  <si>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</si>
  <si>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</si>
  <si>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</si>
  <si>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</si>
  <si>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</si>
  <si>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</si>
  <si>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</si>
  <si>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</si>
  <si>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</si>
  <si>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</si>
  <si>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</si>
  <si>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</si>
  <si>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</si>
  <si>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</si>
  <si>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</si>
  <si>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</si>
  <si>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</si>
  <si>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</si>
  <si>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</si>
  <si>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</si>
  <si>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</si>
  <si>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</si>
  <si>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</si>
  <si>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</si>
  <si>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</si>
  <si>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PROFORMA SAILING SUNDAY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</si>
  <si>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</si>
  <si>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</si>
  <si>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</si>
  <si>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</si>
  <si>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</si>
  <si>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</si>
  <si>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</si>
  <si>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</si>
  <si>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</si>
  <si>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</si>
  <si>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</si>
  <si>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</si>
  <si>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</si>
  <si>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</si>
  <si>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</si>
  <si>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</si>
  <si>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</si>
  <si>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</si>
  <si>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</si>
  <si>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</si>
  <si>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</si>
  <si>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</si>
  <si>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</si>
  <si>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</si>
  <si>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</si>
  <si>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</si>
  <si>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</si>
  <si>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</si>
  <si>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</si>
  <si>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</si>
  <si>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</si>
  <si>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</si>
  <si>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</si>
  <si>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</si>
  <si>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</si>
  <si>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</si>
  <si>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</si>
  <si>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</si>
  <si>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</si>
  <si>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</si>
  <si>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</si>
  <si>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</si>
  <si>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</si>
  <si>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MSC FELIXSTOWE</t>
  </si>
  <si>
    <t>HB225A</t>
  </si>
  <si>
    <t>HB226A</t>
  </si>
  <si>
    <t>EX MSC CORDELIA III/ MSC KERRY</t>
  </si>
  <si>
    <t>HB227A</t>
  </si>
  <si>
    <t>HB228A</t>
  </si>
  <si>
    <t>NORTEHRN DECISION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</si>
  <si>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</si>
  <si>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</si>
  <si>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</si>
  <si>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</si>
  <si>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</si>
  <si>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</si>
  <si>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</si>
  <si>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</si>
  <si>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</si>
  <si>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</si>
  <si>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</si>
  <si>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</si>
  <si>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</si>
  <si>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</si>
  <si>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</si>
  <si>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</si>
  <si>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</si>
  <si>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</si>
  <si>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</si>
  <si>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</si>
  <si>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</si>
  <si>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</si>
  <si>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</si>
  <si>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</si>
  <si>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</si>
  <si>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</si>
  <si>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</si>
  <si>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</si>
  <si>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</si>
  <si>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</si>
  <si>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</si>
  <si>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</si>
  <si>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</si>
  <si>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</si>
  <si>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</si>
  <si>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</si>
  <si>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</si>
  <si>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</si>
  <si>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</si>
  <si>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</si>
  <si>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</si>
  <si>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</si>
  <si>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</si>
  <si>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</si>
  <si>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</si>
  <si>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</si>
  <si>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</si>
  <si>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</si>
  <si>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</si>
  <si>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</si>
  <si>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</si>
  <si>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</si>
  <si>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</si>
  <si>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</si>
  <si>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</si>
  <si>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</si>
  <si>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</si>
  <si>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</si>
  <si>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</si>
  <si>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</si>
  <si>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</si>
  <si>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</si>
  <si>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</si>
  <si>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</si>
  <si>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</si>
  <si>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</si>
  <si>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</si>
  <si>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</si>
  <si>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</si>
  <si>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</si>
  <si>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</si>
  <si>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</si>
  <si>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</si>
  <si>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</si>
  <si>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</si>
  <si>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</si>
  <si>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</si>
  <si>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</si>
  <si>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</si>
  <si>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</si>
  <si>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</si>
  <si>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</si>
  <si>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</si>
  <si>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</si>
  <si>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</si>
  <si>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</si>
  <si>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</si>
  <si>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</si>
  <si>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</si>
  <si>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</si>
  <si>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</si>
  <si>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</si>
  <si>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</si>
  <si>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</si>
  <si>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</si>
  <si>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</si>
  <si>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</si>
  <si>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</si>
  <si>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</si>
  <si>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</si>
  <si>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</si>
  <si>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</si>
  <si>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</si>
  <si>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</si>
  <si>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</si>
  <si>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</si>
  <si>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</si>
  <si>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</si>
  <si>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</si>
  <si>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</si>
  <si>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</si>
  <si>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</si>
  <si>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</si>
  <si>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</si>
  <si>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</si>
  <si>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</si>
  <si>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</si>
  <si>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MSC ALABAMA III</t>
  </si>
  <si>
    <t>KE340R</t>
  </si>
  <si>
    <t>EX MSC STAR R</t>
  </si>
  <si>
    <t>MSC REBECCA III</t>
  </si>
  <si>
    <t>KE341R</t>
  </si>
  <si>
    <t>BF GIANT</t>
  </si>
  <si>
    <t>KE342R</t>
  </si>
  <si>
    <t>REN JIAN 16</t>
  </si>
  <si>
    <t>KE343R</t>
  </si>
  <si>
    <t>EX MSC CAPE III</t>
  </si>
  <si>
    <t>TBN 26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</si>
  <si>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</si>
  <si>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</si>
  <si>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</si>
  <si>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</si>
  <si>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</si>
  <si>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</si>
  <si>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</si>
  <si>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</si>
  <si>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CAPTAIN THANASIS I</t>
  </si>
  <si>
    <t>KE349R</t>
  </si>
  <si>
    <t>ex MSC REBECCA III/MSC STAR R</t>
  </si>
  <si>
    <t>KE350R</t>
  </si>
  <si>
    <t>EX MSC ALABAMA III/MSC CAPE III</t>
  </si>
  <si>
    <t>MSC STAR R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</si>
  <si>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</si>
  <si>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</si>
  <si>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</si>
  <si>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</si>
  <si>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</si>
  <si>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</si>
  <si>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</si>
  <si>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</si>
  <si>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</si>
  <si>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</si>
  <si>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</si>
  <si>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</si>
  <si>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</si>
  <si>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</si>
  <si>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</si>
  <si>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</si>
  <si>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</si>
  <si>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</si>
  <si>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</si>
  <si>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</si>
  <si>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</si>
  <si>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</si>
  <si>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</si>
  <si>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</si>
  <si>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</si>
  <si>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</si>
  <si>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</si>
  <si>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</si>
  <si>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</si>
  <si>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</si>
  <si>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</si>
  <si>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</si>
  <si>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</si>
  <si>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</si>
  <si>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AM4 - TIGER EASTBOUND</t>
  </si>
  <si>
    <t>SHANGHAI                     (YANGSHAN)</t>
  </si>
  <si>
    <t>NINGBO 
(GANGJI)</t>
  </si>
  <si>
    <t>PROFORMA ETA</t>
  </si>
  <si>
    <t>TAICHUNG / KEELUNG 
by feeder from Ningbo</t>
  </si>
  <si>
    <t>HUANGPU 
by barge from Shekou</t>
  </si>
  <si>
    <t>CHONGQING 
(Cuntan Terminal)</t>
  </si>
  <si>
    <t>LIANHUASHAN VIA BARGE FROM SHEKOU</t>
  </si>
  <si>
    <t>NANJING VIA SHANGHAI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</si>
  <si>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</si>
  <si>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</si>
  <si>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</si>
  <si>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</si>
  <si>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</si>
  <si>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</si>
  <si>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</si>
  <si>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MSC LEANNE</t>
  </si>
  <si>
    <t>FT330E</t>
  </si>
  <si>
    <t>MSC ANNA</t>
  </si>
  <si>
    <t>FT331E</t>
  </si>
  <si>
    <t>MSC OSCAR</t>
  </si>
  <si>
    <t>FT332E</t>
  </si>
  <si>
    <t>MSC TINA</t>
  </si>
  <si>
    <t>FT333E</t>
  </si>
  <si>
    <t>MSC VIVIANA</t>
  </si>
  <si>
    <t>FT334E</t>
  </si>
  <si>
    <t>MSC MAYA</t>
  </si>
  <si>
    <t>FT335E</t>
  </si>
  <si>
    <t>MSC CLARA</t>
  </si>
  <si>
    <t>FT336E</t>
  </si>
  <si>
    <t>MSC OLIVER</t>
  </si>
  <si>
    <t>FT337E</t>
  </si>
  <si>
    <t>MSC INGY</t>
  </si>
  <si>
    <t>FT338E</t>
  </si>
  <si>
    <t>MSC MIRJAM</t>
  </si>
  <si>
    <t>FT339E</t>
  </si>
  <si>
    <t>MSC ELOANE</t>
  </si>
  <si>
    <t>FT340E</t>
  </si>
  <si>
    <t>MSC ZOE</t>
  </si>
  <si>
    <t>FT341E</t>
  </si>
  <si>
    <t>FT342E</t>
  </si>
  <si>
    <t>FT343E</t>
  </si>
  <si>
    <t>FT344E</t>
  </si>
  <si>
    <t>FT345E</t>
  </si>
  <si>
    <t>FT346E</t>
  </si>
  <si>
    <t>FT347E</t>
  </si>
  <si>
    <t>FT348E</t>
  </si>
  <si>
    <t>FT349E</t>
  </si>
  <si>
    <t>EX MSC GENOVA</t>
  </si>
  <si>
    <t>FT350E</t>
  </si>
  <si>
    <t>FT351E</t>
  </si>
  <si>
    <t>MSC ERICA</t>
  </si>
  <si>
    <t>FT352E</t>
  </si>
  <si>
    <t>FT401E</t>
  </si>
  <si>
    <t>FT402E</t>
  </si>
  <si>
    <t>FT403E</t>
  </si>
  <si>
    <t>FT404E</t>
  </si>
  <si>
    <t>MSC REEF</t>
  </si>
  <si>
    <t>FT405E</t>
  </si>
  <si>
    <t>FT406E</t>
  </si>
  <si>
    <t>FT407E</t>
  </si>
  <si>
    <t>FT408E</t>
  </si>
  <si>
    <t>FT409E</t>
  </si>
  <si>
    <t>MSC JADE</t>
  </si>
  <si>
    <t>FT410E</t>
  </si>
  <si>
    <t>FT411E</t>
  </si>
  <si>
    <t>FT412E</t>
  </si>
  <si>
    <t>FT413E</t>
  </si>
  <si>
    <t>FT414E</t>
  </si>
  <si>
    <t>MSC RIFAYA</t>
  </si>
  <si>
    <t>FT415E</t>
  </si>
  <si>
    <t>AM2 - JADE EASTBOUND</t>
  </si>
  <si>
    <t xml:space="preserve">(FRI) </t>
  </si>
  <si>
    <t xml:space="preserve">YANTIAN </t>
  </si>
  <si>
    <t>BUSAN (PNC)</t>
  </si>
  <si>
    <t>MSC ISABELLA</t>
  </si>
  <si>
    <t>FJ339E</t>
  </si>
  <si>
    <t>MSC DILETTA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</si>
  <si>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</si>
  <si>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</si>
  <si>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</si>
  <si>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</si>
  <si>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</si>
  <si>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</si>
  <si>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</si>
  <si>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</si>
  <si>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</si>
  <si>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</si>
  <si>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</si>
  <si>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</si>
  <si>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</si>
  <si>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</si>
  <si>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</si>
  <si>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</si>
  <si>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</si>
  <si>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</si>
  <si>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</si>
  <si>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MSC MICHELLE</t>
  </si>
  <si>
    <t>FJ350E</t>
  </si>
  <si>
    <t>MSC MIA</t>
  </si>
  <si>
    <t>FJ351E</t>
  </si>
  <si>
    <t>MSC AMELIA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</si>
  <si>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</si>
  <si>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</si>
  <si>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</si>
  <si>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</si>
  <si>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</si>
  <si>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</si>
  <si>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</si>
  <si>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</si>
  <si>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</si>
  <si>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</si>
  <si>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</si>
  <si>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</si>
  <si>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</si>
  <si>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</si>
  <si>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</si>
  <si>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MSC AMBRA</t>
  </si>
  <si>
    <t>FJ414E</t>
  </si>
  <si>
    <t>FJ415E</t>
  </si>
  <si>
    <t>FJ416E</t>
  </si>
  <si>
    <t>MSC MINA</t>
  </si>
  <si>
    <t>FJ417E</t>
  </si>
  <si>
    <t xml:space="preserve"> SINGAPORE</t>
  </si>
  <si>
    <t>XIAMEN (XICT)</t>
  </si>
  <si>
    <t>LIVE</t>
  </si>
  <si>
    <t>NORTHERN JADE</t>
  </si>
  <si>
    <t>UL123W</t>
  </si>
  <si>
    <t>124W</t>
  </si>
  <si>
    <t>125W</t>
  </si>
  <si>
    <t>CEZANNE</t>
  </si>
  <si>
    <t>126W</t>
  </si>
  <si>
    <t>SEAMAX FAIRFIELD</t>
  </si>
  <si>
    <t>UL127W</t>
  </si>
  <si>
    <t xml:space="preserve">CORNELIA MAERSK </t>
  </si>
  <si>
    <t>136W</t>
  </si>
  <si>
    <t>UL138W</t>
  </si>
  <si>
    <t>MSC MUMBAI</t>
  </si>
  <si>
    <t>UL139W</t>
  </si>
  <si>
    <t>140W</t>
  </si>
  <si>
    <t>COLUMBINE MAERSK</t>
  </si>
  <si>
    <t>141W</t>
  </si>
  <si>
    <t>ALBERT MAERSK</t>
  </si>
  <si>
    <t>142W</t>
  </si>
  <si>
    <t>MAERSK SIRAC</t>
  </si>
  <si>
    <t>143W</t>
  </si>
  <si>
    <t>ARCHIMIDIS</t>
  </si>
  <si>
    <t>UL144W</t>
  </si>
  <si>
    <t>MSC BILBAO</t>
  </si>
  <si>
    <t>UL145W</t>
  </si>
  <si>
    <t>BREMEN</t>
  </si>
  <si>
    <t>UL146W</t>
  </si>
  <si>
    <t>ARTHUR MAERSK</t>
  </si>
  <si>
    <t>147W</t>
  </si>
  <si>
    <t>149W</t>
  </si>
  <si>
    <t>UL150W</t>
  </si>
  <si>
    <t>UL151W</t>
  </si>
  <si>
    <t>201W</t>
  </si>
  <si>
    <t>202W</t>
  </si>
  <si>
    <t>203W</t>
  </si>
  <si>
    <t>ZIM NINGBO</t>
  </si>
  <si>
    <t>204W</t>
  </si>
  <si>
    <t>UL206W</t>
  </si>
  <si>
    <t>UL207W</t>
  </si>
  <si>
    <t>SEROJA LIMA</t>
  </si>
  <si>
    <t>208W</t>
  </si>
  <si>
    <t>CSAV TRANCURA</t>
  </si>
  <si>
    <t>209W</t>
  </si>
  <si>
    <t>CORNELIA MAERSK</t>
  </si>
  <si>
    <t>210W</t>
  </si>
  <si>
    <t>MSC ELMA</t>
  </si>
  <si>
    <t>UL211W</t>
  </si>
  <si>
    <t xml:space="preserve">EX MSC MUMBAI </t>
  </si>
  <si>
    <t>UL212W</t>
  </si>
  <si>
    <t>213W</t>
  </si>
  <si>
    <t>214W</t>
  </si>
  <si>
    <t>215W</t>
  </si>
  <si>
    <t>216W</t>
  </si>
  <si>
    <t>UL217W</t>
  </si>
  <si>
    <t>UL219W</t>
  </si>
  <si>
    <t>221W</t>
  </si>
  <si>
    <t>222W</t>
  </si>
  <si>
    <t>MAERSK SHIVLING</t>
  </si>
  <si>
    <t>224W</t>
  </si>
  <si>
    <t>225W</t>
  </si>
  <si>
    <t>MSC TEXAS</t>
  </si>
  <si>
    <t>UL226W</t>
  </si>
  <si>
    <t>227W</t>
  </si>
  <si>
    <t>228W</t>
  </si>
  <si>
    <t>229W</t>
  </si>
  <si>
    <t>UL231W</t>
  </si>
  <si>
    <t>MSC TIANSHAN</t>
  </si>
  <si>
    <t>UL232W</t>
  </si>
  <si>
    <t>233W</t>
  </si>
  <si>
    <t>235W</t>
  </si>
  <si>
    <t>MSC KUMSAL</t>
  </si>
  <si>
    <t>UL236W</t>
  </si>
  <si>
    <t>237W</t>
  </si>
  <si>
    <t>239W</t>
  </si>
  <si>
    <t>UL240W</t>
  </si>
  <si>
    <t>UL241W</t>
  </si>
  <si>
    <t>242W</t>
  </si>
  <si>
    <t>243W</t>
  </si>
  <si>
    <t>PORTO KAGIO</t>
  </si>
  <si>
    <t>244W</t>
  </si>
  <si>
    <t>UL246W</t>
  </si>
  <si>
    <t>247W</t>
  </si>
  <si>
    <t>UL248W</t>
  </si>
  <si>
    <t>249W</t>
  </si>
  <si>
    <t>UL250W</t>
  </si>
  <si>
    <t>251W</t>
  </si>
  <si>
    <t>TBN 34 (BLANK SAILING)</t>
  </si>
  <si>
    <t>UL252W</t>
  </si>
  <si>
    <t>TBN 35( BLANK SAILING)</t>
  </si>
  <si>
    <t>UL301W</t>
  </si>
  <si>
    <t>302W</t>
  </si>
  <si>
    <t>UL303W</t>
  </si>
  <si>
    <t>304W</t>
  </si>
  <si>
    <t>MAERSK TAIKUNG</t>
  </si>
  <si>
    <t>305W</t>
  </si>
  <si>
    <t>306W</t>
  </si>
  <si>
    <t>UL307W</t>
  </si>
  <si>
    <t>ETA HPH - 10-Apr ( Phase-out EMERALD UL307W / Phase-IN SANTANA UX314A )</t>
  </si>
  <si>
    <t>TRANCURA</t>
  </si>
  <si>
    <t>308W</t>
  </si>
  <si>
    <t>UL309W</t>
  </si>
  <si>
    <t>310W</t>
  </si>
  <si>
    <t>UL311W</t>
  </si>
  <si>
    <t>312W</t>
  </si>
  <si>
    <t>UL313W</t>
  </si>
  <si>
    <t>314W</t>
  </si>
  <si>
    <t>UL315W</t>
  </si>
  <si>
    <t>316W</t>
  </si>
  <si>
    <t>712W</t>
  </si>
  <si>
    <t>CLEMENTINE MAERSK</t>
  </si>
  <si>
    <t>713W</t>
  </si>
  <si>
    <t>MSC BUSAN</t>
  </si>
  <si>
    <t>UL324W</t>
  </si>
  <si>
    <t>UL325W</t>
  </si>
  <si>
    <t>MSC BARBARA</t>
  </si>
  <si>
    <t>UL326W</t>
  </si>
  <si>
    <t>UL327W</t>
  </si>
  <si>
    <t>328W</t>
  </si>
  <si>
    <t>329W</t>
  </si>
  <si>
    <t>330W</t>
  </si>
  <si>
    <t>GSL NINGBO</t>
  </si>
  <si>
    <t>UL331W</t>
  </si>
  <si>
    <t>332W</t>
  </si>
  <si>
    <t>UL333W</t>
  </si>
  <si>
    <t>334W</t>
  </si>
  <si>
    <t>335W</t>
  </si>
  <si>
    <t>UL336W</t>
  </si>
  <si>
    <t>UL337W</t>
  </si>
  <si>
    <t>UL338W</t>
  </si>
  <si>
    <t>UL339W</t>
  </si>
  <si>
    <t>EX ADRIAN MAERSK</t>
  </si>
  <si>
    <t>GSL ALEXANDRA</t>
  </si>
  <si>
    <t>340W</t>
  </si>
  <si>
    <t>341W</t>
  </si>
  <si>
    <t>342W</t>
  </si>
  <si>
    <t>UL343W</t>
  </si>
  <si>
    <t>344W</t>
  </si>
  <si>
    <t>UL345W</t>
  </si>
  <si>
    <t>TBN (BLANK SAILING)</t>
  </si>
  <si>
    <t>UL346W</t>
  </si>
  <si>
    <t>347W</t>
  </si>
  <si>
    <t>UL348W</t>
  </si>
  <si>
    <t>UL349W</t>
  </si>
  <si>
    <t>UL350W</t>
  </si>
  <si>
    <t>UL351W</t>
  </si>
  <si>
    <t>352W</t>
  </si>
  <si>
    <t>401W</t>
  </si>
  <si>
    <t>KOSTAS K</t>
  </si>
  <si>
    <t>402W</t>
  </si>
  <si>
    <t>UL403W</t>
  </si>
  <si>
    <t>404W</t>
  </si>
  <si>
    <t>MSC GISELLE</t>
  </si>
  <si>
    <t>UL405W</t>
  </si>
  <si>
    <t>GSL EFFIE</t>
  </si>
  <si>
    <t>406W</t>
  </si>
  <si>
    <t>407W</t>
  </si>
  <si>
    <t>UL408W</t>
  </si>
  <si>
    <t>UL409W</t>
  </si>
  <si>
    <t>UL410W</t>
  </si>
  <si>
    <t>UL411W</t>
  </si>
  <si>
    <t>UL412W</t>
  </si>
  <si>
    <t>UL413W</t>
  </si>
  <si>
    <t>UL414W</t>
  </si>
  <si>
    <t>UL415W</t>
  </si>
  <si>
    <t>UL416W</t>
  </si>
  <si>
    <t>NO VIA HONGKONG ON PARTNER'S VESSELS.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</si>
  <si>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</si>
  <si>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</si>
  <si>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</si>
  <si>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</si>
  <si>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</si>
  <si>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</si>
  <si>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</si>
  <si>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</si>
  <si>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</si>
  <si>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</si>
  <si>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</si>
  <si>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</si>
  <si>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</si>
  <si>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</si>
  <si>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</si>
  <si>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MSC GENOVA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</si>
  <si>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</si>
  <si>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</si>
  <si>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</si>
  <si>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</si>
  <si>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</si>
  <si>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</si>
  <si>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</si>
  <si>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</si>
  <si>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138E</t>
  </si>
  <si>
    <t>139E</t>
  </si>
  <si>
    <t>QX140E</t>
  </si>
  <si>
    <t>141E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</si>
  <si>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</si>
  <si>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</si>
  <si>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</si>
  <si>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</si>
  <si>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</si>
  <si>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</si>
  <si>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</si>
  <si>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</si>
  <si>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</si>
  <si>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</si>
  <si>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</si>
  <si>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</si>
  <si>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148E</t>
  </si>
  <si>
    <t>149E</t>
  </si>
  <si>
    <t>150E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</si>
  <si>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</si>
  <si>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</si>
  <si>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</si>
  <si>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</si>
  <si>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</si>
  <si>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</si>
  <si>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</si>
  <si>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</si>
  <si>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</si>
  <si>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</si>
  <si>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</si>
  <si>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</si>
  <si>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</si>
  <si>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</si>
  <si>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</si>
  <si>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</si>
  <si>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</si>
  <si>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</si>
  <si>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216E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</si>
  <si>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</si>
  <si>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</si>
  <si>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</si>
  <si>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</si>
  <si>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</si>
  <si>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</si>
  <si>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</si>
  <si>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</si>
  <si>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</si>
  <si>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</si>
  <si>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</si>
  <si>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MAERSK HERRERA</t>
  </si>
  <si>
    <t>228E</t>
  </si>
  <si>
    <t>229E</t>
  </si>
  <si>
    <t>230E</t>
  </si>
  <si>
    <t>EXPRESS BERLIN</t>
  </si>
  <si>
    <t>231E</t>
  </si>
  <si>
    <t>232E</t>
  </si>
  <si>
    <t>233E</t>
  </si>
  <si>
    <t>234E</t>
  </si>
  <si>
    <t>235E</t>
  </si>
  <si>
    <t>QX236E</t>
  </si>
  <si>
    <t>QX237E</t>
  </si>
  <si>
    <t>238E</t>
  </si>
  <si>
    <t>239E</t>
  </si>
  <si>
    <t>240E</t>
  </si>
  <si>
    <t>241E</t>
  </si>
  <si>
    <t xml:space="preserve">MAERSK HANOI </t>
  </si>
  <si>
    <t>242E</t>
  </si>
  <si>
    <t>243E</t>
  </si>
  <si>
    <t>244E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</si>
  <si>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</si>
  <si>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</si>
  <si>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</si>
  <si>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</si>
  <si>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</si>
  <si>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</si>
  <si>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</si>
  <si>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</si>
  <si>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</si>
  <si>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</si>
  <si>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</si>
  <si>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</si>
  <si>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</si>
  <si>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</si>
  <si>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</si>
  <si>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</si>
  <si>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</si>
  <si>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</si>
  <si>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</si>
  <si>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</si>
  <si>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</si>
  <si>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</si>
  <si>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</si>
  <si>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</si>
  <si>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</si>
  <si>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</si>
  <si>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</si>
  <si>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</si>
  <si>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</si>
  <si>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</si>
  <si>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</si>
  <si>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</si>
  <si>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</si>
  <si>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</si>
  <si>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</si>
  <si>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</si>
  <si>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</si>
  <si>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</si>
  <si>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</si>
  <si>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</si>
  <si>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</si>
  <si>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</si>
  <si>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</si>
  <si>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</si>
  <si>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</si>
  <si>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</si>
  <si>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335E</t>
  </si>
  <si>
    <t>336E</t>
  </si>
  <si>
    <t>337E</t>
  </si>
  <si>
    <t>PHASING OUT</t>
  </si>
  <si>
    <t>338E</t>
  </si>
  <si>
    <t>339E</t>
  </si>
  <si>
    <t>340E</t>
  </si>
  <si>
    <t>341E</t>
  </si>
  <si>
    <t>342E</t>
  </si>
  <si>
    <t>343E</t>
  </si>
  <si>
    <t>344E</t>
  </si>
  <si>
    <t>345E</t>
  </si>
  <si>
    <t>346E</t>
  </si>
  <si>
    <t>347E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</si>
  <si>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</si>
  <si>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</si>
  <si>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</si>
  <si>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</si>
  <si>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</si>
  <si>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</si>
  <si>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</si>
  <si>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</si>
  <si>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</si>
  <si>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MAERSK CLEVELAND</t>
  </si>
  <si>
    <t>405E</t>
  </si>
  <si>
    <t>GRIFFIN EASTBOUND</t>
  </si>
  <si>
    <t>PROFORMA SAILING  THUR</t>
  </si>
  <si>
    <t>SHANGHAI GUANDONG INTERNATIONAL (YANGSHAN)</t>
  </si>
  <si>
    <t>NINGBO (GANGJI)</t>
  </si>
  <si>
    <t>PROFORMA ETA "</t>
  </si>
  <si>
    <t>24 DAYS</t>
  </si>
  <si>
    <t>MSC PALOMA</t>
  </si>
  <si>
    <t>QG131E</t>
  </si>
  <si>
    <t>MSC ISTANBUL</t>
  </si>
  <si>
    <t>QG132E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</si>
  <si>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</si>
  <si>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</si>
  <si>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</si>
  <si>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</si>
  <si>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</si>
  <si>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</si>
  <si>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</si>
  <si>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</si>
  <si>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QG139E</t>
  </si>
  <si>
    <t>MSC MELATILDE</t>
  </si>
  <si>
    <t>QG140E</t>
  </si>
  <si>
    <t xml:space="preserve">MOSCOW MAERSK </t>
  </si>
  <si>
    <t>QG142E</t>
  </si>
  <si>
    <t>QG143E</t>
  </si>
  <si>
    <t>QG144E</t>
  </si>
  <si>
    <t>QG145E</t>
  </si>
  <si>
    <t>QG146E</t>
  </si>
  <si>
    <t>QG147E</t>
  </si>
  <si>
    <t>QG149E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</si>
  <si>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</si>
  <si>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</si>
  <si>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</si>
  <si>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</si>
  <si>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</si>
  <si>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</si>
  <si>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</si>
  <si>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</si>
  <si>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</si>
  <si>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</si>
  <si>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MSC LAURENCE</t>
  </si>
  <si>
    <t>QG217E</t>
  </si>
  <si>
    <t>QG218E</t>
  </si>
  <si>
    <t>QG219E</t>
  </si>
  <si>
    <t>QG221E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</si>
  <si>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</si>
  <si>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</si>
  <si>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</si>
  <si>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</si>
  <si>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</si>
  <si>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</si>
  <si>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</si>
  <si>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</si>
  <si>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</si>
  <si>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</si>
  <si>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</si>
  <si>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</si>
  <si>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</si>
  <si>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</si>
  <si>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</si>
  <si>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</si>
  <si>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</si>
  <si>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MSC LONDON</t>
  </si>
  <si>
    <t>QG242E</t>
  </si>
  <si>
    <t>QG243E</t>
  </si>
  <si>
    <t>MAERSK CAMDEN</t>
  </si>
  <si>
    <t>MSC DEILA</t>
  </si>
  <si>
    <t>QG245E</t>
  </si>
  <si>
    <t>TBN 25</t>
  </si>
  <si>
    <t>QG246E</t>
  </si>
  <si>
    <t>QG247E</t>
  </si>
  <si>
    <t>MSC KALINA</t>
  </si>
  <si>
    <t>QG248E</t>
  </si>
  <si>
    <t>QG249E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</si>
  <si>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</si>
  <si>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</si>
  <si>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</si>
  <si>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</si>
  <si>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</si>
  <si>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</si>
  <si>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</si>
  <si>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</si>
  <si>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</si>
  <si>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</si>
  <si>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</si>
  <si>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</si>
  <si>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</si>
  <si>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</si>
  <si>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</si>
  <si>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</si>
  <si>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</si>
  <si>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</si>
  <si>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</si>
  <si>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</si>
  <si>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</si>
  <si>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</si>
  <si>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</si>
  <si>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</si>
  <si>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</si>
  <si>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</si>
  <si>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</si>
  <si>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</si>
  <si>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</si>
  <si>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</si>
  <si>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</si>
  <si>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</si>
  <si>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</si>
  <si>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QG317E</t>
  </si>
  <si>
    <t>MSC DITTE</t>
  </si>
  <si>
    <t>QG318E</t>
  </si>
  <si>
    <t>QG319E</t>
  </si>
  <si>
    <t>MSC SVEVA</t>
  </si>
  <si>
    <t>QG320E</t>
  </si>
  <si>
    <t>QG321E</t>
  </si>
  <si>
    <t>QG322E</t>
  </si>
  <si>
    <t>MSC KAYLEY</t>
  </si>
  <si>
    <t>QG323E</t>
  </si>
  <si>
    <t>MSC BIANCA SILVIA</t>
  </si>
  <si>
    <t>QG324E</t>
  </si>
  <si>
    <t>QG325E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</si>
  <si>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</si>
  <si>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</si>
  <si>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</si>
  <si>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</si>
  <si>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</si>
  <si>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</si>
  <si>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</si>
  <si>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</si>
  <si>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</si>
  <si>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</si>
  <si>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</si>
  <si>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</si>
  <si>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</si>
  <si>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</si>
  <si>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</si>
  <si>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</si>
  <si>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</si>
  <si>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</si>
  <si>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</si>
  <si>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</si>
  <si>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</si>
  <si>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</si>
  <si>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</si>
  <si>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</si>
  <si>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</si>
  <si>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</si>
  <si>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</si>
  <si>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</si>
  <si>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</si>
  <si>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</si>
  <si>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</si>
  <si>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</si>
  <si>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</si>
  <si>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</si>
  <si>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</si>
  <si>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</si>
  <si>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</si>
  <si>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</si>
  <si>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</si>
  <si>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</si>
  <si>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</si>
  <si>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</si>
  <si>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</si>
  <si>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</si>
  <si>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</si>
  <si>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</si>
  <si>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</si>
  <si>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</si>
  <si>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</si>
  <si>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</si>
  <si>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</si>
  <si>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</si>
  <si>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</si>
  <si>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</si>
  <si>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</si>
  <si>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</si>
  <si>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</si>
  <si>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</si>
  <si>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</si>
  <si>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</si>
  <si>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</si>
  <si>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</si>
  <si>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</si>
  <si>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HONG KONG - HKHIT</t>
  </si>
  <si>
    <t>BUSAN (PNIT)</t>
  </si>
  <si>
    <t xml:space="preserve">SHANGHAI - YANGSHAN </t>
  </si>
  <si>
    <t>shantou</t>
  </si>
  <si>
    <t>hakata (via busan)</t>
  </si>
  <si>
    <t>osaka (via busan) - DOW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</si>
  <si>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</si>
  <si>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</si>
  <si>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</si>
  <si>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</si>
  <si>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</si>
  <si>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</si>
  <si>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</si>
  <si>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</si>
  <si>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</si>
  <si>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</si>
  <si>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</si>
  <si>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</si>
  <si>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</si>
  <si>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</si>
  <si>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</si>
  <si>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</si>
  <si>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</si>
  <si>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</si>
  <si>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</si>
  <si>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</si>
  <si>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</si>
  <si>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</si>
  <si>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</si>
  <si>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</si>
  <si>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</si>
  <si>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</si>
  <si>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</si>
  <si>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</si>
  <si>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</si>
  <si>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</si>
  <si>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</si>
  <si>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</si>
  <si>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</si>
  <si>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</si>
  <si>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</si>
  <si>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</si>
  <si>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</si>
  <si>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</si>
  <si>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</si>
  <si>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</si>
  <si>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</si>
  <si>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</si>
  <si>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</si>
  <si>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</si>
  <si>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</si>
  <si>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</si>
  <si>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</si>
  <si>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</si>
  <si>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</si>
  <si>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</si>
  <si>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</si>
  <si>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</si>
  <si>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</si>
  <si>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</si>
  <si>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</si>
  <si>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</si>
  <si>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</si>
  <si>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</si>
  <si>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</si>
  <si>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</si>
  <si>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</si>
  <si>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</si>
  <si>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</si>
  <si>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</si>
  <si>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</si>
  <si>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</si>
  <si>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</si>
  <si>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</si>
  <si>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</si>
  <si>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</si>
  <si>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</si>
  <si>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</si>
  <si>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</si>
  <si>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</si>
  <si>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</si>
  <si>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</si>
  <si>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</si>
  <si>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</si>
  <si>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</si>
  <si>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</si>
  <si>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</si>
  <si>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</si>
  <si>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</si>
  <si>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</si>
  <si>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</si>
  <si>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</si>
  <si>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</si>
  <si>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</si>
  <si>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</si>
  <si>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</si>
  <si>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</si>
  <si>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</si>
  <si>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</si>
  <si>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</si>
  <si>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</si>
  <si>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</si>
  <si>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</si>
  <si>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</si>
  <si>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</si>
  <si>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</si>
  <si>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</si>
  <si>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</si>
  <si>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</si>
  <si>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</si>
  <si>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</si>
  <si>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</si>
  <si>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</si>
  <si>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</si>
  <si>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</si>
  <si>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</si>
  <si>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</si>
  <si>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</si>
  <si>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</si>
  <si>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</si>
  <si>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</si>
  <si>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</si>
  <si>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</si>
  <si>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</si>
  <si>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</si>
  <si>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</si>
  <si>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</si>
  <si>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</si>
  <si>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</si>
  <si>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</si>
  <si>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</si>
  <si>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</si>
  <si>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</si>
  <si>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</si>
  <si>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</si>
  <si>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</si>
  <si>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</si>
  <si>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</si>
  <si>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</si>
  <si>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</si>
  <si>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</si>
  <si>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</si>
  <si>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</si>
  <si>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</si>
  <si>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</si>
  <si>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</si>
  <si>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</si>
  <si>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</si>
  <si>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</si>
  <si>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</si>
  <si>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</si>
  <si>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</si>
  <si>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</si>
  <si>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</si>
  <si>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</si>
  <si>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</si>
  <si>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</si>
  <si>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</si>
  <si>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</si>
  <si>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</si>
  <si>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 xml:space="preserve">NEU1 - ALBATROS EASTBOUND </t>
  </si>
  <si>
    <t>SHANGHAI - YANGSHAN</t>
  </si>
  <si>
    <t>MATZ MAERSK</t>
  </si>
  <si>
    <t>MAREN MAERSK</t>
  </si>
  <si>
    <t>MUNICH MAERSK</t>
  </si>
  <si>
    <t>MORTEN MAERSK</t>
  </si>
  <si>
    <t>MARIBO MAERSK</t>
  </si>
  <si>
    <t>MARSEILLE MAERSK</t>
  </si>
  <si>
    <t>MONACO MAERSK</t>
  </si>
  <si>
    <t>METTE MAERSK</t>
  </si>
  <si>
    <t>MAASTRICHT MAERSK</t>
  </si>
  <si>
    <t>MILAN MAERSK</t>
  </si>
  <si>
    <t>MERETE MAERSK</t>
  </si>
  <si>
    <t>MADRID MAERSK</t>
  </si>
  <si>
    <t>MARGRETHE MAERSK</t>
  </si>
  <si>
    <t>MURCIA MAERSK</t>
  </si>
  <si>
    <t>MANILA MAERSK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</si>
  <si>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</si>
  <si>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</si>
  <si>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</si>
  <si>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</si>
  <si>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</si>
  <si>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</si>
  <si>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</si>
  <si>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</si>
  <si>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</si>
  <si>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</si>
  <si>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</si>
  <si>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</si>
  <si>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SENTOSA SHIKA LEG 1</t>
  </si>
  <si>
    <t xml:space="preserve">PROFORMA SAILING 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</si>
  <si>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</si>
  <si>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</si>
  <si>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</si>
  <si>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</si>
  <si>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</si>
  <si>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</si>
  <si>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</si>
  <si>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</si>
  <si>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</si>
  <si>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</si>
  <si>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</si>
  <si>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</si>
  <si>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</si>
  <si>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</si>
  <si>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</si>
  <si>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</si>
  <si>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</si>
  <si>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</si>
  <si>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</si>
  <si>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</si>
  <si>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</si>
  <si>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</si>
  <si>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</si>
  <si>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</si>
  <si>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</si>
  <si>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</si>
  <si>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</si>
  <si>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</si>
  <si>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</si>
  <si>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</si>
  <si>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</si>
  <si>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</si>
  <si>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</si>
  <si>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</si>
  <si>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</si>
  <si>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</si>
  <si>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</si>
  <si>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</si>
  <si>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</si>
  <si>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</si>
  <si>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</si>
  <si>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</si>
  <si>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</si>
  <si>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</si>
  <si>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</si>
  <si>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</si>
  <si>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</si>
  <si>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</si>
  <si>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</si>
  <si>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</si>
  <si>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</si>
  <si>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</si>
  <si>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</si>
  <si>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</si>
  <si>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</si>
  <si>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</si>
  <si>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</si>
  <si>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</si>
  <si>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</si>
  <si>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</si>
  <si>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</si>
  <si>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</si>
  <si>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</si>
  <si>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</si>
  <si>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</si>
  <si>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</si>
  <si>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</si>
  <si>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</si>
  <si>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</si>
  <si>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</si>
  <si>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</si>
  <si>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</si>
  <si>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</si>
  <si>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</si>
  <si>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</si>
  <si>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</si>
  <si>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</si>
  <si>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</si>
  <si>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</si>
  <si>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</si>
  <si>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</si>
  <si>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</si>
  <si>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</si>
  <si>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</si>
  <si>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</si>
  <si>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</si>
  <si>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</si>
  <si>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</si>
  <si>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</si>
  <si>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</si>
  <si>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</si>
  <si>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</si>
  <si>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</si>
  <si>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</si>
  <si>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</si>
  <si>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</si>
  <si>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</si>
  <si>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</si>
  <si>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</si>
  <si>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</si>
  <si>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</si>
  <si>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</si>
  <si>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</si>
  <si>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</si>
  <si>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</si>
  <si>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</si>
  <si>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</si>
  <si>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</si>
  <si>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</si>
  <si>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</si>
  <si>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</si>
  <si>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</si>
  <si>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</si>
  <si>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</si>
  <si>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</si>
  <si>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</si>
  <si>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</si>
  <si>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</si>
  <si>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</si>
  <si>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</si>
  <si>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</si>
  <si>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</si>
  <si>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</si>
  <si>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</si>
  <si>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</si>
  <si>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</si>
  <si>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</si>
  <si>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</si>
  <si>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</si>
  <si>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</si>
  <si>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</si>
  <si>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</si>
  <si>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</si>
  <si>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</si>
  <si>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</si>
  <si>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</si>
  <si>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</si>
  <si>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</si>
  <si>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</si>
  <si>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</si>
  <si>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</si>
  <si>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</si>
  <si>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</si>
  <si>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</si>
  <si>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</si>
  <si>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</si>
  <si>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</si>
  <si>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</si>
  <si>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</si>
  <si>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</si>
  <si>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</si>
  <si>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</si>
  <si>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</si>
  <si>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</si>
  <si>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</si>
  <si>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</si>
  <si>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</si>
  <si>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</si>
  <si>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</si>
  <si>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</si>
  <si>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</si>
  <si>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</si>
  <si>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</si>
  <si>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</si>
  <si>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</si>
  <si>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</si>
  <si>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</si>
  <si>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</si>
  <si>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</si>
  <si>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</si>
  <si>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</si>
  <si>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</si>
  <si>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</si>
  <si>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</si>
  <si>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</si>
  <si>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</si>
  <si>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</si>
  <si>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</si>
  <si>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</si>
  <si>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</si>
  <si>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</si>
  <si>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</si>
  <si>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</si>
  <si>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</si>
  <si>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</si>
  <si>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</si>
  <si>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</si>
  <si>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</si>
  <si>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</si>
  <si>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</si>
  <si>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</si>
  <si>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</si>
  <si>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</si>
  <si>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</si>
  <si>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</si>
  <si>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</si>
  <si>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</si>
  <si>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</si>
  <si>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</si>
  <si>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</si>
  <si>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</si>
  <si>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</si>
  <si>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</si>
  <si>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</si>
  <si>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</si>
  <si>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</si>
  <si>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</si>
  <si>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</si>
  <si>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</si>
  <si>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</si>
  <si>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</si>
  <si>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</si>
  <si>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</si>
  <si>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</si>
  <si>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</si>
  <si>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</si>
  <si>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</si>
  <si>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</si>
  <si>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</si>
  <si>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</si>
  <si>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</si>
  <si>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</si>
  <si>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</si>
  <si>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</si>
  <si>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</si>
  <si>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</si>
  <si>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</si>
  <si>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</si>
  <si>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</si>
  <si>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</si>
  <si>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</si>
  <si>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</si>
  <si>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</si>
  <si>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</si>
  <si>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</si>
  <si>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</si>
  <si>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</si>
  <si>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</si>
  <si>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</si>
  <si>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</si>
  <si>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</si>
  <si>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</si>
  <si>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</si>
  <si>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</si>
  <si>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</si>
  <si>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</si>
  <si>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</si>
  <si>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</si>
  <si>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</si>
  <si>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</si>
  <si>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</si>
  <si>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</si>
  <si>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</si>
  <si>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</si>
  <si>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</si>
  <si>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</si>
  <si>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</si>
  <si>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</si>
  <si>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</si>
  <si>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</si>
  <si>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</si>
  <si>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</si>
  <si>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</si>
  <si>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</si>
  <si>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</si>
  <si>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</si>
  <si>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</si>
  <si>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</si>
  <si>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</si>
  <si>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</si>
  <si>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</si>
  <si>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</si>
  <si>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</si>
  <si>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</si>
  <si>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</si>
  <si>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</si>
  <si>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</si>
  <si>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</si>
  <si>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</si>
  <si>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</si>
  <si>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</si>
  <si>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</si>
  <si>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</si>
  <si>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</si>
  <si>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</si>
  <si>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</si>
  <si>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</si>
  <si>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</si>
  <si>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</si>
  <si>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</si>
  <si>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</si>
  <si>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</si>
  <si>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</si>
  <si>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</si>
  <si>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</si>
  <si>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</si>
  <si>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</si>
  <si>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</si>
  <si>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</si>
  <si>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</si>
  <si>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</si>
  <si>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</si>
  <si>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</si>
  <si>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</si>
  <si>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</si>
  <si>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</si>
  <si>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</si>
  <si>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</si>
  <si>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</si>
  <si>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</si>
  <si>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</si>
  <si>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</si>
  <si>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</si>
  <si>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</si>
  <si>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</si>
  <si>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</si>
  <si>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</si>
  <si>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</si>
  <si>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</si>
  <si>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</si>
  <si>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</si>
  <si>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</si>
  <si>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</si>
  <si>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</si>
  <si>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</si>
  <si>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</si>
  <si>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</si>
  <si>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</si>
  <si>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</si>
  <si>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</si>
  <si>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</si>
  <si>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</si>
  <si>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</si>
  <si>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</si>
  <si>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</si>
  <si>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</si>
  <si>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</si>
  <si>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</si>
  <si>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</si>
  <si>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</si>
  <si>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</si>
  <si>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</si>
  <si>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</si>
  <si>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</si>
  <si>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</si>
  <si>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</si>
  <si>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</si>
  <si>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</si>
  <si>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SUNRISE SERVICE</t>
  </si>
  <si>
    <t>OSAKA 
(DICT)</t>
  </si>
  <si>
    <t>KOBE 
(PC-18)</t>
  </si>
  <si>
    <t>FT119E</t>
  </si>
  <si>
    <t>WANA BHUM</t>
  </si>
  <si>
    <t>HT124R</t>
  </si>
  <si>
    <t>FT120E</t>
  </si>
  <si>
    <t>HT125R</t>
  </si>
  <si>
    <t>FT121E</t>
  </si>
  <si>
    <t>HT126R</t>
  </si>
  <si>
    <t xml:space="preserve">MSC MIRJAM </t>
  </si>
  <si>
    <t>FT122E</t>
  </si>
  <si>
    <t>HT127R</t>
  </si>
  <si>
    <t>FT123E</t>
  </si>
  <si>
    <t>HT128R</t>
  </si>
  <si>
    <t>FT124E</t>
  </si>
  <si>
    <t>HT129R</t>
  </si>
  <si>
    <t>FT125E</t>
  </si>
  <si>
    <t>HT130R</t>
  </si>
  <si>
    <t>FT126E</t>
  </si>
  <si>
    <t>HT131R</t>
  </si>
  <si>
    <t>FT127E</t>
  </si>
  <si>
    <t>HT132R</t>
  </si>
  <si>
    <t>FT128E</t>
  </si>
  <si>
    <t>HT133R</t>
  </si>
  <si>
    <t>FT129E</t>
  </si>
  <si>
    <t>HT134R</t>
  </si>
  <si>
    <t>FT130E</t>
  </si>
  <si>
    <t>HT135R</t>
  </si>
  <si>
    <t>BUSAN 
(PNC)</t>
  </si>
  <si>
    <t>VLADIVOSTOK	
(VSCT)</t>
  </si>
  <si>
    <t xml:space="preserve"> 9 DAYS</t>
  </si>
  <si>
    <t>15-16 DAYS</t>
  </si>
  <si>
    <t>FT136E</t>
  </si>
  <si>
    <t>MSC MOON F</t>
  </si>
  <si>
    <t>HT142B</t>
  </si>
  <si>
    <t>FT141E</t>
  </si>
  <si>
    <t>HX148B</t>
  </si>
  <si>
    <t>HT149B</t>
  </si>
  <si>
    <t>FT142E</t>
  </si>
  <si>
    <t>TBA</t>
  </si>
  <si>
    <t>HT150B</t>
  </si>
  <si>
    <t>HT151A</t>
  </si>
  <si>
    <t xml:space="preserve">MSC TIPHAINE </t>
  </si>
  <si>
    <t>HT201B</t>
  </si>
  <si>
    <t>HT201A</t>
  </si>
  <si>
    <t>HT205B</t>
  </si>
  <si>
    <t>HT206B</t>
  </si>
  <si>
    <t>HT149R</t>
  </si>
  <si>
    <t>HT150R</t>
  </si>
  <si>
    <t>FT148E</t>
  </si>
  <si>
    <t>FT149E</t>
  </si>
  <si>
    <t xml:space="preserve">MSC TINA </t>
  </si>
  <si>
    <t>FT152E</t>
  </si>
  <si>
    <t>FT201E</t>
  </si>
  <si>
    <t>FT202E</t>
  </si>
  <si>
    <t>TIGER EAST + KAGUYA SERVICE</t>
  </si>
  <si>
    <t>KAMCHATKA</t>
  </si>
  <si>
    <t>VOSTOCHNIY (VSC)</t>
  </si>
  <si>
    <t>28 DAYS</t>
  </si>
  <si>
    <t>HX128A</t>
  </si>
  <si>
    <t>HX129A</t>
  </si>
  <si>
    <t>HX130A</t>
  </si>
  <si>
    <t>HX131A</t>
  </si>
  <si>
    <t>HX132A</t>
  </si>
  <si>
    <t>HX133A</t>
  </si>
  <si>
    <t xml:space="preserve">11 DAYS </t>
  </si>
  <si>
    <t>FT138E</t>
  </si>
  <si>
    <t>HX145A</t>
  </si>
  <si>
    <t>FT139E</t>
  </si>
  <si>
    <t xml:space="preserve"> TBN 4</t>
  </si>
  <si>
    <t>HX146A</t>
  </si>
  <si>
    <t>HX149A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</si>
  <si>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</si>
  <si>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</si>
  <si>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</si>
  <si>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</si>
  <si>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</si>
  <si>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</si>
  <si>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</si>
  <si>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</si>
  <si>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</si>
  <si>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</si>
  <si>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</si>
  <si>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</si>
  <si>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</si>
  <si>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</si>
  <si>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</si>
  <si>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</si>
  <si>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>KK219A</t>
  </si>
  <si>
    <t>KK220A</t>
  </si>
  <si>
    <t>KK221A</t>
  </si>
  <si>
    <t>MEDITERRANEAN EXPRESS</t>
  </si>
  <si>
    <t>STOP DRY NOMINATION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</si>
  <si>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</si>
  <si>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</si>
  <si>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</si>
  <si>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</si>
  <si>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</si>
  <si>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</si>
  <si>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</si>
  <si>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</si>
  <si>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</si>
  <si>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</si>
  <si>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</si>
  <si>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</si>
  <si>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</si>
  <si>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</si>
  <si>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</si>
  <si>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</si>
  <si>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</si>
  <si>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</si>
  <si>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</si>
  <si>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</si>
  <si>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</si>
  <si>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</si>
  <si>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</si>
  <si>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</si>
  <si>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</si>
  <si>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</si>
  <si>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</si>
  <si>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</si>
  <si>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</si>
  <si>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</si>
  <si>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</si>
  <si>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</si>
  <si>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</si>
  <si>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</si>
  <si>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</si>
  <si>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</si>
  <si>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</si>
  <si>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</si>
  <si>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</si>
  <si>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</si>
  <si>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</si>
  <si>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</si>
  <si>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</si>
  <si>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</si>
  <si>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</si>
  <si>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</si>
  <si>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</si>
  <si>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</si>
  <si>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</si>
  <si>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</si>
  <si>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</si>
  <si>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</si>
  <si>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</si>
  <si>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</si>
  <si>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</si>
  <si>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</si>
  <si>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</si>
  <si>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</si>
  <si>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</si>
  <si>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</si>
  <si>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</si>
  <si>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</si>
  <si>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</si>
  <si>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</si>
  <si>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</si>
  <si>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</si>
  <si>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 xml:space="preserve">AXEL MAERSK </t>
  </si>
  <si>
    <t>825E</t>
  </si>
  <si>
    <t>826E</t>
  </si>
  <si>
    <t>ADRIAN MAERSK</t>
  </si>
  <si>
    <t>827E</t>
  </si>
  <si>
    <t>MAERSK LIRQUEN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</si>
  <si>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</si>
  <si>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</si>
  <si>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</si>
  <si>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</si>
  <si>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</si>
  <si>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</si>
  <si>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</si>
  <si>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</si>
  <si>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</si>
  <si>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</si>
  <si>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</si>
  <si>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</si>
  <si>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</si>
  <si>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</si>
  <si>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</si>
  <si>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</si>
  <si>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</si>
  <si>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</si>
  <si>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</si>
  <si>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</si>
  <si>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</si>
  <si>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</si>
  <si>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</si>
  <si>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</si>
  <si>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</si>
  <si>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</si>
  <si>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</si>
  <si>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</si>
  <si>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</si>
  <si>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</si>
  <si>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</si>
  <si>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</si>
  <si>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</si>
  <si>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</si>
  <si>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</si>
  <si>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</si>
  <si>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</si>
  <si>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</si>
  <si>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</si>
  <si>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</si>
  <si>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</si>
  <si>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</si>
  <si>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</si>
  <si>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</si>
  <si>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</si>
  <si>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</si>
  <si>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</si>
  <si>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</si>
  <si>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</si>
  <si>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</si>
  <si>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</si>
  <si>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</si>
  <si>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</si>
  <si>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</si>
  <si>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</si>
  <si>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</si>
  <si>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</si>
  <si>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</si>
  <si>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</si>
  <si>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</si>
  <si>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</si>
  <si>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</si>
  <si>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</si>
  <si>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</si>
  <si>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</si>
  <si>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</si>
  <si>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</si>
  <si>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</si>
  <si>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</si>
  <si>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</si>
  <si>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</si>
  <si>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</si>
  <si>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</si>
  <si>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</si>
  <si>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</si>
  <si>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</si>
  <si>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</si>
  <si>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</si>
  <si>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</si>
  <si>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</si>
  <si>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</si>
  <si>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</si>
  <si>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</si>
  <si>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</si>
  <si>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</si>
  <si>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</si>
  <si>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</si>
  <si>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</si>
  <si>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</si>
  <si>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</si>
  <si>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</si>
  <si>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</si>
  <si>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</si>
  <si>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</si>
  <si>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</si>
  <si>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</si>
  <si>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</si>
  <si>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</si>
  <si>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</si>
  <si>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</si>
  <si>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</si>
  <si>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</si>
  <si>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</si>
  <si>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</si>
  <si>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</si>
  <si>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</si>
  <si>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</si>
  <si>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</si>
  <si>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</si>
  <si>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</si>
  <si>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</si>
  <si>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</si>
  <si>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</si>
  <si>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</si>
  <si>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</si>
  <si>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</si>
  <si>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</si>
  <si>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</si>
  <si>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</si>
  <si>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</si>
  <si>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</si>
  <si>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</si>
  <si>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</si>
  <si>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</si>
  <si>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</si>
  <si>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</si>
  <si>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</si>
  <si>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</si>
  <si>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</si>
  <si>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</si>
  <si>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</si>
  <si>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</si>
  <si>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</si>
  <si>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</si>
  <si>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</si>
  <si>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</si>
  <si>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</si>
  <si>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</si>
  <si>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</si>
  <si>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</si>
  <si>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</si>
  <si>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</si>
  <si>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</si>
  <si>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</si>
  <si>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</si>
  <si>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</si>
  <si>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</si>
  <si>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</si>
  <si>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</si>
  <si>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</si>
  <si>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</si>
  <si>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</si>
  <si>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</si>
  <si>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</si>
  <si>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</si>
  <si>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</si>
  <si>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</si>
  <si>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</si>
  <si>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</si>
  <si>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</si>
  <si>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</si>
  <si>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</si>
  <si>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</si>
  <si>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</si>
  <si>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</si>
  <si>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</si>
  <si>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</si>
  <si>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</si>
  <si>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</si>
  <si>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</si>
  <si>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</si>
  <si>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</si>
  <si>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</si>
  <si>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</si>
  <si>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</si>
  <si>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</si>
  <si>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</si>
  <si>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</si>
  <si>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</si>
  <si>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</si>
  <si>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</si>
  <si>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</si>
  <si>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</si>
  <si>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</si>
  <si>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</si>
  <si>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</si>
  <si>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</si>
  <si>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</si>
  <si>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</si>
  <si>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</si>
  <si>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</si>
  <si>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</si>
  <si>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</si>
  <si>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</si>
  <si>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</si>
  <si>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</si>
  <si>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</si>
  <si>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</si>
  <si>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</si>
  <si>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</si>
  <si>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</si>
  <si>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</si>
  <si>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</si>
  <si>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</si>
  <si>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</si>
  <si>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</si>
  <si>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</si>
  <si>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</si>
  <si>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</si>
  <si>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</si>
  <si>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</si>
  <si>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</si>
  <si>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</si>
  <si>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</si>
  <si>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</si>
  <si>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</si>
  <si>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</si>
  <si>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</si>
  <si>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</si>
  <si>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</si>
  <si>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</si>
  <si>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</si>
  <si>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AS NADIA</t>
  </si>
  <si>
    <t>HD422R</t>
  </si>
  <si>
    <t>EX MSC ZONDA III / CHANGE ROTATION TPP-SIN</t>
  </si>
  <si>
    <t>MSC JANIS 3</t>
  </si>
  <si>
    <t>CHANGE ROTATION - TPP-SIN</t>
  </si>
  <si>
    <t>COR - SIN-MNN-MNS-SFS</t>
  </si>
  <si>
    <t>HZ417R</t>
  </si>
  <si>
    <t>SB422A</t>
  </si>
  <si>
    <t>SB423A</t>
  </si>
  <si>
    <t>SB424A</t>
  </si>
  <si>
    <t>SB423R</t>
  </si>
  <si>
    <t>SB424R</t>
  </si>
  <si>
    <t>HD419A</t>
  </si>
  <si>
    <t>HD420A</t>
  </si>
  <si>
    <t>HD421A</t>
  </si>
  <si>
    <t>HD422A</t>
  </si>
  <si>
    <t>HD423A</t>
  </si>
  <si>
    <t>COR  - SIN-TPP-SRG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</si>
</sst>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6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sz val="9"/>
      <name val="Book Antiqua"/>
      <family val="2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12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11"/>
      <color theme="1"/>
      <name val="Arial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u/>
      <sz val="9"/>
      <color theme="9" tint="-0.249977111117893"/>
      <name val="Arial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sz val="14"/>
      <color rgb="FF0000FF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3333FF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i/>
      <sz val="10"/>
      <color theme="0"/>
      <name val="Arial"/>
      <family val="2"/>
    </font>
    <font>
      <b/>
      <sz val="9"/>
      <color rgb="FFC00000"/>
      <name val="Arial"/>
      <family val="2"/>
    </font>
    <font>
      <b/>
      <sz val="9"/>
      <color rgb="FF00206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u/>
      <sz val="10"/>
      <color theme="1" tint="0.49998474074526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0"/>
      <name val="Arial"/>
      <family val="2"/>
    </font>
    <font>
      <u/>
      <sz val="10.5"/>
      <name val="Arial"/>
      <family val="2"/>
    </font>
    <font>
      <u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Times New Roman"/>
      <family val="1"/>
    </font>
    <font>
      <b/>
      <sz val="10"/>
      <color theme="0" tint="-4.9989318521683403E-2"/>
      <name val="Arial"/>
      <family val="2"/>
    </font>
    <font>
      <sz val="10"/>
      <color theme="3" tint="-0.499984740745262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75" fillId="0" borderId="0"/>
    <xf numFmtId="0" fontId="83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8" fillId="0" borderId="0"/>
    <xf numFmtId="0" fontId="1" fillId="0" borderId="0"/>
    <xf numFmtId="0" fontId="1" fillId="0" borderId="0"/>
    <xf numFmtId="0" fontId="3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4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1" fillId="0" borderId="0" xfId="3" applyNumberFormat="1" applyFont="1" applyAlignment="1">
      <alignment vertical="center" wrapText="1"/>
    </xf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1" fillId="0" borderId="0" xfId="0" applyFont="1" applyAlignment="1">
      <alignment horizontal="right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35" fillId="0" borderId="0" xfId="3" applyNumberFormat="1" applyFont="1" applyAlignment="1">
      <alignment vertical="center" wrapText="1"/>
    </xf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37" fillId="0" borderId="0" xfId="3" applyNumberFormat="1" applyFont="1" applyAlignment="1">
      <alignment vertical="center" wrapText="1"/>
    </xf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3" fillId="0" borderId="0" xfId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71" fillId="0" borderId="0" xfId="0" applyFont="1" applyAlignment="1">
      <alignment horizontal="right" vertical="center"/>
    </xf>
    <xf numFmtId="0" fontId="68" fillId="0" borderId="0" xfId="1" applyFont="1" applyAlignment="1">
      <alignment horizontal="right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72" fillId="23" borderId="1" xfId="11" applyFont="1" applyFill="1" applyBorder="1"/>
    <xf numFmtId="0" fontId="72" fillId="23" borderId="1" xfId="11" applyFont="1" applyFill="1" applyBorder="1" applyAlignment="1">
      <alignment horizontal="center"/>
    </xf>
    <xf numFmtId="0" fontId="72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4" fillId="0" borderId="1" xfId="11" applyFont="1" applyBorder="1"/>
    <xf numFmtId="0" fontId="18" fillId="0" borderId="1" xfId="12" applyFont="1" applyBorder="1"/>
    <xf numFmtId="0" fontId="72" fillId="25" borderId="1" xfId="11" applyFont="1" applyFill="1" applyBorder="1"/>
    <xf numFmtId="0" fontId="72" fillId="0" borderId="1" xfId="13" applyFont="1" applyBorder="1"/>
    <xf numFmtId="0" fontId="72" fillId="0" borderId="1" xfId="14" applyFont="1" applyBorder="1" applyAlignment="1">
      <alignment wrapText="1"/>
    </xf>
    <xf numFmtId="0" fontId="72" fillId="26" borderId="1" xfId="11" applyFont="1" applyFill="1" applyBorder="1"/>
    <xf numFmtId="0" fontId="72" fillId="0" borderId="1" xfId="11" applyFont="1" applyBorder="1"/>
    <xf numFmtId="0" fontId="72" fillId="27" borderId="1" xfId="11" applyFont="1" applyFill="1" applyBorder="1"/>
    <xf numFmtId="0" fontId="72" fillId="28" borderId="1" xfId="11" applyFont="1" applyFill="1" applyBorder="1"/>
    <xf numFmtId="0" fontId="74" fillId="28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29" borderId="1" xfId="11" applyFont="1" applyFill="1" applyBorder="1"/>
    <xf numFmtId="0" fontId="77" fillId="0" borderId="0" xfId="14" applyFont="1" applyAlignment="1">
      <alignment horizontal="left" vertical="center" indent="4"/>
    </xf>
    <xf numFmtId="0" fontId="75" fillId="0" borderId="0" xfId="14"/>
    <xf numFmtId="0" fontId="18" fillId="0" borderId="1" xfId="11" applyFont="1" applyBorder="1"/>
    <xf numFmtId="0" fontId="72" fillId="0" borderId="0" xfId="13" applyFont="1"/>
    <xf numFmtId="0" fontId="72" fillId="0" borderId="0" xfId="11" applyFont="1"/>
    <xf numFmtId="0" fontId="72" fillId="30" borderId="1" xfId="11" applyFont="1" applyFill="1" applyBorder="1"/>
    <xf numFmtId="0" fontId="18" fillId="30" borderId="1" xfId="11" applyFont="1" applyFill="1" applyBorder="1"/>
    <xf numFmtId="0" fontId="74" fillId="25" borderId="1" xfId="11" applyFont="1" applyFill="1" applyBorder="1"/>
    <xf numFmtId="0" fontId="79" fillId="0" borderId="1" xfId="11" applyFont="1" applyBorder="1" applyAlignment="1">
      <alignment wrapText="1"/>
    </xf>
    <xf numFmtId="0" fontId="72" fillId="0" borderId="1" xfId="13" applyFont="1" applyBorder="1" applyAlignment="1">
      <alignment wrapText="1"/>
    </xf>
    <xf numFmtId="0" fontId="74" fillId="26" borderId="1" xfId="11" applyFont="1" applyFill="1" applyBorder="1"/>
    <xf numFmtId="0" fontId="72" fillId="28" borderId="1" xfId="11" applyFont="1" applyFill="1" applyBorder="1" applyAlignment="1">
      <alignment vertical="center"/>
    </xf>
    <xf numFmtId="0" fontId="72" fillId="26" borderId="1" xfId="11" applyFont="1" applyFill="1" applyBorder="1" applyAlignment="1">
      <alignment vertical="center"/>
    </xf>
    <xf numFmtId="0" fontId="72" fillId="0" borderId="1" xfId="11" applyFont="1" applyBorder="1" applyAlignment="1">
      <alignment wrapText="1"/>
    </xf>
    <xf numFmtId="0" fontId="80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4" fillId="0" borderId="0" xfId="0" applyFont="1" applyAlignment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 wrapText="1"/>
    </xf>
    <xf numFmtId="0" fontId="85" fillId="0" borderId="0" xfId="0" applyFont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16" fontId="56" fillId="0" borderId="0" xfId="0" applyNumberFormat="1" applyFont="1" applyAlignment="1">
      <alignment vertical="center"/>
    </xf>
    <xf numFmtId="0" fontId="71" fillId="0" borderId="0" xfId="1" applyFont="1" applyAlignment="1">
      <alignment horizontal="righ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16" fontId="88" fillId="20" borderId="1" xfId="0" applyNumberFormat="1" applyFont="1" applyFill="1" applyBorder="1" applyAlignment="1">
      <alignment horizontal="left" vertical="center"/>
    </xf>
    <xf numFmtId="16" fontId="88" fillId="20" borderId="1" xfId="0" applyNumberFormat="1" applyFont="1" applyFill="1" applyBorder="1" applyAlignment="1">
      <alignment horizontal="center" vertical="center"/>
    </xf>
    <xf numFmtId="16" fontId="88" fillId="0" borderId="0" xfId="0" applyNumberFormat="1" applyFont="1" applyAlignment="1">
      <alignment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98" fillId="0" borderId="0" xfId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0" fontId="102" fillId="0" borderId="0" xfId="2" applyFont="1" applyFill="1" applyAlignment="1" applyProtection="1">
      <alignment horizontal="left" vertical="center"/>
    </xf>
    <xf numFmtId="0" fontId="100" fillId="0" borderId="0" xfId="0" applyFont="1" applyAlignment="1">
      <alignment horizontal="left" vertical="center"/>
    </xf>
    <xf numFmtId="0" fontId="98" fillId="0" borderId="0" xfId="1" applyFont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90" fillId="0" borderId="0" xfId="0" applyFont="1" applyAlignment="1">
      <alignment horizontal="left"/>
    </xf>
    <xf numFmtId="0" fontId="102" fillId="0" borderId="0" xfId="2" applyFont="1" applyFill="1" applyAlignment="1" applyProtection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>
      <alignment horizontal="left"/>
    </xf>
    <xf numFmtId="0" fontId="98" fillId="0" borderId="0" xfId="0" applyFont="1" applyAlignment="1">
      <alignment horizontal="left" vertical="center"/>
    </xf>
    <xf numFmtId="0" fontId="103" fillId="0" borderId="0" xfId="2" applyFont="1" applyFill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3" fillId="0" borderId="19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4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5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/>
    </xf>
    <xf numFmtId="16" fontId="60" fillId="0" borderId="0" xfId="0" quotePrefix="1" applyNumberFormat="1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1" applyFont="1" applyAlignment="1">
      <alignment horizontal="right" vertical="center"/>
    </xf>
    <xf numFmtId="0" fontId="107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10" fillId="0" borderId="0" xfId="0" applyFont="1" applyAlignment="1">
      <alignment vertical="center"/>
    </xf>
    <xf numFmtId="0" fontId="111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16" fontId="112" fillId="0" borderId="0" xfId="0" applyNumberFormat="1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2" fillId="0" borderId="0" xfId="1" applyFont="1" applyAlignment="1">
      <alignment horizontal="left" vertical="center"/>
    </xf>
    <xf numFmtId="0" fontId="112" fillId="0" borderId="0" xfId="1" applyFont="1" applyAlignment="1">
      <alignment horizontal="left" vertical="center" wrapText="1"/>
    </xf>
    <xf numFmtId="16" fontId="52" fillId="0" borderId="1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 vertical="center"/>
    </xf>
    <xf numFmtId="0" fontId="85" fillId="0" borderId="0" xfId="1" applyFont="1" applyAlignment="1">
      <alignment horizontal="right" vertical="center"/>
    </xf>
    <xf numFmtId="0" fontId="85" fillId="0" borderId="0" xfId="1" applyFont="1" applyAlignment="1">
      <alignment horizontal="right" vertical="center" wrapText="1"/>
    </xf>
    <xf numFmtId="0" fontId="85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16" fontId="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14" fillId="0" borderId="1" xfId="11" applyFont="1" applyBorder="1"/>
    <xf numFmtId="0" fontId="115" fillId="0" borderId="1" xfId="12" applyFont="1" applyBorder="1"/>
    <xf numFmtId="0" fontId="115" fillId="0" borderId="1" xfId="12" applyFont="1" applyBorder="1" applyAlignment="1">
      <alignment wrapText="1"/>
    </xf>
    <xf numFmtId="0" fontId="116" fillId="0" borderId="0" xfId="0" applyFont="1" applyAlignment="1">
      <alignment horizontal="right" vertical="center"/>
    </xf>
    <xf numFmtId="0" fontId="116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 wrapText="1"/>
    </xf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 wrapText="1"/>
    </xf>
    <xf numFmtId="0" fontId="125" fillId="0" borderId="0" xfId="0" applyFont="1" applyAlignment="1">
      <alignment horizontal="right" vertical="center"/>
    </xf>
    <xf numFmtId="17" fontId="4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right" vertical="center" wrapText="1"/>
    </xf>
    <xf numFmtId="0" fontId="128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9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right" vertical="center"/>
    </xf>
    <xf numFmtId="16" fontId="130" fillId="0" borderId="0" xfId="0" applyNumberFormat="1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17" fontId="4" fillId="31" borderId="1" xfId="0" applyNumberFormat="1" applyFont="1" applyFill="1" applyBorder="1" applyAlignment="1">
      <alignment horizontal="left" vertical="center"/>
    </xf>
    <xf numFmtId="0" fontId="0" fillId="0" borderId="0" xfId="2" applyNumberFormat="1" applyFont="1" applyFill="1" applyBorder="1" applyAlignment="1" applyProtection="1"/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16" fontId="0" fillId="0" borderId="0" xfId="0" applyNumberFormat="1"/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31" borderId="1" xfId="0" applyNumberFormat="1" applyFont="1" applyFill="1" applyBorder="1" applyAlignment="1">
      <alignment horizontal="center" vertical="center"/>
    </xf>
    <xf numFmtId="17" fontId="131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31" fillId="31" borderId="1" xfId="0" applyNumberFormat="1" applyFont="1" applyFill="1" applyBorder="1" applyAlignment="1">
      <alignment horizontal="left" vertical="center"/>
    </xf>
    <xf numFmtId="16" fontId="134" fillId="2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1" fillId="0" borderId="0" xfId="0" applyFont="1" applyAlignment="1">
      <alignment horizontal="right" vertical="center"/>
    </xf>
    <xf numFmtId="0" fontId="136" fillId="0" borderId="0" xfId="1" applyFont="1" applyAlignment="1">
      <alignment horizontal="right" vertical="center"/>
    </xf>
    <xf numFmtId="0" fontId="136" fillId="0" borderId="0" xfId="1" applyFont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3" fillId="0" borderId="0" xfId="0" quotePrefix="1" applyFont="1" applyAlignment="1">
      <alignment vertical="center"/>
    </xf>
    <xf numFmtId="0" fontId="133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41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5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4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6" fillId="0" borderId="0" xfId="2" applyFont="1" applyAlignment="1" applyProtection="1">
      <alignment horizontal="left" vertical="center"/>
    </xf>
    <xf numFmtId="0" fontId="0" fillId="0" borderId="0" xfId="0" applyAlignment="1">
      <alignment horizontal="center"/>
    </xf>
    <xf numFmtId="0" fontId="66" fillId="0" borderId="0" xfId="2" applyFont="1" applyAlignment="1" applyProtection="1">
      <alignment horizontal="left"/>
    </xf>
    <xf numFmtId="0" fontId="14" fillId="0" borderId="0" xfId="2" applyAlignment="1" applyProtection="1">
      <alignment vertical="center"/>
    </xf>
    <xf numFmtId="0" fontId="121" fillId="0" borderId="0" xfId="0" applyFont="1" applyAlignment="1">
      <alignment horizontal="center" vertical="center"/>
    </xf>
    <xf numFmtId="16" fontId="119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11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vertical="center"/>
    </xf>
    <xf numFmtId="16" fontId="147" fillId="0" borderId="0" xfId="0" applyNumberFormat="1" applyFont="1" applyAlignment="1">
      <alignment horizontal="center" vertical="center"/>
    </xf>
    <xf numFmtId="16" fontId="148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33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0" fontId="150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7" fontId="43" fillId="0" borderId="1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53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9" fillId="36" borderId="0" xfId="0" applyNumberFormat="1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21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52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9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51" fillId="34" borderId="0" xfId="0" quotePrefix="1" applyFont="1" applyFill="1" applyAlignment="1">
      <alignment horizontal="center" vertical="center"/>
    </xf>
    <xf numFmtId="16" fontId="145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51" fillId="21" borderId="0" xfId="0" quotePrefix="1" applyNumberFormat="1" applyFont="1" applyFill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7" fillId="0" borderId="0" xfId="0" applyFont="1" applyAlignment="1">
      <alignment wrapText="1"/>
    </xf>
    <xf numFmtId="0" fontId="53" fillId="0" borderId="0" xfId="0" applyFont="1" applyAlignment="1">
      <alignment vertical="center" wrapText="1"/>
    </xf>
    <xf numFmtId="0" fontId="158" fillId="0" borderId="0" xfId="0" applyFont="1" applyAlignment="1">
      <alignment vertical="center" wrapText="1"/>
    </xf>
    <xf numFmtId="16" fontId="159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16" fontId="113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61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51" fillId="0" borderId="0" xfId="0" applyNumberFormat="1" applyFont="1" applyAlignment="1">
      <alignment vertical="center"/>
    </xf>
    <xf numFmtId="16" fontId="119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43" fillId="0" borderId="0" xfId="0" applyNumberFormat="1" applyFont="1" applyAlignment="1">
      <alignment horizontal="left" vertical="center"/>
    </xf>
    <xf numFmtId="17" fontId="52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60" fillId="0" borderId="0" xfId="0" applyNumberFormat="1" applyFont="1" applyAlignment="1">
      <alignment horizontal="center" vertical="center"/>
    </xf>
    <xf numFmtId="0" fontId="74" fillId="29" borderId="19" xfId="11" applyFont="1" applyFill="1" applyBorder="1"/>
    <xf numFmtId="0" fontId="18" fillId="0" borderId="19" xfId="12" applyFont="1" applyBorder="1"/>
    <xf numFmtId="0" fontId="72" fillId="0" borderId="19" xfId="13" applyFont="1" applyBorder="1"/>
    <xf numFmtId="0" fontId="18" fillId="0" borderId="19" xfId="12" applyFont="1" applyBorder="1" applyAlignment="1">
      <alignment wrapText="1"/>
    </xf>
    <xf numFmtId="0" fontId="74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2" fillId="0" borderId="0" xfId="14" applyFont="1" applyAlignment="1">
      <alignment wrapText="1"/>
    </xf>
    <xf numFmtId="0" fontId="72" fillId="0" borderId="0" xfId="11" applyFont="1" applyAlignment="1">
      <alignment horizontal="center"/>
    </xf>
    <xf numFmtId="0" fontId="83" fillId="39" borderId="27" xfId="0" applyFont="1" applyFill="1" applyBorder="1" applyAlignment="1">
      <alignment vertical="center" wrapText="1"/>
    </xf>
    <xf numFmtId="0" fontId="83" fillId="39" borderId="28" xfId="0" applyFont="1" applyFill="1" applyBorder="1" applyAlignment="1">
      <alignment vertical="center"/>
    </xf>
    <xf numFmtId="0" fontId="77" fillId="0" borderId="29" xfId="0" applyFont="1" applyBorder="1" applyAlignment="1">
      <alignment vertical="center"/>
    </xf>
    <xf numFmtId="0" fontId="77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13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13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51" fillId="0" borderId="0" xfId="0" applyFont="1" applyAlignment="1">
      <alignment vertical="center"/>
    </xf>
    <xf numFmtId="16" fontId="145" fillId="0" borderId="2" xfId="0" applyNumberFormat="1" applyFont="1" applyBorder="1" applyAlignment="1">
      <alignment horizontal="center" vertical="center"/>
    </xf>
    <xf numFmtId="16" fontId="151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3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16" fontId="166" fillId="0" borderId="1" xfId="0" applyNumberFormat="1" applyFont="1" applyBorder="1" applyAlignment="1">
      <alignment horizontal="center" vertical="center"/>
    </xf>
    <xf numFmtId="0" fontId="161" fillId="0" borderId="1" xfId="0" applyFont="1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16" fontId="151" fillId="0" borderId="0" xfId="0" quotePrefix="1" applyNumberFormat="1" applyFont="1" applyAlignment="1">
      <alignment horizontal="center" vertical="center"/>
    </xf>
    <xf numFmtId="0" fontId="168" fillId="0" borderId="29" xfId="0" applyFont="1" applyBorder="1" applyAlignment="1">
      <alignment vertical="center"/>
    </xf>
    <xf numFmtId="0" fontId="169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center"/>
    </xf>
    <xf numFmtId="17" fontId="52" fillId="31" borderId="1" xfId="0" applyNumberFormat="1" applyFont="1" applyFill="1" applyBorder="1" applyAlignment="1">
      <alignment horizontal="left" vertical="center"/>
    </xf>
    <xf numFmtId="17" fontId="62" fillId="31" borderId="1" xfId="0" applyNumberFormat="1" applyFont="1" applyFill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7" fontId="156" fillId="0" borderId="0" xfId="0" applyNumberFormat="1" applyFont="1" applyAlignment="1">
      <alignment horizontal="center" vertical="center"/>
    </xf>
    <xf numFmtId="0" fontId="51" fillId="21" borderId="0" xfId="0" applyFont="1" applyFill="1" applyAlignment="1">
      <alignment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63" fillId="0" borderId="0" xfId="0" applyNumberFormat="1" applyFont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13" fillId="0" borderId="1" xfId="0" applyNumberFormat="1" applyFont="1" applyBorder="1" applyAlignment="1">
      <alignment horizontal="center" vertical="center"/>
    </xf>
    <xf numFmtId="17" fontId="113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61" fillId="38" borderId="1" xfId="0" applyNumberFormat="1" applyFont="1" applyFill="1" applyBorder="1" applyAlignment="1">
      <alignment horizontal="center" vertical="center"/>
    </xf>
    <xf numFmtId="16" fontId="170" fillId="0" borderId="1" xfId="0" applyNumberFormat="1" applyFont="1" applyBorder="1" applyAlignment="1">
      <alignment horizontal="left" vertical="center"/>
    </xf>
    <xf numFmtId="16" fontId="151" fillId="31" borderId="1" xfId="0" applyNumberFormat="1" applyFont="1" applyFill="1" applyBorder="1" applyAlignment="1">
      <alignment horizontal="center" vertical="center"/>
    </xf>
    <xf numFmtId="16" fontId="133" fillId="38" borderId="0" xfId="0" applyNumberFormat="1" applyFont="1" applyFill="1" applyAlignment="1">
      <alignment horizontal="center" vertical="center"/>
    </xf>
    <xf numFmtId="16" fontId="140" fillId="38" borderId="0" xfId="0" applyNumberFormat="1" applyFont="1" applyFill="1" applyAlignment="1">
      <alignment horizontal="center" vertical="center"/>
    </xf>
    <xf numFmtId="16" fontId="171" fillId="0" borderId="1" xfId="0" applyNumberFormat="1" applyFont="1" applyBorder="1" applyAlignment="1">
      <alignment horizontal="left" vertical="center"/>
    </xf>
    <xf numFmtId="0" fontId="172" fillId="36" borderId="0" xfId="0" applyFont="1" applyFill="1" applyAlignment="1">
      <alignment vertical="center"/>
    </xf>
    <xf numFmtId="0" fontId="161" fillId="31" borderId="1" xfId="0" applyFont="1" applyFill="1" applyBorder="1" applyAlignment="1">
      <alignment vertical="center"/>
    </xf>
    <xf numFmtId="0" fontId="173" fillId="0" borderId="0" xfId="0" applyFont="1" applyAlignment="1">
      <alignment horizontal="right" vertical="center"/>
    </xf>
    <xf numFmtId="16" fontId="121" fillId="38" borderId="0" xfId="0" applyNumberFormat="1" applyFont="1" applyFill="1" applyAlignment="1">
      <alignment horizontal="center" vertical="center"/>
    </xf>
    <xf numFmtId="0" fontId="170" fillId="0" borderId="1" xfId="0" applyFont="1" applyBorder="1" applyAlignment="1">
      <alignment horizontal="center" vertical="center"/>
    </xf>
    <xf numFmtId="0" fontId="160" fillId="0" borderId="0" xfId="0" applyFont="1" applyAlignment="1">
      <alignment vertical="center"/>
    </xf>
    <xf numFmtId="16" fontId="149" fillId="0" borderId="0" xfId="0" applyNumberFormat="1" applyFont="1" applyAlignment="1">
      <alignment horizontal="center" vertical="center"/>
    </xf>
    <xf numFmtId="16" fontId="133" fillId="36" borderId="0" xfId="0" applyNumberFormat="1" applyFont="1" applyFill="1" applyAlignment="1">
      <alignment horizontal="center" vertical="center"/>
    </xf>
    <xf numFmtId="0" fontId="175" fillId="0" borderId="0" xfId="0" applyFont="1"/>
    <xf numFmtId="0" fontId="161" fillId="0" borderId="1" xfId="0" applyFont="1" applyBorder="1"/>
    <xf numFmtId="0" fontId="176" fillId="0" borderId="1" xfId="0" applyFont="1" applyBorder="1"/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0" fontId="179" fillId="0" borderId="1" xfId="0" applyFont="1" applyBorder="1"/>
    <xf numFmtId="16" fontId="161" fillId="0" borderId="1" xfId="0" applyNumberFormat="1" applyFont="1" applyBorder="1" applyAlignment="1">
      <alignment horizontal="center" vertical="center"/>
    </xf>
    <xf numFmtId="0" fontId="83" fillId="39" borderId="26" xfId="0" applyFont="1" applyFill="1" applyBorder="1" applyAlignment="1">
      <alignment vertical="center"/>
    </xf>
    <xf numFmtId="16" fontId="180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9" fillId="0" borderId="1" xfId="0" applyNumberFormat="1" applyFont="1" applyBorder="1" applyAlignment="1">
      <alignment horizontal="left" wrapText="1"/>
    </xf>
    <xf numFmtId="16" fontId="132" fillId="0" borderId="0" xfId="0" applyNumberFormat="1" applyFont="1" applyAlignment="1">
      <alignment horizontal="center" vertical="center"/>
    </xf>
    <xf numFmtId="16" fontId="181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32" fillId="0" borderId="1" xfId="0" applyNumberFormat="1" applyFont="1" applyBorder="1" applyAlignment="1">
      <alignment horizontal="left" wrapText="1"/>
    </xf>
    <xf numFmtId="17" fontId="13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82" fillId="0" borderId="1" xfId="0" applyFont="1" applyBorder="1"/>
    <xf numFmtId="0" fontId="182" fillId="0" borderId="1" xfId="0" applyFont="1" applyBorder="1" applyAlignment="1">
      <alignment wrapText="1"/>
    </xf>
    <xf numFmtId="0" fontId="16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83" fillId="0" borderId="0" xfId="0" applyFont="1" applyAlignment="1">
      <alignment horizontal="left" vertical="center" indent="1"/>
    </xf>
    <xf numFmtId="16" fontId="160" fillId="0" borderId="0" xfId="0" applyNumberFormat="1" applyFont="1" applyAlignment="1">
      <alignment vertical="center"/>
    </xf>
    <xf numFmtId="0" fontId="184" fillId="21" borderId="0" xfId="1" applyFont="1" applyFill="1" applyAlignment="1">
      <alignment horizontal="left" vertical="center"/>
    </xf>
    <xf numFmtId="16" fontId="159" fillId="0" borderId="1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9" fillId="38" borderId="1" xfId="0" applyNumberFormat="1" applyFont="1" applyFill="1" applyBorder="1" applyAlignment="1">
      <alignment horizontal="center" vertical="center"/>
    </xf>
    <xf numFmtId="16" fontId="140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31" fillId="0" borderId="0" xfId="0" applyNumberFormat="1" applyFont="1" applyAlignment="1">
      <alignment horizontal="center" vertical="center"/>
    </xf>
    <xf numFmtId="0" fontId="186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0" fontId="14" fillId="0" borderId="0" xfId="2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9" fillId="0" borderId="0" xfId="2" applyFont="1" applyAlignment="1" applyProtection="1">
      <alignment horizontal="left" vertical="center"/>
    </xf>
    <xf numFmtId="0" fontId="189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62" fillId="0" borderId="0" xfId="2" applyNumberFormat="1" applyFont="1" applyAlignment="1" applyProtection="1">
      <alignment horizontal="center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64" fillId="0" borderId="0" xfId="0" applyFont="1"/>
    <xf numFmtId="0" fontId="13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93" fillId="0" borderId="1" xfId="12" applyFont="1" applyBorder="1" applyAlignment="1">
      <alignment wrapText="1"/>
    </xf>
    <xf numFmtId="0" fontId="74" fillId="0" borderId="1" xfId="11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4" fillId="21" borderId="0" xfId="0" applyFont="1" applyFill="1" applyAlignment="1">
      <alignment horizontal="left" vertical="center"/>
    </xf>
    <xf numFmtId="0" fontId="133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8" fillId="0" borderId="0" xfId="0" applyNumberFormat="1" applyFont="1" applyAlignment="1">
      <alignment horizontal="center" vertical="center" wrapText="1"/>
    </xf>
    <xf numFmtId="0" fontId="195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16" fontId="197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9" fillId="23" borderId="32" xfId="0" applyFont="1" applyFill="1" applyBorder="1" applyAlignment="1">
      <alignment horizontal="center" vertical="center"/>
    </xf>
    <xf numFmtId="0" fontId="199" fillId="23" borderId="33" xfId="0" applyFont="1" applyFill="1" applyBorder="1" applyAlignment="1">
      <alignment horizontal="center" vertical="center"/>
    </xf>
    <xf numFmtId="0" fontId="200" fillId="40" borderId="5" xfId="8" applyFont="1" applyFill="1" applyBorder="1" applyAlignment="1">
      <alignment vertical="center" wrapText="1"/>
    </xf>
    <xf numFmtId="0" fontId="199" fillId="39" borderId="34" xfId="0" applyFont="1" applyFill="1" applyBorder="1" applyAlignment="1">
      <alignment horizontal="center" vertical="center"/>
    </xf>
    <xf numFmtId="0" fontId="201" fillId="42" borderId="32" xfId="0" applyFont="1" applyFill="1" applyBorder="1" applyAlignment="1">
      <alignment horizontal="center"/>
    </xf>
    <xf numFmtId="0" fontId="201" fillId="42" borderId="35" xfId="0" applyFont="1" applyFill="1" applyBorder="1" applyAlignment="1">
      <alignment horizontal="center"/>
    </xf>
    <xf numFmtId="0" fontId="201" fillId="42" borderId="12" xfId="0" applyFont="1" applyFill="1" applyBorder="1" applyAlignment="1">
      <alignment horizontal="center"/>
    </xf>
    <xf numFmtId="0" fontId="200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202" fillId="42" borderId="36" xfId="0" applyFont="1" applyFill="1" applyBorder="1" applyAlignment="1">
      <alignment horizontal="center"/>
    </xf>
    <xf numFmtId="0" fontId="201" fillId="42" borderId="37" xfId="0" applyFont="1" applyFill="1" applyBorder="1" applyAlignment="1">
      <alignment horizontal="center"/>
    </xf>
    <xf numFmtId="0" fontId="201" fillId="42" borderId="9" xfId="0" applyFont="1" applyFill="1" applyBorder="1" applyAlignment="1">
      <alignment horizontal="center"/>
    </xf>
    <xf numFmtId="0" fontId="200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200" fillId="0" borderId="1" xfId="8" applyFont="1" applyBorder="1" applyAlignment="1">
      <alignment horizontal="center"/>
    </xf>
    <xf numFmtId="0" fontId="200" fillId="43" borderId="1" xfId="8" applyFont="1" applyFill="1" applyBorder="1" applyAlignment="1">
      <alignment horizontal="center"/>
    </xf>
    <xf numFmtId="38" fontId="200" fillId="0" borderId="18" xfId="39" applyNumberFormat="1" applyFont="1" applyBorder="1" applyAlignment="1">
      <alignment horizontal="center"/>
    </xf>
    <xf numFmtId="0" fontId="199" fillId="43" borderId="37" xfId="0" applyFont="1" applyFill="1" applyBorder="1" applyAlignment="1">
      <alignment horizontal="center"/>
    </xf>
    <xf numFmtId="0" fontId="199" fillId="43" borderId="9" xfId="0" applyFont="1" applyFill="1" applyBorder="1" applyAlignment="1">
      <alignment horizontal="center"/>
    </xf>
    <xf numFmtId="0" fontId="202" fillId="43" borderId="36" xfId="0" applyFont="1" applyFill="1" applyBorder="1" applyAlignment="1">
      <alignment horizontal="center"/>
    </xf>
    <xf numFmtId="0" fontId="201" fillId="43" borderId="37" xfId="0" applyFont="1" applyFill="1" applyBorder="1" applyAlignment="1">
      <alignment horizontal="center"/>
    </xf>
    <xf numFmtId="0" fontId="201" fillId="43" borderId="9" xfId="0" applyFont="1" applyFill="1" applyBorder="1" applyAlignment="1">
      <alignment horizontal="center"/>
    </xf>
    <xf numFmtId="38" fontId="200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201" fillId="42" borderId="38" xfId="0" applyFont="1" applyFill="1" applyBorder="1" applyAlignment="1">
      <alignment horizontal="center"/>
    </xf>
    <xf numFmtId="0" fontId="199" fillId="0" borderId="9" xfId="0" applyFont="1" applyBorder="1" applyAlignment="1">
      <alignment horizontal="center"/>
    </xf>
    <xf numFmtId="0" fontId="202" fillId="42" borderId="28" xfId="0" applyFont="1" applyFill="1" applyBorder="1" applyAlignment="1">
      <alignment horizontal="center"/>
    </xf>
    <xf numFmtId="0" fontId="201" fillId="42" borderId="39" xfId="0" applyFont="1" applyFill="1" applyBorder="1" applyAlignment="1">
      <alignment horizontal="center"/>
    </xf>
    <xf numFmtId="0" fontId="200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201" fillId="42" borderId="26" xfId="0" applyFont="1" applyFill="1" applyBorder="1" applyAlignment="1">
      <alignment horizontal="center"/>
    </xf>
    <xf numFmtId="0" fontId="201" fillId="42" borderId="4" xfId="0" applyFont="1" applyFill="1" applyBorder="1" applyAlignment="1">
      <alignment horizontal="center"/>
    </xf>
    <xf numFmtId="0" fontId="200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200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64" fillId="0" borderId="0" xfId="2" applyFont="1" applyFill="1" applyAlignment="1" applyProtection="1">
      <alignment horizontal="left" vertical="center"/>
    </xf>
    <xf numFmtId="17" fontId="64" fillId="0" borderId="0" xfId="0" applyNumberFormat="1" applyFont="1" applyAlignment="1">
      <alignment horizontal="center" vertical="center"/>
    </xf>
    <xf numFmtId="0" fontId="163" fillId="21" borderId="0" xfId="0" applyFont="1" applyFill="1" applyAlignment="1">
      <alignment vertical="center"/>
    </xf>
    <xf numFmtId="0" fontId="64" fillId="21" borderId="0" xfId="0" applyFont="1" applyFill="1"/>
    <xf numFmtId="0" fontId="203" fillId="0" borderId="0" xfId="12" applyFont="1"/>
    <xf numFmtId="0" fontId="203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16" fontId="204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16" fontId="140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16" fontId="141" fillId="44" borderId="0" xfId="0" applyNumberFormat="1" applyFont="1" applyFill="1" applyAlignment="1">
      <alignment horizontal="center" vertical="center"/>
    </xf>
    <xf numFmtId="16" fontId="43" fillId="44" borderId="0" xfId="0" applyNumberFormat="1" applyFont="1" applyFill="1" applyAlignment="1">
      <alignment horizontal="center" vertical="center"/>
    </xf>
    <xf numFmtId="0" fontId="0" fillId="44" borderId="0" xfId="0" applyFill="1"/>
    <xf numFmtId="0" fontId="4" fillId="44" borderId="0" xfId="0" applyFont="1" applyFill="1" applyAlignment="1">
      <alignment vertical="center"/>
    </xf>
    <xf numFmtId="0" fontId="13" fillId="44" borderId="0" xfId="0" applyFont="1" applyFill="1" applyAlignment="1">
      <alignment vertical="center"/>
    </xf>
    <xf numFmtId="0" fontId="16" fillId="44" borderId="0" xfId="0" applyFont="1" applyFill="1" applyAlignment="1">
      <alignment vertical="center"/>
    </xf>
    <xf numFmtId="0" fontId="127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33" fillId="0" borderId="0" xfId="1" applyFont="1" applyAlignment="1">
      <alignment horizontal="left" vertical="center"/>
    </xf>
    <xf numFmtId="0" fontId="206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33" fillId="21" borderId="0" xfId="0" applyFont="1" applyFill="1" applyAlignment="1">
      <alignment vertical="center"/>
    </xf>
    <xf numFmtId="0" fontId="77" fillId="0" borderId="0" xfId="0" applyFont="1" applyAlignment="1">
      <alignment horizontal="center"/>
    </xf>
    <xf numFmtId="0" fontId="207" fillId="46" borderId="26" xfId="0" applyFont="1" applyFill="1" applyBorder="1" applyAlignment="1">
      <alignment vertical="center" wrapText="1"/>
    </xf>
    <xf numFmtId="0" fontId="207" fillId="46" borderId="27" xfId="0" applyFont="1" applyFill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right" vertical="center"/>
    </xf>
    <xf numFmtId="16" fontId="162" fillId="0" borderId="1" xfId="2" applyNumberFormat="1" applyFont="1" applyBorder="1" applyAlignment="1" applyProtection="1">
      <alignment horizontal="left" vertical="center"/>
    </xf>
    <xf numFmtId="0" fontId="64" fillId="0" borderId="1" xfId="0" applyFont="1" applyBorder="1" applyAlignment="1">
      <alignment vertical="center"/>
    </xf>
    <xf numFmtId="16" fontId="210" fillId="0" borderId="1" xfId="0" applyNumberFormat="1" applyFont="1" applyBorder="1" applyAlignment="1">
      <alignment horizontal="center" vertical="center"/>
    </xf>
    <xf numFmtId="0" fontId="211" fillId="0" borderId="0" xfId="2" applyFont="1" applyAlignment="1" applyProtection="1"/>
    <xf numFmtId="0" fontId="188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3" fillId="0" borderId="0" xfId="0" applyFont="1" applyAlignment="1">
      <alignment vertical="center"/>
    </xf>
    <xf numFmtId="0" fontId="214" fillId="0" borderId="0" xfId="2" applyFont="1" applyAlignment="1" applyProtection="1"/>
    <xf numFmtId="0" fontId="21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75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74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54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18" fillId="0" borderId="1" xfId="0" applyNumberFormat="1" applyFont="1" applyBorder="1" applyAlignment="1">
      <alignment horizontal="center" vertical="center"/>
    </xf>
    <xf numFmtId="0" fontId="219" fillId="0" borderId="0" xfId="0" applyFont="1"/>
    <xf numFmtId="16" fontId="135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45" fillId="38" borderId="0" xfId="0" applyNumberFormat="1" applyFont="1" applyFill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0" fontId="218" fillId="0" borderId="0" xfId="0" applyFont="1" applyAlignment="1">
      <alignment vertical="center"/>
    </xf>
    <xf numFmtId="16" fontId="148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8" fillId="0" borderId="1" xfId="0" applyNumberFormat="1" applyFont="1" applyBorder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16" fillId="0" borderId="0" xfId="0" applyNumberFormat="1" applyFont="1" applyAlignment="1">
      <alignment horizontal="center" vertical="center"/>
    </xf>
    <xf numFmtId="0" fontId="221" fillId="0" borderId="0" xfId="7" applyFont="1" applyAlignment="1">
      <alignment vertical="center"/>
    </xf>
    <xf numFmtId="0" fontId="222" fillId="0" borderId="0" xfId="0" applyFont="1" applyAlignment="1">
      <alignment vertical="center"/>
    </xf>
    <xf numFmtId="17" fontId="106" fillId="0" borderId="0" xfId="0" applyNumberFormat="1" applyFont="1" applyAlignment="1">
      <alignment horizontal="left" vertical="center"/>
    </xf>
    <xf numFmtId="0" fontId="16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35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220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18" fillId="0" borderId="0" xfId="0" applyNumberFormat="1" applyFont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16" fontId="218" fillId="38" borderId="0" xfId="0" applyNumberFormat="1" applyFont="1" applyFill="1" applyAlignment="1">
      <alignment horizontal="center" vertical="center"/>
    </xf>
    <xf numFmtId="0" fontId="220" fillId="0" borderId="49" xfId="0" applyFont="1" applyBorder="1" applyAlignment="1">
      <alignment horizontal="center" vertical="center"/>
    </xf>
    <xf numFmtId="16" fontId="22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18" fillId="0" borderId="50" xfId="0" applyNumberFormat="1" applyFont="1" applyBorder="1" applyAlignment="1">
      <alignment horizontal="center" vertical="center"/>
    </xf>
    <xf numFmtId="16" fontId="148" fillId="0" borderId="50" xfId="0" applyNumberFormat="1" applyFont="1" applyBorder="1" applyAlignment="1">
      <alignment horizontal="center" vertical="center"/>
    </xf>
    <xf numFmtId="16" fontId="148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8" fillId="39" borderId="26" xfId="2" applyFont="1" applyFill="1" applyBorder="1" applyAlignment="1" applyProtection="1">
      <alignment horizontal="center" vertical="center"/>
    </xf>
    <xf numFmtId="16" fontId="162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3" fillId="0" borderId="0" xfId="0" applyNumberFormat="1" applyFont="1" applyAlignment="1">
      <alignment horizontal="center" vertical="center"/>
    </xf>
    <xf numFmtId="16" fontId="22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47" borderId="1" xfId="0" applyNumberFormat="1" applyFon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7" fontId="224" fillId="0" borderId="0" xfId="0" applyNumberFormat="1" applyFont="1" applyAlignment="1">
      <alignment horizontal="center" vertical="center"/>
    </xf>
    <xf numFmtId="0" fontId="227" fillId="0" borderId="1" xfId="0" applyFont="1" applyBorder="1" applyAlignment="1">
      <alignment horizontal="center" vertical="center"/>
    </xf>
    <xf numFmtId="0" fontId="182" fillId="0" borderId="1" xfId="0" applyFont="1" applyBorder="1" applyAlignment="1">
      <alignment horizontal="center" vertical="center"/>
    </xf>
    <xf numFmtId="49" fontId="205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9" fillId="0" borderId="1" xfId="5" applyFont="1" applyBorder="1" applyAlignment="1">
      <alignment horizontal="center" vertical="center"/>
    </xf>
    <xf numFmtId="16" fontId="230" fillId="0" borderId="1" xfId="0" applyNumberFormat="1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left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32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64" fillId="43" borderId="30" xfId="0" applyNumberFormat="1" applyFont="1" applyFill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30" fillId="0" borderId="1" xfId="0" applyNumberFormat="1" applyFont="1" applyBorder="1" applyAlignment="1">
      <alignment horizontal="left" vertical="center"/>
    </xf>
    <xf numFmtId="16" fontId="231" fillId="0" borderId="30" xfId="0" applyNumberFormat="1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left" vertical="center"/>
    </xf>
    <xf numFmtId="16" fontId="148" fillId="0" borderId="30" xfId="0" applyNumberFormat="1" applyFont="1" applyBorder="1" applyAlignment="1">
      <alignment horizontal="center" vertical="center"/>
    </xf>
    <xf numFmtId="16" fontId="233" fillId="38" borderId="30" xfId="0" applyNumberFormat="1" applyFont="1" applyFill="1" applyBorder="1" applyAlignment="1">
      <alignment horizontal="center" vertical="center"/>
    </xf>
    <xf numFmtId="16" fontId="220" fillId="38" borderId="46" xfId="0" applyNumberFormat="1" applyFont="1" applyFill="1" applyBorder="1" applyAlignment="1">
      <alignment horizontal="center" vertical="center"/>
    </xf>
    <xf numFmtId="16" fontId="22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40" xfId="0" applyNumberFormat="1" applyFont="1" applyFill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30" fillId="0" borderId="30" xfId="0" applyNumberFormat="1" applyFont="1" applyBorder="1" applyAlignment="1">
      <alignment horizontal="center" vertical="center"/>
    </xf>
    <xf numFmtId="16" fontId="21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 wrapText="1"/>
    </xf>
    <xf numFmtId="0" fontId="117" fillId="0" borderId="0" xfId="1" applyFont="1" applyAlignment="1">
      <alignment horizontal="center" vertical="center"/>
    </xf>
    <xf numFmtId="0" fontId="116" fillId="0" borderId="0" xfId="1" applyFont="1" applyAlignment="1">
      <alignment horizontal="center" vertical="center"/>
    </xf>
    <xf numFmtId="16" fontId="232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23" fillId="0" borderId="1" xfId="0" applyNumberFormat="1" applyFont="1" applyBorder="1" applyAlignment="1">
      <alignment horizontal="left" vertical="center"/>
    </xf>
    <xf numFmtId="16" fontId="147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 wrapText="1"/>
    </xf>
    <xf numFmtId="17" fontId="64" fillId="0" borderId="18" xfId="0" applyNumberFormat="1" applyFont="1" applyBorder="1" applyAlignment="1">
      <alignment horizontal="center" vertical="center"/>
    </xf>
    <xf numFmtId="16" fontId="0" fillId="32" borderId="1" xfId="0" applyNumberFormat="1" applyFill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 wrapText="1"/>
    </xf>
    <xf numFmtId="0" fontId="84" fillId="0" borderId="0" xfId="1" applyFont="1" applyAlignment="1">
      <alignment horizontal="center" vertical="center" wrapText="1"/>
    </xf>
    <xf numFmtId="16" fontId="162" fillId="0" borderId="1" xfId="2" applyNumberFormat="1" applyFont="1" applyBorder="1" applyAlignment="1" applyProtection="1">
      <alignment horizontal="center" vertical="center"/>
    </xf>
    <xf numFmtId="16" fontId="162" fillId="0" borderId="1" xfId="2" applyNumberFormat="1" applyFont="1" applyFill="1" applyBorder="1" applyAlignment="1" applyProtection="1">
      <alignment horizontal="center" vertical="center"/>
    </xf>
    <xf numFmtId="0" fontId="116" fillId="0" borderId="0" xfId="2" applyFont="1" applyAlignment="1" applyProtection="1">
      <alignment horizontal="center" vertical="center"/>
    </xf>
    <xf numFmtId="0" fontId="111" fillId="0" borderId="0" xfId="2" applyFont="1" applyBorder="1" applyAlignment="1" applyProtection="1">
      <alignment horizontal="center" vertical="center" wrapText="1"/>
    </xf>
    <xf numFmtId="0" fontId="111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16" fontId="64" fillId="0" borderId="20" xfId="0" applyNumberFormat="1" applyFont="1" applyBorder="1" applyAlignment="1">
      <alignment horizontal="center" vertical="center"/>
    </xf>
    <xf numFmtId="16" fontId="3" fillId="0" borderId="20" xfId="0" applyNumberFormat="1" applyFont="1" applyBorder="1" applyAlignment="1">
      <alignment horizontal="center" vertical="center"/>
    </xf>
    <xf numFmtId="16" fontId="3" fillId="38" borderId="20" xfId="0" applyNumberFormat="1" applyFont="1" applyFill="1" applyBorder="1" applyAlignment="1">
      <alignment horizontal="center" vertical="center"/>
    </xf>
    <xf numFmtId="16" fontId="3" fillId="44" borderId="2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147" fillId="38" borderId="1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17" fontId="148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36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7" fillId="0" borderId="0" xfId="2" applyFont="1" applyAlignment="1" applyProtection="1">
      <alignment horizontal="center" vertical="center" wrapText="1"/>
    </xf>
    <xf numFmtId="0" fontId="111" fillId="0" borderId="0" xfId="0" applyFont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16" fontId="238" fillId="0" borderId="1" xfId="0" applyNumberFormat="1" applyFont="1" applyBorder="1" applyAlignment="1">
      <alignment horizontal="center" vertical="center"/>
    </xf>
    <xf numFmtId="0" fontId="239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16" fontId="237" fillId="51" borderId="1" xfId="0" applyNumberFormat="1" applyFont="1" applyFill="1" applyBorder="1" applyAlignment="1">
      <alignment horizontal="center" vertical="center"/>
    </xf>
    <xf numFmtId="0" fontId="223" fillId="0" borderId="3" xfId="0" applyFont="1" applyBorder="1" applyAlignment="1">
      <alignment horizontal="center" vertical="center" wrapText="1"/>
    </xf>
    <xf numFmtId="0" fontId="116" fillId="0" borderId="0" xfId="1" applyFont="1" applyAlignment="1">
      <alignment horizontal="left" vertical="center"/>
    </xf>
    <xf numFmtId="0" fontId="116" fillId="21" borderId="0" xfId="0" applyFont="1" applyFill="1" applyAlignment="1">
      <alignment horizontal="left" vertical="center"/>
    </xf>
    <xf numFmtId="0" fontId="136" fillId="0" borderId="0" xfId="0" applyFont="1" applyAlignment="1">
      <alignment horizontal="center" vertical="center"/>
    </xf>
    <xf numFmtId="0" fontId="136" fillId="0" borderId="0" xfId="1" applyFont="1" applyAlignment="1">
      <alignment horizontal="center" vertical="center" wrapText="1"/>
    </xf>
    <xf numFmtId="0" fontId="238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/>
    </xf>
    <xf numFmtId="0" fontId="235" fillId="0" borderId="0" xfId="1" applyFont="1" applyAlignment="1">
      <alignment horizontal="center" vertical="center"/>
    </xf>
    <xf numFmtId="0" fontId="136" fillId="44" borderId="0" xfId="1" applyFont="1" applyFill="1" applyAlignment="1">
      <alignment horizontal="center" vertical="center"/>
    </xf>
    <xf numFmtId="0" fontId="142" fillId="0" borderId="0" xfId="1" applyFont="1" applyAlignment="1">
      <alignment horizontal="center" vertical="center"/>
    </xf>
    <xf numFmtId="0" fontId="142" fillId="0" borderId="0" xfId="1" applyFont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" fontId="117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16" fontId="237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38" fillId="51" borderId="1" xfId="0" applyNumberFormat="1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 wrapText="1"/>
    </xf>
    <xf numFmtId="16" fontId="240" fillId="0" borderId="1" xfId="0" applyNumberFormat="1" applyFont="1" applyBorder="1" applyAlignment="1">
      <alignment horizontal="center" vertical="center"/>
    </xf>
    <xf numFmtId="16" fontId="241" fillId="0" borderId="1" xfId="0" applyNumberFormat="1" applyFont="1" applyBorder="1" applyAlignment="1">
      <alignment horizontal="center" vertical="center"/>
    </xf>
    <xf numFmtId="16" fontId="236" fillId="0" borderId="0" xfId="0" applyNumberFormat="1" applyFont="1" applyAlignment="1">
      <alignment horizontal="left" vertical="center"/>
    </xf>
    <xf numFmtId="0" fontId="0" fillId="0" borderId="0" xfId="1" applyFont="1" applyAlignment="1">
      <alignment horizontal="left" vertical="center"/>
    </xf>
    <xf numFmtId="0" fontId="0" fillId="0" borderId="0" xfId="1" applyFont="1" applyAlignment="1">
      <alignment horizontal="left" vertical="center" wrapText="1"/>
    </xf>
    <xf numFmtId="0" fontId="236" fillId="0" borderId="23" xfId="0" applyFont="1" applyBorder="1" applyAlignment="1">
      <alignment horizontal="center" vertical="top"/>
    </xf>
    <xf numFmtId="16" fontId="242" fillId="0" borderId="1" xfId="0" applyNumberFormat="1" applyFont="1" applyBorder="1" applyAlignment="1">
      <alignment horizontal="center" vertical="center"/>
    </xf>
    <xf numFmtId="0" fontId="223" fillId="0" borderId="0" xfId="0" quotePrefix="1" applyFont="1" applyAlignment="1">
      <alignment horizontal="center" vertical="center"/>
    </xf>
    <xf numFmtId="0" fontId="238" fillId="0" borderId="1" xfId="0" applyFont="1" applyBorder="1" applyAlignment="1">
      <alignment vertical="center"/>
    </xf>
    <xf numFmtId="16" fontId="224" fillId="31" borderId="1" xfId="0" applyNumberFormat="1" applyFont="1" applyFill="1" applyBorder="1" applyAlignment="1">
      <alignment horizontal="left" vertical="center"/>
    </xf>
    <xf numFmtId="16" fontId="224" fillId="31" borderId="1" xfId="0" applyNumberFormat="1" applyFont="1" applyFill="1" applyBorder="1" applyAlignment="1">
      <alignment horizontal="center" vertical="center"/>
    </xf>
    <xf numFmtId="16" fontId="0" fillId="31" borderId="1" xfId="0" applyNumberFormat="1" applyFill="1" applyBorder="1" applyAlignment="1">
      <alignment horizontal="center" vertical="center"/>
    </xf>
    <xf numFmtId="16" fontId="0" fillId="31" borderId="0" xfId="0" applyNumberFormat="1" applyFill="1" applyAlignment="1">
      <alignment horizontal="center" vertical="center"/>
    </xf>
    <xf numFmtId="16" fontId="223" fillId="31" borderId="1" xfId="0" applyNumberFormat="1" applyFont="1" applyFill="1" applyBorder="1" applyAlignment="1">
      <alignment horizontal="left" vertical="center"/>
    </xf>
    <xf numFmtId="16" fontId="224" fillId="2" borderId="1" xfId="0" applyNumberFormat="1" applyFont="1" applyFill="1" applyBorder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0" fontId="242" fillId="0" borderId="1" xfId="0" applyFont="1" applyBorder="1" applyAlignment="1">
      <alignment vertical="center"/>
    </xf>
    <xf numFmtId="16" fontId="224" fillId="0" borderId="1" xfId="0" applyNumberFormat="1" applyFont="1" applyBorder="1" applyAlignment="1">
      <alignment horizontal="left" vertical="center"/>
    </xf>
    <xf numFmtId="16" fontId="224" fillId="0" borderId="1" xfId="0" applyNumberFormat="1" applyFont="1" applyBorder="1" applyAlignment="1">
      <alignment horizontal="center" vertical="center"/>
    </xf>
    <xf numFmtId="16" fontId="218" fillId="38" borderId="1" xfId="0" applyNumberFormat="1" applyFont="1" applyFill="1" applyBorder="1" applyAlignment="1">
      <alignment horizontal="center" vertical="center"/>
    </xf>
    <xf numFmtId="16" fontId="242" fillId="38" borderId="1" xfId="0" applyNumberFormat="1" applyFont="1" applyFill="1" applyBorder="1" applyAlignment="1">
      <alignment horizontal="center" vertical="center"/>
    </xf>
    <xf numFmtId="16" fontId="224" fillId="38" borderId="1" xfId="0" applyNumberFormat="1" applyFont="1" applyFill="1" applyBorder="1" applyAlignment="1">
      <alignment horizontal="center" vertical="center"/>
    </xf>
    <xf numFmtId="0" fontId="238" fillId="38" borderId="1" xfId="0" applyFont="1" applyFill="1" applyBorder="1" applyAlignment="1">
      <alignment horizontal="center" vertical="center"/>
    </xf>
    <xf numFmtId="16" fontId="238" fillId="38" borderId="1" xfId="0" applyNumberFormat="1" applyFont="1" applyFill="1" applyBorder="1" applyAlignment="1">
      <alignment horizontal="center" vertical="center"/>
    </xf>
    <xf numFmtId="16" fontId="224" fillId="0" borderId="19" xfId="0" applyNumberFormat="1" applyFont="1" applyBorder="1" applyAlignment="1">
      <alignment horizontal="left" vertical="center"/>
    </xf>
    <xf numFmtId="16" fontId="224" fillId="0" borderId="19" xfId="0" applyNumberFormat="1" applyFont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224" fillId="0" borderId="30" xfId="0" applyNumberFormat="1" applyFont="1" applyBorder="1" applyAlignment="1">
      <alignment horizontal="center" vertical="center"/>
    </xf>
    <xf numFmtId="16" fontId="0" fillId="0" borderId="30" xfId="0" applyNumberFormat="1" applyBorder="1" applyAlignment="1">
      <alignment horizontal="center" vertical="center"/>
    </xf>
    <xf numFmtId="0" fontId="223" fillId="0" borderId="30" xfId="0" applyFont="1" applyBorder="1" applyAlignment="1">
      <alignment vertical="center"/>
    </xf>
    <xf numFmtId="16" fontId="224" fillId="38" borderId="30" xfId="0" applyNumberFormat="1" applyFont="1" applyFill="1" applyBorder="1" applyAlignment="1">
      <alignment horizontal="center" vertical="center"/>
    </xf>
    <xf numFmtId="16" fontId="0" fillId="38" borderId="30" xfId="0" applyNumberFormat="1" applyFill="1" applyBorder="1" applyAlignment="1">
      <alignment horizontal="center" vertical="center"/>
    </xf>
    <xf numFmtId="0" fontId="148" fillId="0" borderId="30" xfId="0" applyFont="1" applyBorder="1" applyAlignment="1">
      <alignment vertical="center"/>
    </xf>
    <xf numFmtId="0" fontId="162" fillId="0" borderId="0" xfId="0" quotePrefix="1" applyFont="1" applyAlignment="1">
      <alignment horizontal="center" vertical="center" wrapText="1"/>
    </xf>
    <xf numFmtId="0" fontId="0" fillId="47" borderId="30" xfId="0" applyFill="1" applyBorder="1" applyAlignment="1">
      <alignment vertical="center"/>
    </xf>
    <xf numFmtId="16" fontId="224" fillId="47" borderId="30" xfId="0" applyNumberFormat="1" applyFont="1" applyFill="1" applyBorder="1" applyAlignment="1">
      <alignment horizontal="center" vertical="center"/>
    </xf>
    <xf numFmtId="16" fontId="223" fillId="47" borderId="30" xfId="0" applyNumberFormat="1" applyFont="1" applyFill="1" applyBorder="1" applyAlignment="1">
      <alignment horizontal="center" vertical="center"/>
    </xf>
    <xf numFmtId="16" fontId="0" fillId="47" borderId="30" xfId="0" applyNumberFormat="1" applyFill="1" applyBorder="1" applyAlignment="1">
      <alignment horizontal="center" vertical="center"/>
    </xf>
    <xf numFmtId="16" fontId="0" fillId="47" borderId="0" xfId="0" applyNumberFormat="1" applyFill="1" applyAlignment="1">
      <alignment horizontal="center" vertical="center"/>
    </xf>
    <xf numFmtId="0" fontId="0" fillId="47" borderId="40" xfId="0" applyFill="1" applyBorder="1" applyAlignment="1">
      <alignment vertical="center"/>
    </xf>
    <xf numFmtId="16" fontId="224" fillId="47" borderId="40" xfId="0" applyNumberFormat="1" applyFont="1" applyFill="1" applyBorder="1" applyAlignment="1">
      <alignment horizontal="center" vertical="center"/>
    </xf>
    <xf numFmtId="16" fontId="0" fillId="47" borderId="40" xfId="0" applyNumberForma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left" vertical="center"/>
    </xf>
    <xf numFmtId="16" fontId="236" fillId="47" borderId="1" xfId="0" applyNumberFormat="1" applyFont="1" applyFill="1" applyBorder="1" applyAlignment="1">
      <alignment horizontal="left" vertical="center"/>
    </xf>
    <xf numFmtId="16" fontId="220" fillId="38" borderId="1" xfId="0" applyNumberFormat="1" applyFont="1" applyFill="1" applyBorder="1" applyAlignment="1">
      <alignment horizontal="center" vertical="center"/>
    </xf>
    <xf numFmtId="16" fontId="224" fillId="0" borderId="0" xfId="0" applyNumberFormat="1" applyFont="1" applyAlignment="1">
      <alignment horizontal="left" vertical="center"/>
    </xf>
    <xf numFmtId="16" fontId="22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75" fillId="0" borderId="49" xfId="0" applyFont="1" applyBorder="1" applyAlignment="1">
      <alignment horizontal="center" vertical="center"/>
    </xf>
    <xf numFmtId="16" fontId="175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51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244" fillId="0" borderId="1" xfId="0" applyNumberFormat="1" applyFont="1" applyBorder="1" applyAlignment="1">
      <alignment horizontal="center" vertical="center"/>
    </xf>
    <xf numFmtId="16" fontId="244" fillId="0" borderId="1" xfId="0" applyNumberFormat="1" applyFont="1" applyBorder="1" applyAlignment="1">
      <alignment horizontal="left" vertical="center"/>
    </xf>
    <xf numFmtId="0" fontId="106" fillId="21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/>
    </xf>
    <xf numFmtId="16" fontId="238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44" fillId="0" borderId="1" xfId="2" applyNumberFormat="1" applyFont="1" applyBorder="1" applyAlignment="1" applyProtection="1">
      <alignment horizontal="left" vertical="center"/>
    </xf>
    <xf numFmtId="16" fontId="244" fillId="0" borderId="1" xfId="2" applyNumberFormat="1" applyFont="1" applyBorder="1" applyAlignment="1" applyProtection="1">
      <alignment horizontal="center" vertical="center"/>
    </xf>
    <xf numFmtId="16" fontId="238" fillId="38" borderId="1" xfId="2" applyNumberFormat="1" applyFont="1" applyFill="1" applyBorder="1" applyAlignment="1" applyProtection="1">
      <alignment horizontal="center" vertical="center"/>
    </xf>
    <xf numFmtId="0" fontId="238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7" fontId="244" fillId="0" borderId="1" xfId="0" applyNumberFormat="1" applyFont="1" applyBorder="1" applyAlignment="1">
      <alignment horizontal="center" vertical="center" wrapText="1"/>
    </xf>
    <xf numFmtId="17" fontId="244" fillId="0" borderId="18" xfId="0" applyNumberFormat="1" applyFont="1" applyBorder="1" applyAlignment="1">
      <alignment horizontal="center" vertical="center"/>
    </xf>
    <xf numFmtId="0" fontId="246" fillId="0" borderId="1" xfId="0" applyFont="1" applyBorder="1" applyAlignment="1">
      <alignment horizontal="center" vertical="center" wrapText="1"/>
    </xf>
    <xf numFmtId="16" fontId="238" fillId="51" borderId="1" xfId="0" applyNumberFormat="1" applyFont="1" applyFill="1" applyBorder="1" applyAlignment="1">
      <alignment horizontal="left" vertical="center"/>
    </xf>
    <xf numFmtId="0" fontId="233" fillId="0" borderId="1" xfId="0" applyFont="1" applyBorder="1" applyAlignment="1">
      <alignment horizontal="center" vertical="center"/>
    </xf>
    <xf numFmtId="16" fontId="233" fillId="0" borderId="1" xfId="0" applyNumberFormat="1" applyFont="1" applyBorder="1" applyAlignment="1">
      <alignment horizontal="center" vertical="center"/>
    </xf>
    <xf numFmtId="16" fontId="238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45" fillId="0" borderId="1" xfId="2" applyFont="1" applyFill="1" applyBorder="1" applyAlignment="1" applyProtection="1">
      <alignment horizontal="center" vertical="center"/>
    </xf>
    <xf numFmtId="0" fontId="248" fillId="0" borderId="1" xfId="2" applyFont="1" applyBorder="1" applyAlignment="1" applyProtection="1">
      <alignment horizontal="center" vertical="center"/>
    </xf>
    <xf numFmtId="0" fontId="19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48" fillId="0" borderId="1" xfId="0" applyFont="1" applyBorder="1" applyAlignment="1">
      <alignment horizontal="center" vertical="center"/>
    </xf>
    <xf numFmtId="0" fontId="248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94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49" fillId="0" borderId="1" xfId="0" applyFont="1" applyBorder="1" applyAlignment="1">
      <alignment horizontal="center" vertical="center"/>
    </xf>
    <xf numFmtId="0" fontId="250" fillId="0" borderId="0" xfId="2" applyFont="1" applyFill="1" applyAlignment="1" applyProtection="1"/>
    <xf numFmtId="0" fontId="211" fillId="0" borderId="0" xfId="2" applyFont="1" applyFill="1" applyAlignment="1" applyProtection="1"/>
    <xf numFmtId="0" fontId="251" fillId="0" borderId="0" xfId="2" applyFont="1" applyFill="1" applyAlignment="1" applyProtection="1"/>
    <xf numFmtId="0" fontId="106" fillId="52" borderId="1" xfId="2" applyFont="1" applyFill="1" applyBorder="1" applyAlignment="1" applyProtection="1">
      <alignment horizontal="center" vertical="center" wrapText="1"/>
    </xf>
    <xf numFmtId="0" fontId="253" fillId="0" borderId="0" xfId="0" applyFont="1" applyAlignment="1">
      <alignment vertical="center"/>
    </xf>
    <xf numFmtId="0" fontId="247" fillId="0" borderId="0" xfId="0" applyFont="1" applyAlignment="1">
      <alignment vertical="center"/>
    </xf>
    <xf numFmtId="0" fontId="254" fillId="0" borderId="0" xfId="2" applyFont="1" applyFill="1" applyAlignment="1" applyProtection="1">
      <alignment horizontal="center" vertical="center"/>
    </xf>
    <xf numFmtId="0" fontId="255" fillId="0" borderId="0" xfId="0" applyFont="1" applyAlignment="1">
      <alignment horizontal="center" vertical="center"/>
    </xf>
    <xf numFmtId="0" fontId="256" fillId="0" borderId="0" xfId="0" applyFont="1" applyAlignment="1">
      <alignment horizontal="left" vertical="center" indent="1"/>
    </xf>
    <xf numFmtId="16" fontId="257" fillId="0" borderId="0" xfId="0" applyNumberFormat="1" applyFont="1" applyAlignment="1">
      <alignment vertical="center"/>
    </xf>
    <xf numFmtId="0" fontId="257" fillId="0" borderId="0" xfId="0" applyFont="1" applyAlignment="1">
      <alignment vertical="center"/>
    </xf>
    <xf numFmtId="0" fontId="258" fillId="0" borderId="0" xfId="0" applyFont="1"/>
    <xf numFmtId="0" fontId="259" fillId="0" borderId="0" xfId="0" applyFont="1" applyAlignment="1">
      <alignment vertical="center"/>
    </xf>
    <xf numFmtId="0" fontId="238" fillId="0" borderId="3" xfId="0" applyFont="1" applyBorder="1" applyAlignment="1">
      <alignment horizontal="center" vertical="center" wrapText="1"/>
    </xf>
    <xf numFmtId="0" fontId="238" fillId="51" borderId="1" xfId="0" applyFont="1" applyFill="1" applyBorder="1" applyAlignment="1">
      <alignment horizontal="center" vertical="center"/>
    </xf>
    <xf numFmtId="17" fontId="244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left" vertical="center"/>
    </xf>
    <xf numFmtId="0" fontId="54" fillId="45" borderId="1" xfId="0" applyFont="1" applyFill="1" applyBorder="1" applyAlignment="1">
      <alignment horizontal="center" vertical="center"/>
    </xf>
    <xf numFmtId="16" fontId="238" fillId="0" borderId="0" xfId="0" applyNumberFormat="1" applyFont="1" applyAlignment="1">
      <alignment horizontal="center" vertical="center"/>
    </xf>
    <xf numFmtId="16" fontId="244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37" fillId="0" borderId="0" xfId="0" applyNumberFormat="1" applyFont="1" applyAlignment="1">
      <alignment horizontal="center" vertical="center"/>
    </xf>
    <xf numFmtId="16" fontId="225" fillId="0" borderId="0" xfId="0" applyNumberFormat="1" applyFont="1" applyAlignment="1">
      <alignment horizontal="center" vertical="center"/>
    </xf>
    <xf numFmtId="0" fontId="251" fillId="51" borderId="1" xfId="2" applyFont="1" applyFill="1" applyBorder="1" applyAlignment="1" applyProtection="1">
      <alignment horizontal="center" vertical="center"/>
    </xf>
    <xf numFmtId="0" fontId="260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38" fillId="43" borderId="0" xfId="2" applyFont="1" applyFill="1" applyAlignment="1" applyProtection="1">
      <alignment horizontal="center" vertical="center" wrapText="1"/>
    </xf>
    <xf numFmtId="0" fontId="64" fillId="43" borderId="0" xfId="2" applyFont="1" applyFill="1" applyAlignment="1" applyProtection="1">
      <alignment horizontal="center" vertical="center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8" fillId="24" borderId="26" xfId="2" applyFont="1" applyFill="1" applyBorder="1" applyAlignment="1" applyProtection="1">
      <alignment horizontal="center" vertical="center"/>
    </xf>
    <xf numFmtId="0" fontId="238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/>
    </xf>
    <xf numFmtId="0" fontId="64" fillId="45" borderId="30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1" xfId="0" applyNumberFormat="1" applyFont="1" applyFill="1" applyBorder="1" applyAlignment="1">
      <alignment horizontal="left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62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" fillId="45" borderId="1" xfId="0" applyFont="1" applyFill="1" applyBorder="1" applyAlignment="1">
      <alignment horizontal="center" vertical="center" wrapText="1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49" fontId="261" fillId="0" borderId="0" xfId="0" applyNumberFormat="1" applyFont="1" applyAlignment="1">
      <alignment horizontal="left" vertical="center" wrapText="1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45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51" fillId="40" borderId="1" xfId="2" applyFont="1" applyFill="1" applyBorder="1" applyAlignment="1" applyProtection="1">
      <alignment horizontal="center" vertical="center"/>
    </xf>
    <xf numFmtId="17" fontId="238" fillId="0" borderId="0" xfId="0" applyNumberFormat="1" applyFont="1" applyAlignment="1">
      <alignment horizontal="left" vertical="center"/>
    </xf>
    <xf numFmtId="0" fontId="262" fillId="0" borderId="0" xfId="0" applyFont="1" applyAlignment="1">
      <alignment horizontal="center" vertical="center" wrapText="1"/>
    </xf>
    <xf numFmtId="0" fontId="263" fillId="0" borderId="0" xfId="0" applyFont="1" applyAlignment="1">
      <alignment horizontal="center" vertical="center"/>
    </xf>
    <xf numFmtId="16" fontId="238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/>
    </xf>
    <xf numFmtId="16" fontId="107" fillId="0" borderId="0" xfId="0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0" fontId="107" fillId="0" borderId="0" xfId="1" applyFont="1" applyAlignment="1">
      <alignment horizontal="center" vertical="center" wrapText="1"/>
    </xf>
    <xf numFmtId="0" fontId="264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71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0" borderId="18" xfId="0" applyNumberFormat="1" applyBorder="1" applyAlignment="1">
      <alignment horizontal="center" vertical="center"/>
    </xf>
    <xf numFmtId="16" fontId="64" fillId="38" borderId="0" xfId="0" applyNumberFormat="1" applyFont="1" applyFill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64" fillId="0" borderId="19" xfId="0" applyNumberFormat="1" applyFont="1" applyBorder="1" applyAlignment="1">
      <alignment horizontal="center" vertical="center"/>
    </xf>
    <xf numFmtId="16" fontId="64" fillId="38" borderId="19" xfId="0" applyNumberFormat="1" applyFont="1" applyFill="1" applyBorder="1" applyAlignment="1">
      <alignment horizontal="center" vertical="center"/>
    </xf>
    <xf numFmtId="16" fontId="162" fillId="38" borderId="0" xfId="0" applyNumberFormat="1" applyFont="1" applyFill="1" applyAlignment="1">
      <alignment horizontal="center" vertical="center"/>
    </xf>
    <xf numFmtId="16" fontId="64" fillId="38" borderId="20" xfId="0" applyNumberFormat="1" applyFont="1" applyFill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62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0" fontId="52" fillId="45" borderId="15" xfId="0" applyFont="1" applyFill="1" applyBorder="1" applyAlignment="1">
      <alignment horizontal="center" vertical="center" wrapText="1"/>
    </xf>
    <xf numFmtId="0" fontId="240" fillId="51" borderId="1" xfId="0" applyFont="1" applyFill="1" applyBorder="1" applyAlignment="1">
      <alignment horizontal="center" vertical="center"/>
    </xf>
    <xf numFmtId="0" fontId="265" fillId="45" borderId="19" xfId="0" applyFont="1" applyFill="1" applyBorder="1" applyAlignment="1">
      <alignment horizontal="center" vertical="center"/>
    </xf>
    <xf numFmtId="0" fontId="237" fillId="53" borderId="1" xfId="0" applyFont="1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6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0" fontId="43" fillId="53" borderId="1" xfId="0" applyFont="1" applyFill="1" applyBorder="1" applyAlignment="1">
      <alignment horizontal="center" vertical="center"/>
    </xf>
    <xf numFmtId="16" fontId="43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left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62" fillId="36" borderId="1" xfId="0" applyNumberFormat="1" applyFont="1" applyFill="1" applyBorder="1" applyAlignment="1">
      <alignment horizontal="center" vertical="center"/>
    </xf>
    <xf numFmtId="16" fontId="233" fillId="38" borderId="1" xfId="0" applyNumberFormat="1" applyFont="1" applyFill="1" applyBorder="1" applyAlignment="1">
      <alignment horizontal="center" vertical="center"/>
    </xf>
    <xf numFmtId="16" fontId="162" fillId="21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236" fillId="2" borderId="1" xfId="0" applyNumberFormat="1" applyFont="1" applyFill="1" applyBorder="1" applyAlignment="1">
      <alignment horizontal="center" vertical="center"/>
    </xf>
    <xf numFmtId="16" fontId="162" fillId="38" borderId="1" xfId="0" applyNumberFormat="1" applyFont="1" applyFill="1" applyBorder="1" applyAlignment="1">
      <alignment horizontal="center" vertical="center"/>
    </xf>
    <xf numFmtId="0" fontId="223" fillId="0" borderId="0" xfId="0" applyFont="1" applyAlignment="1">
      <alignment vertical="center"/>
    </xf>
    <xf numFmtId="16" fontId="266" fillId="47" borderId="1" xfId="0" applyNumberFormat="1" applyFont="1" applyFill="1" applyBorder="1" applyAlignment="1">
      <alignment horizontal="center" vertical="center"/>
    </xf>
    <xf numFmtId="16" fontId="266" fillId="47" borderId="19" xfId="0" applyNumberFormat="1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16" fontId="266" fillId="0" borderId="1" xfId="0" applyNumberFormat="1" applyFont="1" applyBorder="1" applyAlignment="1">
      <alignment horizontal="center" vertical="center"/>
    </xf>
    <xf numFmtId="0" fontId="230" fillId="49" borderId="0" xfId="0" applyFont="1" applyFill="1" applyAlignment="1">
      <alignment horizontal="center" vertical="center"/>
    </xf>
    <xf numFmtId="16" fontId="266" fillId="2" borderId="1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vertical="center"/>
    </xf>
    <xf numFmtId="0" fontId="238" fillId="51" borderId="1" xfId="0" applyFont="1" applyFill="1" applyBorder="1" applyAlignment="1">
      <alignment vertical="center"/>
    </xf>
    <xf numFmtId="16" fontId="266" fillId="53" borderId="1" xfId="0" applyNumberFormat="1" applyFont="1" applyFill="1" applyBorder="1" applyAlignment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/>
    </xf>
    <xf numFmtId="16" fontId="237" fillId="53" borderId="1" xfId="0" applyNumberFormat="1" applyFont="1" applyFill="1" applyBorder="1" applyAlignment="1">
      <alignment horizontal="left" vertical="center"/>
    </xf>
    <xf numFmtId="0" fontId="117" fillId="0" borderId="0" xfId="1" applyFont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237" fillId="53" borderId="45" xfId="0" applyFont="1" applyFill="1" applyBorder="1" applyAlignment="1">
      <alignment vertical="center"/>
    </xf>
    <xf numFmtId="0" fontId="130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30" fillId="0" borderId="0" xfId="1" applyFont="1" applyAlignment="1">
      <alignment horizontal="center" vertical="center"/>
    </xf>
    <xf numFmtId="0" fontId="130" fillId="0" borderId="0" xfId="1" applyFont="1" applyAlignment="1">
      <alignment horizontal="center" vertical="center" wrapText="1"/>
    </xf>
    <xf numFmtId="16" fontId="237" fillId="53" borderId="1" xfId="2" applyNumberFormat="1" applyFont="1" applyFill="1" applyBorder="1" applyAlignment="1" applyProtection="1">
      <alignment horizontal="left" vertical="center"/>
    </xf>
    <xf numFmtId="16" fontId="237" fillId="53" borderId="1" xfId="0" applyNumberFormat="1" applyFont="1" applyFill="1" applyBorder="1" applyAlignment="1">
      <alignment horizontal="center" vertical="center"/>
    </xf>
    <xf numFmtId="0" fontId="238" fillId="51" borderId="45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0" xfId="1" applyFont="1" applyAlignment="1">
      <alignment horizontal="center" vertical="center"/>
    </xf>
    <xf numFmtId="0" fontId="85" fillId="0" borderId="0" xfId="1" applyFont="1" applyAlignment="1">
      <alignment horizontal="center" vertical="center"/>
    </xf>
    <xf numFmtId="0" fontId="85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211" fillId="0" borderId="0" xfId="2" applyFont="1" applyAlignment="1" applyProtection="1"/>
    <xf numFmtId="0" fontId="217" fillId="48" borderId="56" xfId="0" applyFont="1" applyFill="1" applyBorder="1" applyAlignment="1">
      <alignment horizontal="center" vertical="center" wrapText="1"/>
    </xf>
    <xf numFmtId="0" fontId="217" fillId="48" borderId="57" xfId="0" applyFont="1" applyFill="1" applyBorder="1" applyAlignment="1">
      <alignment horizontal="center" vertical="center" wrapText="1"/>
    </xf>
    <xf numFmtId="0" fontId="21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3" fillId="40" borderId="56" xfId="0" applyFont="1" applyFill="1" applyBorder="1" applyAlignment="1">
      <alignment horizontal="center" vertical="center"/>
    </xf>
    <xf numFmtId="0" fontId="243" fillId="40" borderId="57" xfId="0" applyFont="1" applyFill="1" applyBorder="1" applyAlignment="1">
      <alignment horizontal="center" vertical="center"/>
    </xf>
    <xf numFmtId="0" fontId="243" fillId="40" borderId="27" xfId="0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52" fillId="45" borderId="15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0" fontId="106" fillId="40" borderId="56" xfId="0" applyFont="1" applyFill="1" applyBorder="1" applyAlignment="1">
      <alignment horizontal="center" vertical="center"/>
    </xf>
    <xf numFmtId="0" fontId="106" fillId="40" borderId="57" xfId="0" applyFont="1" applyFill="1" applyBorder="1" applyAlignment="1">
      <alignment horizontal="center" vertical="center"/>
    </xf>
    <xf numFmtId="0" fontId="106" fillId="40" borderId="27" xfId="0" applyFont="1" applyFill="1" applyBorder="1" applyAlignment="1">
      <alignment horizontal="center" vertical="center"/>
    </xf>
    <xf numFmtId="0" fontId="64" fillId="0" borderId="50" xfId="0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238" fillId="51" borderId="20" xfId="0" applyNumberFormat="1" applyFont="1" applyFill="1" applyBorder="1" applyAlignment="1">
      <alignment horizontal="center" vertical="center"/>
    </xf>
    <xf numFmtId="16" fontId="238" fillId="51" borderId="18" xfId="0" applyNumberFormat="1" applyFont="1" applyFill="1" applyBorder="1" applyAlignment="1">
      <alignment horizontal="center" vertical="center"/>
    </xf>
    <xf numFmtId="0" fontId="77" fillId="0" borderId="32" xfId="0" applyFont="1" applyBorder="1" applyAlignment="1">
      <alignment vertical="center" wrapText="1"/>
    </xf>
    <xf numFmtId="0" fontId="77" fillId="0" borderId="36" xfId="0" applyFont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0" fontId="201" fillId="42" borderId="38" xfId="0" applyFont="1" applyFill="1" applyBorder="1" applyAlignment="1">
      <alignment horizontal="center" vertical="top"/>
    </xf>
    <xf numFmtId="0" fontId="201" fillId="42" borderId="36" xfId="0" applyFont="1" applyFill="1" applyBorder="1" applyAlignment="1">
      <alignment horizontal="center" vertical="top"/>
    </xf>
    <xf numFmtId="0" fontId="201" fillId="42" borderId="28" xfId="0" applyFont="1" applyFill="1" applyBorder="1" applyAlignment="1">
      <alignment horizontal="center" vertical="top"/>
    </xf>
    <xf numFmtId="0" fontId="45" fillId="0" borderId="0" xfId="0" applyFont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9" fillId="21" borderId="56" xfId="0" applyFont="1" applyFill="1" applyBorder="1" applyAlignment="1">
      <alignment horizontal="center" vertical="center"/>
    </xf>
    <xf numFmtId="0" fontId="189" fillId="21" borderId="57" xfId="0" applyFont="1" applyFill="1" applyBorder="1" applyAlignment="1">
      <alignment horizontal="center" vertical="center"/>
    </xf>
    <xf numFmtId="0" fontId="189" fillId="21" borderId="27" xfId="0" applyFont="1" applyFill="1" applyBorder="1" applyAlignment="1">
      <alignment horizontal="center" vertical="center"/>
    </xf>
    <xf numFmtId="16" fontId="238" fillId="51" borderId="58" xfId="0" applyNumberFormat="1" applyFont="1" applyFill="1" applyBorder="1" applyAlignment="1">
      <alignment horizontal="center" vertical="center"/>
    </xf>
    <xf numFmtId="16" fontId="216" fillId="0" borderId="2" xfId="0" applyNumberFormat="1" applyFont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16" fontId="64" fillId="45" borderId="15" xfId="0" applyNumberFormat="1" applyFont="1" applyFill="1" applyBorder="1" applyAlignment="1">
      <alignment horizontal="center" vertical="center" wrapText="1"/>
    </xf>
    <xf numFmtId="0" fontId="243" fillId="40" borderId="56" xfId="0" applyFont="1" applyFill="1" applyBorder="1" applyAlignment="1">
      <alignment horizontal="center" vertical="center" wrapText="1"/>
    </xf>
    <xf numFmtId="0" fontId="243" fillId="40" borderId="57" xfId="0" applyFont="1" applyFill="1" applyBorder="1" applyAlignment="1">
      <alignment horizontal="center" vertical="center" wrapText="1"/>
    </xf>
    <xf numFmtId="0" fontId="243" fillId="40" borderId="27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5" xfId="0" applyNumberFormat="1" applyFont="1" applyFill="1" applyBorder="1" applyAlignment="1">
      <alignment horizontal="center" vertical="center"/>
    </xf>
    <xf numFmtId="0" fontId="64" fillId="45" borderId="19" xfId="2" applyFont="1" applyFill="1" applyBorder="1" applyAlignment="1" applyProtection="1">
      <alignment horizontal="center" vertical="center"/>
    </xf>
    <xf numFmtId="0" fontId="64" fillId="45" borderId="15" xfId="2" applyFont="1" applyFill="1" applyBorder="1" applyAlignment="1" applyProtection="1">
      <alignment horizontal="center" vertical="center"/>
    </xf>
    <xf numFmtId="0" fontId="243" fillId="40" borderId="56" xfId="2" applyFont="1" applyFill="1" applyBorder="1" applyAlignment="1" applyProtection="1">
      <alignment horizontal="center" vertical="center"/>
    </xf>
    <xf numFmtId="0" fontId="243" fillId="40" borderId="57" xfId="2" applyFont="1" applyFill="1" applyBorder="1" applyAlignment="1" applyProtection="1">
      <alignment horizontal="center" vertical="center"/>
    </xf>
    <xf numFmtId="0" fontId="243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6" fontId="238" fillId="51" borderId="58" xfId="2" applyNumberFormat="1" applyFont="1" applyFill="1" applyBorder="1" applyAlignment="1" applyProtection="1">
      <alignment horizontal="center" vertical="center"/>
    </xf>
    <xf numFmtId="16" fontId="238" fillId="51" borderId="18" xfId="2" applyNumberFormat="1" applyFont="1" applyFill="1" applyBorder="1" applyAlignment="1" applyProtection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16" fontId="238" fillId="51" borderId="19" xfId="0" applyNumberFormat="1" applyFont="1" applyFill="1" applyBorder="1" applyAlignment="1">
      <alignment horizontal="center" vertical="center" wrapText="1"/>
    </xf>
    <xf numFmtId="16" fontId="238" fillId="51" borderId="21" xfId="0" applyNumberFormat="1" applyFont="1" applyFill="1" applyBorder="1" applyAlignment="1">
      <alignment horizontal="center" vertical="center" wrapText="1"/>
    </xf>
    <xf numFmtId="16" fontId="238" fillId="51" borderId="15" xfId="0" applyNumberFormat="1" applyFont="1" applyFill="1" applyBorder="1" applyAlignment="1">
      <alignment horizontal="center" vertical="center" wrapText="1"/>
    </xf>
    <xf numFmtId="0" fontId="54" fillId="45" borderId="1" xfId="0" applyFont="1" applyFill="1" applyBorder="1" applyAlignment="1">
      <alignment horizontal="center" vertical="center"/>
    </xf>
    <xf numFmtId="0" fontId="236" fillId="45" borderId="19" xfId="0" applyFont="1" applyFill="1" applyBorder="1" applyAlignment="1">
      <alignment horizontal="center" vertical="center" wrapText="1"/>
    </xf>
    <xf numFmtId="0" fontId="236" fillId="45" borderId="15" xfId="0" applyFont="1" applyFill="1" applyBorder="1" applyAlignment="1">
      <alignment horizontal="center" vertical="center" wrapText="1"/>
    </xf>
    <xf numFmtId="0" fontId="238" fillId="51" borderId="19" xfId="0" applyFont="1" applyFill="1" applyBorder="1" applyAlignment="1">
      <alignment horizontal="center" vertical="center"/>
    </xf>
    <xf numFmtId="0" fontId="238" fillId="51" borderId="21" xfId="0" applyFont="1" applyFill="1" applyBorder="1" applyAlignment="1">
      <alignment horizontal="center" vertical="center"/>
    </xf>
    <xf numFmtId="0" fontId="238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0" fillId="53" borderId="45" xfId="0" applyFont="1" applyFill="1" applyBorder="1" applyAlignment="1">
      <alignment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>
    <nsvFilter filterId="{BA772803-AF23-4AC5-8172-99BB41D315D9}" ref="A13:G108" tableId="0"/>
  </namedSheetView>
  <namedSheetView name="View2" id="{B9267497-B063-4B81-915E-4E657BDA96FC}">
    <nsvFilter filterId="{BA772803-AF23-4AC5-8172-99BB41D315D9}" ref="A13:G108" tableId="0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wyneth Lim (MSC Singapore)" id="{47ADDB84-9975-4674-B8CB-5538C44D221C}" userId="S::gwyneth.lim@msc.com::13215844-63f1-45e1-917c-e2737522cb2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9" dT="2023-08-29T09:48:58.46" personId="{47ADDB84-9975-4674-B8CB-5538C44D221C}" id="{0ED5E75F-DA68-4CC9-85DE-A6EF60975B40}">
    <text>DG CLOSED 29/8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4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0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54.bin"/><Relationship Id="rId12" Type="http://schemas.openxmlformats.org/officeDocument/2006/relationships/printerSettings" Target="../printerSettings/printerSettings59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49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printerSettings" Target="../printerSettings/printerSettings58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52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57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zant.chong@msc.com" TargetMode="External"/><Relationship Id="rId26" Type="http://schemas.openxmlformats.org/officeDocument/2006/relationships/hyperlink" Target="mailto:robert.chia@msc.com" TargetMode="External"/><Relationship Id="rId3" Type="http://schemas.openxmlformats.org/officeDocument/2006/relationships/printerSettings" Target="../printerSettings/printerSettings64.bin"/><Relationship Id="rId21" Type="http://schemas.openxmlformats.org/officeDocument/2006/relationships/hyperlink" Target="mailto:hazel.toh@msc.com" TargetMode="External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68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ashton.yan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3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sara.koh@msc.com" TargetMode="External"/><Relationship Id="rId29" Type="http://schemas.openxmlformats.org/officeDocument/2006/relationships/hyperlink" Target="mailto:angelia.lau@msc.com" TargetMode="External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SG094-Custsvc@msc.com" TargetMode="External"/><Relationship Id="rId32" Type="http://schemas.openxmlformats.org/officeDocument/2006/relationships/hyperlink" Target="mailto:chingwei.ng@msc.com" TargetMode="External"/><Relationship Id="rId5" Type="http://schemas.openxmlformats.org/officeDocument/2006/relationships/printerSettings" Target="../printerSettings/printerSettings66.bin"/><Relationship Id="rId15" Type="http://schemas.openxmlformats.org/officeDocument/2006/relationships/hyperlink" Target="mailto:crystal.lee@msc.com" TargetMode="External"/><Relationship Id="rId23" Type="http://schemas.openxmlformats.org/officeDocument/2006/relationships/hyperlink" Target="mailto:karthigayan.velu@msc.com" TargetMode="External"/><Relationship Id="rId28" Type="http://schemas.openxmlformats.org/officeDocument/2006/relationships/hyperlink" Target="mailto:sharon.koh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phoebe.huang@msc.com" TargetMode="External"/><Relationship Id="rId31" Type="http://schemas.openxmlformats.org/officeDocument/2006/relationships/hyperlink" Target="mailto:dewi.ratnah@msc.com" TargetMode="External"/><Relationship Id="rId4" Type="http://schemas.openxmlformats.org/officeDocument/2006/relationships/printerSettings" Target="../printerSettings/printerSettings65.bin"/><Relationship Id="rId9" Type="http://schemas.openxmlformats.org/officeDocument/2006/relationships/printerSettings" Target="../printerSettings/printerSettings70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eoyi.liew@msc.com" TargetMode="External"/><Relationship Id="rId30" Type="http://schemas.openxmlformats.org/officeDocument/2006/relationships/hyperlink" Target="mailto:raynar.ang@msc.com" TargetMode="External"/><Relationship Id="rId35" Type="http://schemas.openxmlformats.org/officeDocument/2006/relationships/comments" Target="../comments1.xml"/><Relationship Id="rId8" Type="http://schemas.openxmlformats.org/officeDocument/2006/relationships/printerSettings" Target="../printerSettings/printerSettings6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7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2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7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82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8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5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0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6.bin"/><Relationship Id="rId40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10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2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5.bin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2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23.bin"/><Relationship Id="rId12" Type="http://schemas.openxmlformats.org/officeDocument/2006/relationships/printerSettings" Target="../printerSettings/printerSettings12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printerSettings" Target="../printerSettings/printerSettings127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printerSettings" Target="../printerSettings/printerSettings130.bin"/><Relationship Id="rId10" Type="http://schemas.openxmlformats.org/officeDocument/2006/relationships/printerSettings" Target="../printerSettings/printerSettings126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printerSettings" Target="../printerSettings/printerSettings12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2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crystal.lee@msc.com" TargetMode="External"/><Relationship Id="rId18" Type="http://schemas.openxmlformats.org/officeDocument/2006/relationships/hyperlink" Target="mailto:sara.koh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133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137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phoebe.hua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132.bin"/><Relationship Id="rId16" Type="http://schemas.openxmlformats.org/officeDocument/2006/relationships/hyperlink" Target="mailto:zant.chong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135.bin"/><Relationship Id="rId15" Type="http://schemas.openxmlformats.org/officeDocument/2006/relationships/hyperlink" Target="mailto:ashton.yan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hazel.toh@msc.com" TargetMode="External"/><Relationship Id="rId4" Type="http://schemas.openxmlformats.org/officeDocument/2006/relationships/printerSettings" Target="../printerSettings/printerSettings134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darius.ong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printerSettings" Target="../printerSettings/printerSettings13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1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39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2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4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13" Type="http://schemas.openxmlformats.org/officeDocument/2006/relationships/printerSettings" Target="../printerSettings/printerSettings158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8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2.bin"/><Relationship Id="rId12" Type="http://schemas.openxmlformats.org/officeDocument/2006/relationships/printerSettings" Target="../printerSettings/printerSettings157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7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11" Type="http://schemas.openxmlformats.org/officeDocument/2006/relationships/printerSettings" Target="../printerSettings/printerSettings156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0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55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72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6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69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6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7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13" Type="http://schemas.openxmlformats.org/officeDocument/2006/relationships/printerSettings" Target="../printerSettings/printerSettings187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77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76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79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84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8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6.bin"/><Relationship Id="rId13" Type="http://schemas.openxmlformats.org/officeDocument/2006/relationships/printerSettings" Target="../printerSettings/printerSettings20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89.bin"/><Relationship Id="rId6" Type="http://schemas.openxmlformats.org/officeDocument/2006/relationships/printerSettings" Target="../printerSettings/printerSettings194.bin"/><Relationship Id="rId11" Type="http://schemas.openxmlformats.org/officeDocument/2006/relationships/printerSettings" Target="../printerSettings/printerSettings19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9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2.bin"/><Relationship Id="rId9" Type="http://schemas.openxmlformats.org/officeDocument/2006/relationships/printerSettings" Target="../printerSettings/printerSettings19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03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20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13" Type="http://schemas.openxmlformats.org/officeDocument/2006/relationships/printerSettings" Target="../printerSettings/printerSettings21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1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1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6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0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65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69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74.bin"/><Relationship Id="rId2" Type="http://schemas.openxmlformats.org/officeDocument/2006/relationships/printerSettings" Target="../printerSettings/printerSettings264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11" Type="http://schemas.openxmlformats.org/officeDocument/2006/relationships/printerSettings" Target="../printerSettings/printerSettings273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67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72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66.bin"/><Relationship Id="rId9" Type="http://schemas.openxmlformats.org/officeDocument/2006/relationships/printerSettings" Target="../printerSettings/printerSettings271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8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1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0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89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93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92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0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08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311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15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310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313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312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1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20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24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1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22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27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41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http://www.msc.com/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5" Type="http://schemas.openxmlformats.org/officeDocument/2006/relationships/printerSettings" Target="../printerSettings/printerSettings348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5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5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5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6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6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67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13" bestFit="1" customWidth="1"/>
    <col min="5" max="5" width="6.140625" bestFit="1" customWidth="1"/>
    <col min="6" max="6" width="62.140625" style="114" bestFit="1" customWidth="1"/>
    <col min="7" max="7" width="47" style="114" customWidth="1"/>
  </cols>
  <sheetData>
    <row r="1" spans="1:18" s="23" customFormat="1" ht="26.25" thickBot="1" x14ac:dyDescent="0.35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2" t="s">
        <v>6</v>
      </c>
      <c r="L1" s="24"/>
      <c r="M1" s="24"/>
      <c r="N1" s="24"/>
      <c r="O1" s="24"/>
      <c r="P1" s="24"/>
      <c r="Q1" s="24"/>
      <c r="R1" s="24"/>
    </row>
    <row r="2" spans="1:18" s="23" customFormat="1" ht="16.5" x14ac:dyDescent="0.3">
      <c r="A2" s="25" t="s">
        <v>7</v>
      </c>
      <c r="B2" s="26" t="s">
        <v>8</v>
      </c>
      <c r="C2" s="26" t="s">
        <v>9</v>
      </c>
      <c r="D2" s="27" t="s">
        <v>10</v>
      </c>
      <c r="E2" s="28" t="s">
        <v>11</v>
      </c>
      <c r="F2" s="29" t="s">
        <v>12</v>
      </c>
      <c r="G2" s="30"/>
      <c r="H2" s="31"/>
      <c r="L2" s="24"/>
      <c r="M2" s="24"/>
      <c r="N2" s="24"/>
      <c r="O2" s="24"/>
      <c r="P2" s="24"/>
      <c r="Q2" s="24"/>
      <c r="R2" s="24"/>
    </row>
    <row r="3" spans="1:18" s="23" customFormat="1" ht="16.5" x14ac:dyDescent="0.3">
      <c r="A3" s="32" t="s">
        <v>13</v>
      </c>
      <c r="B3" s="26" t="s">
        <v>14</v>
      </c>
      <c r="C3" s="26" t="s">
        <v>14</v>
      </c>
      <c r="D3" s="33" t="s">
        <v>15</v>
      </c>
      <c r="E3" s="34" t="s">
        <v>11</v>
      </c>
      <c r="F3" s="29" t="s">
        <v>16</v>
      </c>
      <c r="G3" s="35" t="s">
        <v>17</v>
      </c>
      <c r="L3" s="24"/>
      <c r="M3" s="24"/>
      <c r="N3" s="24"/>
      <c r="O3" s="24"/>
      <c r="P3" s="24"/>
      <c r="Q3" s="24"/>
      <c r="R3" s="24"/>
    </row>
    <row r="4" spans="1:18" s="23" customFormat="1" ht="16.5" x14ac:dyDescent="0.3">
      <c r="A4" s="36" t="s">
        <v>18</v>
      </c>
      <c r="B4" s="26" t="s">
        <v>19</v>
      </c>
      <c r="C4" s="26" t="s">
        <v>14</v>
      </c>
      <c r="D4" s="37" t="s">
        <v>20</v>
      </c>
      <c r="E4" s="28" t="s">
        <v>11</v>
      </c>
      <c r="F4" s="29" t="s">
        <v>21</v>
      </c>
      <c r="G4" s="30"/>
      <c r="L4" s="24"/>
      <c r="M4" s="24"/>
      <c r="N4" s="24"/>
      <c r="O4" s="24"/>
      <c r="P4" s="24"/>
      <c r="Q4" s="24"/>
      <c r="R4" s="24"/>
    </row>
    <row r="5" spans="1:18" s="23" customFormat="1" ht="16.5" x14ac:dyDescent="0.3">
      <c r="A5" s="38" t="s">
        <v>22</v>
      </c>
      <c r="B5" s="26" t="s">
        <v>8</v>
      </c>
      <c r="C5" s="26" t="s">
        <v>9</v>
      </c>
      <c r="D5" s="39" t="s">
        <v>23</v>
      </c>
      <c r="E5" s="28" t="s">
        <v>11</v>
      </c>
      <c r="F5" s="29" t="s">
        <v>24</v>
      </c>
      <c r="G5" s="30"/>
      <c r="L5" s="24"/>
      <c r="M5" s="24"/>
      <c r="N5" s="24"/>
      <c r="O5" s="24"/>
      <c r="P5" s="24"/>
      <c r="Q5" s="24"/>
      <c r="R5" s="24"/>
    </row>
    <row r="6" spans="1:18" s="23" customFormat="1" ht="16.5" x14ac:dyDescent="0.3">
      <c r="A6" s="40" t="s">
        <v>25</v>
      </c>
      <c r="B6" s="26" t="s">
        <v>26</v>
      </c>
      <c r="C6" s="26" t="s">
        <v>19</v>
      </c>
      <c r="D6" s="41" t="s">
        <v>27</v>
      </c>
      <c r="E6" s="28" t="s">
        <v>11</v>
      </c>
      <c r="F6" s="29" t="s">
        <v>28</v>
      </c>
      <c r="G6" s="42"/>
      <c r="L6" s="24"/>
      <c r="M6" s="24"/>
      <c r="N6" s="24"/>
      <c r="O6" s="24"/>
      <c r="P6" s="24"/>
      <c r="Q6" s="24"/>
      <c r="R6" s="24"/>
    </row>
    <row r="7" spans="1:18" s="23" customFormat="1" ht="16.5" x14ac:dyDescent="0.3">
      <c r="A7" s="36" t="s">
        <v>29</v>
      </c>
      <c r="B7" s="26" t="s">
        <v>26</v>
      </c>
      <c r="C7" s="26" t="s">
        <v>19</v>
      </c>
      <c r="D7" s="37" t="s">
        <v>30</v>
      </c>
      <c r="E7" s="28" t="s">
        <v>11</v>
      </c>
      <c r="F7" s="29" t="s">
        <v>31</v>
      </c>
      <c r="G7" s="42"/>
      <c r="L7" s="24"/>
      <c r="M7" s="24"/>
      <c r="N7" s="24"/>
      <c r="O7" s="24"/>
      <c r="P7" s="24"/>
      <c r="Q7" s="24"/>
      <c r="R7" s="24"/>
    </row>
    <row r="8" spans="1:18" s="23" customFormat="1" ht="16.5" x14ac:dyDescent="0.3">
      <c r="A8" s="43" t="s">
        <v>32</v>
      </c>
      <c r="B8" s="26" t="s">
        <v>9</v>
      </c>
      <c r="C8" s="26" t="s">
        <v>33</v>
      </c>
      <c r="D8" s="44" t="s">
        <v>34</v>
      </c>
      <c r="E8" s="28" t="s">
        <v>11</v>
      </c>
      <c r="F8" s="29" t="s">
        <v>35</v>
      </c>
      <c r="G8" s="42"/>
      <c r="L8" s="24"/>
      <c r="M8" s="24"/>
      <c r="N8" s="24"/>
      <c r="O8" s="24"/>
      <c r="P8" s="24"/>
      <c r="Q8" s="24"/>
      <c r="R8" s="24"/>
    </row>
    <row r="9" spans="1:18" s="23" customFormat="1" ht="16.5" x14ac:dyDescent="0.3">
      <c r="A9" s="45" t="s">
        <v>36</v>
      </c>
      <c r="B9" s="46" t="s">
        <v>33</v>
      </c>
      <c r="C9" s="46" t="s">
        <v>37</v>
      </c>
      <c r="D9" s="47" t="s">
        <v>38</v>
      </c>
      <c r="E9" s="34" t="s">
        <v>11</v>
      </c>
      <c r="F9" s="29" t="s">
        <v>39</v>
      </c>
      <c r="G9" s="30"/>
      <c r="L9" s="24"/>
      <c r="M9" s="24"/>
      <c r="N9" s="24"/>
      <c r="O9" s="24"/>
      <c r="P9" s="24"/>
      <c r="Q9" s="24"/>
      <c r="R9" s="24"/>
    </row>
    <row r="10" spans="1:18" s="23" customFormat="1" ht="16.5" x14ac:dyDescent="0.3">
      <c r="A10" s="48" t="s">
        <v>40</v>
      </c>
      <c r="B10" s="49" t="s">
        <v>19</v>
      </c>
      <c r="C10" s="49" t="s">
        <v>14</v>
      </c>
      <c r="D10" s="50" t="s">
        <v>41</v>
      </c>
      <c r="E10" s="34" t="s">
        <v>42</v>
      </c>
      <c r="F10" s="29" t="s">
        <v>43</v>
      </c>
      <c r="G10" s="35"/>
      <c r="L10" s="24"/>
      <c r="M10" s="24"/>
      <c r="N10" s="24"/>
      <c r="O10" s="24"/>
      <c r="P10" s="24"/>
      <c r="Q10" s="24"/>
      <c r="R10" s="24"/>
    </row>
    <row r="11" spans="1:18" ht="17.25" thickBot="1" x14ac:dyDescent="0.35">
      <c r="A11" s="51" t="s">
        <v>44</v>
      </c>
      <c r="B11" s="52" t="s">
        <v>26</v>
      </c>
      <c r="C11" s="52" t="s">
        <v>19</v>
      </c>
      <c r="D11" s="53" t="s">
        <v>45</v>
      </c>
      <c r="E11" s="54" t="s">
        <v>42</v>
      </c>
      <c r="F11" s="55" t="s">
        <v>46</v>
      </c>
      <c r="G11" s="56"/>
      <c r="H11" s="23"/>
    </row>
    <row r="12" spans="1:18" s="23" customFormat="1" ht="17.25" thickBot="1" x14ac:dyDescent="0.35">
      <c r="A12" s="57" t="s">
        <v>47</v>
      </c>
      <c r="B12" s="58" t="s">
        <v>33</v>
      </c>
      <c r="C12" s="58" t="s">
        <v>37</v>
      </c>
      <c r="D12" s="59" t="s">
        <v>48</v>
      </c>
      <c r="E12" s="60" t="s">
        <v>49</v>
      </c>
      <c r="F12" s="61" t="s">
        <v>50</v>
      </c>
      <c r="G12" s="62" t="s">
        <v>51</v>
      </c>
      <c r="L12" s="24"/>
      <c r="M12" s="24"/>
      <c r="N12" s="24"/>
      <c r="O12" s="24"/>
      <c r="P12" s="24"/>
      <c r="Q12" s="24"/>
      <c r="R12" s="24"/>
    </row>
    <row r="13" spans="1:18" s="23" customFormat="1" ht="27" hidden="1" x14ac:dyDescent="0.3">
      <c r="A13" s="63" t="s">
        <v>52</v>
      </c>
      <c r="B13" s="64" t="s">
        <v>33</v>
      </c>
      <c r="C13" s="64" t="s">
        <v>37</v>
      </c>
      <c r="D13" s="65" t="s">
        <v>53</v>
      </c>
      <c r="E13" s="66" t="s">
        <v>49</v>
      </c>
      <c r="F13" s="67" t="s">
        <v>54</v>
      </c>
      <c r="G13" s="68" t="s">
        <v>55</v>
      </c>
      <c r="L13" s="24"/>
      <c r="M13" s="24"/>
      <c r="N13" s="24"/>
      <c r="O13" s="24"/>
      <c r="P13" s="24"/>
      <c r="Q13" s="24"/>
      <c r="R13" s="24"/>
    </row>
    <row r="14" spans="1:18" s="23" customFormat="1" ht="17.25" hidden="1" thickBot="1" x14ac:dyDescent="0.35">
      <c r="A14" s="63" t="s">
        <v>56</v>
      </c>
      <c r="B14" s="64" t="s">
        <v>19</v>
      </c>
      <c r="C14" s="64" t="s">
        <v>14</v>
      </c>
      <c r="D14" s="65" t="s">
        <v>57</v>
      </c>
      <c r="E14" s="66" t="s">
        <v>49</v>
      </c>
      <c r="F14" s="67" t="s">
        <v>58</v>
      </c>
      <c r="G14" s="30" t="s">
        <v>59</v>
      </c>
      <c r="L14" s="24"/>
      <c r="M14" s="24"/>
      <c r="N14" s="24"/>
      <c r="O14" s="24"/>
      <c r="P14" s="24"/>
      <c r="Q14" s="24"/>
      <c r="R14" s="24"/>
    </row>
    <row r="15" spans="1:18" s="74" customFormat="1" ht="14.25" x14ac:dyDescent="0.2">
      <c r="A15" s="69" t="s">
        <v>60</v>
      </c>
      <c r="B15" s="70" t="s">
        <v>9</v>
      </c>
      <c r="C15" s="70" t="s">
        <v>33</v>
      </c>
      <c r="D15" s="71" t="s">
        <v>61</v>
      </c>
      <c r="E15" s="72" t="s">
        <v>49</v>
      </c>
      <c r="F15" s="73" t="s">
        <v>62</v>
      </c>
      <c r="G15" s="62"/>
      <c r="L15" s="75"/>
      <c r="M15" s="75"/>
      <c r="N15" s="75"/>
      <c r="O15" s="75"/>
      <c r="P15" s="75"/>
      <c r="Q15" s="75"/>
      <c r="R15" s="75"/>
    </row>
    <row r="16" spans="1:18" s="74" customFormat="1" ht="14.25" x14ac:dyDescent="0.2">
      <c r="A16" s="76" t="s">
        <v>63</v>
      </c>
      <c r="B16" s="77" t="s">
        <v>8</v>
      </c>
      <c r="C16" s="77" t="s">
        <v>9</v>
      </c>
      <c r="D16" s="78" t="s">
        <v>61</v>
      </c>
      <c r="E16" s="79" t="s">
        <v>49</v>
      </c>
      <c r="F16" s="80" t="s">
        <v>64</v>
      </c>
      <c r="G16" s="81"/>
      <c r="L16" s="75"/>
      <c r="M16" s="75"/>
      <c r="N16" s="75"/>
      <c r="O16" s="75"/>
      <c r="P16" s="75"/>
      <c r="Q16" s="75"/>
      <c r="R16" s="75"/>
    </row>
    <row r="17" spans="1:18" s="85" customFormat="1" ht="14.25" x14ac:dyDescent="0.2">
      <c r="A17" s="82" t="s">
        <v>65</v>
      </c>
      <c r="B17" s="64" t="s">
        <v>33</v>
      </c>
      <c r="C17" s="64" t="s">
        <v>37</v>
      </c>
      <c r="D17" s="83" t="s">
        <v>57</v>
      </c>
      <c r="E17" s="66" t="s">
        <v>49</v>
      </c>
      <c r="F17" s="67" t="s">
        <v>66</v>
      </c>
      <c r="G17" s="84"/>
      <c r="L17" s="86"/>
      <c r="M17" s="86"/>
      <c r="N17" s="86"/>
      <c r="O17" s="86"/>
      <c r="P17" s="86"/>
      <c r="Q17" s="86"/>
      <c r="R17" s="86"/>
    </row>
    <row r="18" spans="1:18" s="23" customFormat="1" ht="16.5" x14ac:dyDescent="0.3">
      <c r="A18" s="87" t="s">
        <v>67</v>
      </c>
      <c r="B18" s="46" t="s">
        <v>33</v>
      </c>
      <c r="C18" s="46" t="s">
        <v>26</v>
      </c>
      <c r="D18" s="88" t="s">
        <v>57</v>
      </c>
      <c r="E18" s="34" t="s">
        <v>49</v>
      </c>
      <c r="F18" s="29" t="s">
        <v>68</v>
      </c>
      <c r="G18" s="30"/>
      <c r="L18" s="24"/>
      <c r="M18" s="24"/>
      <c r="N18" s="24"/>
      <c r="O18" s="24"/>
      <c r="P18" s="24"/>
      <c r="Q18" s="24"/>
      <c r="R18" s="24"/>
    </row>
    <row r="19" spans="1:18" s="23" customFormat="1" ht="16.5" x14ac:dyDescent="0.3">
      <c r="A19" s="87" t="s">
        <v>69</v>
      </c>
      <c r="B19" s="46" t="s">
        <v>14</v>
      </c>
      <c r="C19" s="46" t="s">
        <v>8</v>
      </c>
      <c r="D19" s="88" t="s">
        <v>57</v>
      </c>
      <c r="E19" s="34" t="s">
        <v>49</v>
      </c>
      <c r="F19" s="29" t="s">
        <v>70</v>
      </c>
      <c r="G19" s="30" t="s">
        <v>71</v>
      </c>
      <c r="L19" s="24"/>
      <c r="M19" s="24"/>
      <c r="N19" s="24"/>
      <c r="O19" s="24"/>
      <c r="P19" s="24"/>
      <c r="Q19" s="24"/>
      <c r="R19" s="24"/>
    </row>
    <row r="20" spans="1:18" s="23" customFormat="1" ht="16.5" x14ac:dyDescent="0.3">
      <c r="A20" s="89" t="s">
        <v>72</v>
      </c>
      <c r="B20" s="26" t="s">
        <v>8</v>
      </c>
      <c r="C20" s="26" t="s">
        <v>9</v>
      </c>
      <c r="D20" s="90" t="s">
        <v>73</v>
      </c>
      <c r="E20" s="34" t="s">
        <v>49</v>
      </c>
      <c r="F20" s="29" t="s">
        <v>74</v>
      </c>
      <c r="G20" s="35"/>
      <c r="L20" s="24"/>
      <c r="M20" s="24"/>
      <c r="N20" s="24"/>
      <c r="O20" s="24"/>
      <c r="P20" s="24"/>
      <c r="Q20" s="24"/>
      <c r="R20" s="24"/>
    </row>
    <row r="21" spans="1:18" s="85" customFormat="1" ht="14.25" x14ac:dyDescent="0.2">
      <c r="A21" s="91" t="s">
        <v>75</v>
      </c>
      <c r="B21" s="64" t="s">
        <v>37</v>
      </c>
      <c r="C21" s="64" t="s">
        <v>19</v>
      </c>
      <c r="D21" s="92" t="s">
        <v>76</v>
      </c>
      <c r="E21" s="66" t="s">
        <v>49</v>
      </c>
      <c r="F21" s="67" t="s">
        <v>77</v>
      </c>
      <c r="G21" s="93"/>
      <c r="L21" s="86"/>
      <c r="M21" s="86"/>
      <c r="N21" s="86"/>
      <c r="O21" s="86"/>
      <c r="P21" s="86"/>
      <c r="Q21" s="86"/>
      <c r="R21" s="86"/>
    </row>
    <row r="22" spans="1:18" s="23" customFormat="1" ht="16.5" x14ac:dyDescent="0.3">
      <c r="A22" s="94" t="s">
        <v>78</v>
      </c>
      <c r="B22" s="46" t="s">
        <v>33</v>
      </c>
      <c r="C22" s="46" t="s">
        <v>37</v>
      </c>
      <c r="D22" s="95" t="s">
        <v>76</v>
      </c>
      <c r="E22" s="34" t="s">
        <v>49</v>
      </c>
      <c r="F22" s="29" t="s">
        <v>79</v>
      </c>
      <c r="G22" s="35" t="s">
        <v>80</v>
      </c>
      <c r="L22" s="24"/>
      <c r="M22" s="24"/>
      <c r="N22" s="24"/>
      <c r="O22" s="24"/>
      <c r="P22" s="24"/>
      <c r="Q22" s="24"/>
      <c r="R22" s="24"/>
    </row>
    <row r="23" spans="1:18" s="23" customFormat="1" ht="16.5" x14ac:dyDescent="0.3">
      <c r="A23" s="96" t="s">
        <v>81</v>
      </c>
      <c r="B23" s="46" t="s">
        <v>37</v>
      </c>
      <c r="C23" s="46" t="s">
        <v>19</v>
      </c>
      <c r="D23" s="97" t="s">
        <v>82</v>
      </c>
      <c r="E23" s="34" t="s">
        <v>49</v>
      </c>
      <c r="F23" s="29" t="s">
        <v>83</v>
      </c>
      <c r="G23" s="30" t="s">
        <v>84</v>
      </c>
      <c r="L23" s="24"/>
      <c r="M23" s="24"/>
      <c r="N23" s="24"/>
      <c r="O23" s="24"/>
      <c r="P23" s="24"/>
      <c r="Q23" s="24"/>
      <c r="R23" s="24"/>
    </row>
    <row r="24" spans="1:18" s="23" customFormat="1" ht="16.5" x14ac:dyDescent="0.3">
      <c r="A24" s="98" t="s">
        <v>85</v>
      </c>
      <c r="B24" s="46" t="s">
        <v>33</v>
      </c>
      <c r="C24" s="46" t="s">
        <v>37</v>
      </c>
      <c r="D24" s="99" t="s">
        <v>86</v>
      </c>
      <c r="E24" s="34" t="s">
        <v>49</v>
      </c>
      <c r="F24" s="29" t="s">
        <v>87</v>
      </c>
      <c r="G24" s="30"/>
      <c r="L24"/>
      <c r="M24"/>
      <c r="N24"/>
      <c r="O24"/>
      <c r="P24"/>
      <c r="Q24"/>
      <c r="R24"/>
    </row>
    <row r="25" spans="1:18" s="23" customFormat="1" ht="16.5" x14ac:dyDescent="0.3">
      <c r="A25" s="100" t="s">
        <v>88</v>
      </c>
      <c r="B25" s="46" t="s">
        <v>33</v>
      </c>
      <c r="C25" s="46" t="s">
        <v>37</v>
      </c>
      <c r="D25" s="101" t="s">
        <v>89</v>
      </c>
      <c r="E25" s="34" t="s">
        <v>49</v>
      </c>
      <c r="F25" s="29" t="s">
        <v>90</v>
      </c>
      <c r="G25" s="30" t="s">
        <v>91</v>
      </c>
      <c r="L25"/>
      <c r="M25"/>
      <c r="N25"/>
      <c r="O25"/>
      <c r="P25"/>
      <c r="Q25"/>
      <c r="R25"/>
    </row>
    <row r="26" spans="1:18" s="23" customFormat="1" ht="16.5" x14ac:dyDescent="0.3">
      <c r="A26" s="100" t="s">
        <v>92</v>
      </c>
      <c r="B26" s="46" t="s">
        <v>37</v>
      </c>
      <c r="C26" s="46" t="s">
        <v>26</v>
      </c>
      <c r="D26" s="101" t="s">
        <v>93</v>
      </c>
      <c r="E26" s="34" t="s">
        <v>49</v>
      </c>
      <c r="F26" s="29" t="s">
        <v>94</v>
      </c>
      <c r="G26" s="35" t="s">
        <v>95</v>
      </c>
      <c r="L26"/>
      <c r="M26"/>
      <c r="N26"/>
      <c r="O26"/>
      <c r="P26"/>
      <c r="Q26"/>
      <c r="R26"/>
    </row>
    <row r="27" spans="1:18" s="23" customFormat="1" ht="16.5" x14ac:dyDescent="0.3">
      <c r="A27" s="91" t="s">
        <v>96</v>
      </c>
      <c r="B27" s="64" t="s">
        <v>9</v>
      </c>
      <c r="C27" s="64" t="s">
        <v>33</v>
      </c>
      <c r="D27" s="92" t="s">
        <v>97</v>
      </c>
      <c r="E27" s="66" t="s">
        <v>49</v>
      </c>
      <c r="F27" s="67" t="s">
        <v>98</v>
      </c>
      <c r="G27" s="35" t="s">
        <v>99</v>
      </c>
      <c r="L27"/>
      <c r="M27"/>
      <c r="N27"/>
      <c r="O27"/>
      <c r="P27"/>
      <c r="Q27"/>
      <c r="R27"/>
    </row>
    <row r="28" spans="1:18" s="23" customFormat="1" ht="16.5" x14ac:dyDescent="0.3">
      <c r="A28" s="102" t="s">
        <v>100</v>
      </c>
      <c r="B28" s="46" t="s">
        <v>19</v>
      </c>
      <c r="C28" s="46" t="s">
        <v>14</v>
      </c>
      <c r="D28" s="103" t="s">
        <v>101</v>
      </c>
      <c r="E28" s="34" t="s">
        <v>49</v>
      </c>
      <c r="F28" s="29" t="s">
        <v>98</v>
      </c>
      <c r="G28" s="35"/>
      <c r="L28"/>
      <c r="M28"/>
      <c r="N28"/>
      <c r="O28"/>
      <c r="P28"/>
      <c r="Q28"/>
      <c r="R28"/>
    </row>
    <row r="29" spans="1:18" s="23" customFormat="1" ht="16.5" x14ac:dyDescent="0.3">
      <c r="A29" s="104" t="s">
        <v>102</v>
      </c>
      <c r="B29" s="105" t="s">
        <v>8</v>
      </c>
      <c r="C29" s="105" t="s">
        <v>8</v>
      </c>
      <c r="D29" s="106" t="s">
        <v>103</v>
      </c>
      <c r="E29" s="107" t="s">
        <v>49</v>
      </c>
      <c r="F29" s="108" t="s">
        <v>104</v>
      </c>
      <c r="G29" s="109" t="s">
        <v>105</v>
      </c>
      <c r="L29"/>
      <c r="M29"/>
      <c r="N29"/>
      <c r="O29"/>
      <c r="P29"/>
      <c r="Q29"/>
      <c r="R29"/>
    </row>
    <row r="30" spans="1:18" s="23" customFormat="1" ht="16.5" x14ac:dyDescent="0.3">
      <c r="A30" s="104" t="s">
        <v>102</v>
      </c>
      <c r="B30" s="105" t="s">
        <v>37</v>
      </c>
      <c r="C30" s="105" t="s">
        <v>26</v>
      </c>
      <c r="D30" s="106" t="s">
        <v>103</v>
      </c>
      <c r="E30" s="107" t="s">
        <v>42</v>
      </c>
      <c r="F30" s="108" t="s">
        <v>106</v>
      </c>
      <c r="G30" s="110" t="s">
        <v>107</v>
      </c>
      <c r="L30"/>
      <c r="M30"/>
      <c r="N30"/>
      <c r="O30"/>
      <c r="P30"/>
      <c r="Q30"/>
      <c r="R30"/>
    </row>
    <row r="31" spans="1:18" s="23" customFormat="1" ht="16.5" x14ac:dyDescent="0.3">
      <c r="A31" s="104" t="s">
        <v>108</v>
      </c>
      <c r="B31" s="105" t="s">
        <v>37</v>
      </c>
      <c r="C31" s="105" t="s">
        <v>26</v>
      </c>
      <c r="D31" s="106" t="s">
        <v>109</v>
      </c>
      <c r="E31" s="107" t="s">
        <v>49</v>
      </c>
      <c r="F31" s="108" t="s">
        <v>110</v>
      </c>
      <c r="G31" s="110" t="s">
        <v>107</v>
      </c>
      <c r="L31"/>
      <c r="M31"/>
      <c r="N31"/>
      <c r="O31"/>
      <c r="P31"/>
      <c r="Q31"/>
      <c r="R31"/>
    </row>
    <row r="32" spans="1:18" s="23" customFormat="1" ht="16.5" x14ac:dyDescent="0.3">
      <c r="A32" s="104" t="s">
        <v>108</v>
      </c>
      <c r="B32" s="105" t="s">
        <v>26</v>
      </c>
      <c r="C32" s="105" t="s">
        <v>26</v>
      </c>
      <c r="D32" s="106" t="s">
        <v>109</v>
      </c>
      <c r="E32" s="107" t="s">
        <v>111</v>
      </c>
      <c r="F32" s="108" t="s">
        <v>112</v>
      </c>
      <c r="G32" s="110" t="s">
        <v>107</v>
      </c>
      <c r="L32"/>
      <c r="M32"/>
      <c r="N32"/>
      <c r="O32"/>
      <c r="P32"/>
      <c r="Q32"/>
      <c r="R32"/>
    </row>
    <row r="33" spans="1:8" ht="17.25" thickBot="1" x14ac:dyDescent="0.35">
      <c r="A33" s="111" t="s">
        <v>113</v>
      </c>
      <c r="B33" s="52" t="s">
        <v>8</v>
      </c>
      <c r="C33" s="52" t="s">
        <v>9</v>
      </c>
      <c r="D33" s="112" t="s">
        <v>114</v>
      </c>
      <c r="E33" s="54" t="s">
        <v>42</v>
      </c>
      <c r="F33" s="55" t="s">
        <v>115</v>
      </c>
      <c r="G33" s="56"/>
      <c r="H33" s="2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717" t="s">
        <v>686</v>
      </c>
      <c r="B1" s="717" t="s">
        <v>687</v>
      </c>
      <c r="C1" s="718" t="s">
        <v>688</v>
      </c>
      <c r="D1" s="719" t="s">
        <v>1226</v>
      </c>
      <c r="E1" s="720" t="s">
        <v>1190</v>
      </c>
    </row>
    <row r="2" spans="1:5" ht="15.75" x14ac:dyDescent="0.25">
      <c r="A2" s="721" t="s">
        <v>716</v>
      </c>
      <c r="B2" s="722" t="s">
        <v>717</v>
      </c>
      <c r="C2" s="723" t="s">
        <v>718</v>
      </c>
      <c r="D2" s="724" t="s">
        <v>720</v>
      </c>
      <c r="E2" s="725" t="s">
        <v>1227</v>
      </c>
    </row>
    <row r="3" spans="1:5" ht="15.75" x14ac:dyDescent="0.25">
      <c r="A3" s="726"/>
      <c r="B3" s="727"/>
      <c r="C3" s="728" t="s">
        <v>722</v>
      </c>
      <c r="D3" s="729" t="s">
        <v>724</v>
      </c>
      <c r="E3" s="730" t="s">
        <v>1227</v>
      </c>
    </row>
    <row r="4" spans="1:5" ht="15.75" x14ac:dyDescent="0.25">
      <c r="A4" s="726"/>
      <c r="B4" s="727" t="s">
        <v>747</v>
      </c>
      <c r="C4" s="728" t="s">
        <v>747</v>
      </c>
      <c r="D4" s="731" t="s">
        <v>749</v>
      </c>
      <c r="E4" s="730" t="s">
        <v>1228</v>
      </c>
    </row>
    <row r="5" spans="1:5" ht="15.75" x14ac:dyDescent="0.25">
      <c r="A5" s="726"/>
      <c r="B5" s="727" t="s">
        <v>754</v>
      </c>
      <c r="C5" s="728" t="s">
        <v>759</v>
      </c>
      <c r="D5" s="729" t="s">
        <v>761</v>
      </c>
      <c r="E5" s="730" t="s">
        <v>1228</v>
      </c>
    </row>
    <row r="6" spans="1:5" ht="15.75" x14ac:dyDescent="0.25">
      <c r="A6" s="726"/>
      <c r="B6" s="727" t="s">
        <v>774</v>
      </c>
      <c r="C6" s="728" t="s">
        <v>774</v>
      </c>
      <c r="D6" s="731" t="s">
        <v>776</v>
      </c>
      <c r="E6" s="730" t="s">
        <v>1228</v>
      </c>
    </row>
    <row r="7" spans="1:5" ht="15.75" x14ac:dyDescent="0.25">
      <c r="A7" s="726"/>
      <c r="B7" s="727" t="s">
        <v>781</v>
      </c>
      <c r="C7" s="728" t="s">
        <v>781</v>
      </c>
      <c r="D7" s="731" t="s">
        <v>783</v>
      </c>
      <c r="E7" s="730" t="s">
        <v>1228</v>
      </c>
    </row>
    <row r="8" spans="1:5" ht="15.75" x14ac:dyDescent="0.25">
      <c r="A8" s="726"/>
      <c r="B8" s="727" t="s">
        <v>785</v>
      </c>
      <c r="C8" s="728" t="s">
        <v>731</v>
      </c>
      <c r="D8" s="731" t="s">
        <v>799</v>
      </c>
      <c r="E8" s="730" t="s">
        <v>1228</v>
      </c>
    </row>
    <row r="9" spans="1:5" ht="15.75" x14ac:dyDescent="0.25">
      <c r="A9" s="726"/>
      <c r="B9" s="727" t="s">
        <v>785</v>
      </c>
      <c r="C9" s="728" t="s">
        <v>786</v>
      </c>
      <c r="D9" s="731" t="s">
        <v>788</v>
      </c>
      <c r="E9" s="730" t="s">
        <v>1228</v>
      </c>
    </row>
    <row r="10" spans="1:5" ht="15.75" x14ac:dyDescent="0.25">
      <c r="A10" s="726"/>
      <c r="B10" s="727" t="s">
        <v>817</v>
      </c>
      <c r="C10" s="728" t="s">
        <v>817</v>
      </c>
      <c r="D10" s="729" t="s">
        <v>1229</v>
      </c>
      <c r="E10" s="730" t="s">
        <v>1228</v>
      </c>
    </row>
    <row r="11" spans="1:5" ht="15.75" x14ac:dyDescent="0.25">
      <c r="A11" s="726"/>
      <c r="B11" s="727"/>
      <c r="C11" s="728"/>
      <c r="D11" s="729" t="s">
        <v>1230</v>
      </c>
      <c r="E11" s="730" t="s">
        <v>1228</v>
      </c>
    </row>
    <row r="12" spans="1:5" ht="15.75" x14ac:dyDescent="0.25">
      <c r="A12" s="726"/>
      <c r="B12" s="727" t="s">
        <v>832</v>
      </c>
      <c r="C12" s="728" t="s">
        <v>833</v>
      </c>
      <c r="D12" s="732" t="s">
        <v>1231</v>
      </c>
      <c r="E12" s="730" t="s">
        <v>1228</v>
      </c>
    </row>
    <row r="13" spans="1:5" ht="15.75" x14ac:dyDescent="0.25">
      <c r="A13" s="726"/>
      <c r="B13" s="727" t="s">
        <v>1232</v>
      </c>
      <c r="C13" s="728" t="s">
        <v>1232</v>
      </c>
      <c r="D13" s="733" t="s">
        <v>1233</v>
      </c>
      <c r="E13" s="730" t="s">
        <v>1234</v>
      </c>
    </row>
    <row r="14" spans="1:5" ht="15.75" x14ac:dyDescent="0.25">
      <c r="A14" s="726"/>
      <c r="B14" s="734" t="s">
        <v>843</v>
      </c>
      <c r="C14" s="735" t="s">
        <v>843</v>
      </c>
      <c r="D14" s="729" t="s">
        <v>1235</v>
      </c>
      <c r="E14" s="730" t="s">
        <v>1236</v>
      </c>
    </row>
    <row r="15" spans="1:5" ht="15.75" x14ac:dyDescent="0.25">
      <c r="A15" s="726"/>
      <c r="B15" s="727" t="s">
        <v>846</v>
      </c>
      <c r="C15" s="728" t="s">
        <v>849</v>
      </c>
      <c r="D15" s="732" t="s">
        <v>851</v>
      </c>
      <c r="E15" s="730" t="s">
        <v>1228</v>
      </c>
    </row>
    <row r="16" spans="1:5" ht="15.75" x14ac:dyDescent="0.25">
      <c r="A16" s="726"/>
      <c r="B16" s="727"/>
      <c r="C16" s="728" t="s">
        <v>830</v>
      </c>
      <c r="D16" s="729" t="s">
        <v>848</v>
      </c>
      <c r="E16" s="730" t="s">
        <v>1228</v>
      </c>
    </row>
    <row r="17" spans="1:5" ht="15.75" x14ac:dyDescent="0.25">
      <c r="A17" s="726"/>
      <c r="B17" s="727" t="s">
        <v>860</v>
      </c>
      <c r="C17" s="728" t="s">
        <v>861</v>
      </c>
      <c r="D17" s="729" t="s">
        <v>863</v>
      </c>
      <c r="E17" s="730" t="s">
        <v>1228</v>
      </c>
    </row>
    <row r="18" spans="1:5" ht="15.75" x14ac:dyDescent="0.25">
      <c r="A18" s="726"/>
      <c r="B18" s="727"/>
      <c r="C18" s="728" t="s">
        <v>864</v>
      </c>
      <c r="D18" s="731" t="s">
        <v>1237</v>
      </c>
      <c r="E18" s="730" t="s">
        <v>1228</v>
      </c>
    </row>
    <row r="19" spans="1:5" ht="15.75" x14ac:dyDescent="0.25">
      <c r="A19" s="726"/>
      <c r="B19" s="734" t="s">
        <v>1238</v>
      </c>
      <c r="C19" s="735"/>
      <c r="D19" s="732" t="s">
        <v>1239</v>
      </c>
      <c r="E19" s="730" t="s">
        <v>1228</v>
      </c>
    </row>
    <row r="20" spans="1:5" ht="15.75" x14ac:dyDescent="0.25">
      <c r="A20" s="726"/>
      <c r="B20" s="734" t="s">
        <v>879</v>
      </c>
      <c r="C20" s="735" t="s">
        <v>879</v>
      </c>
      <c r="D20" s="732" t="s">
        <v>881</v>
      </c>
      <c r="E20" s="730" t="s">
        <v>1228</v>
      </c>
    </row>
    <row r="21" spans="1:5" ht="15.75" x14ac:dyDescent="0.25">
      <c r="A21" s="736"/>
      <c r="B21" s="737" t="s">
        <v>1240</v>
      </c>
      <c r="C21" s="738" t="s">
        <v>1240</v>
      </c>
      <c r="D21" s="729" t="s">
        <v>1241</v>
      </c>
      <c r="E21" s="730" t="s">
        <v>1227</v>
      </c>
    </row>
    <row r="22" spans="1:5" ht="15.75" x14ac:dyDescent="0.25">
      <c r="A22" s="726"/>
      <c r="B22" s="727" t="s">
        <v>889</v>
      </c>
      <c r="C22" s="728" t="s">
        <v>897</v>
      </c>
      <c r="D22" s="732" t="s">
        <v>899</v>
      </c>
      <c r="E22" s="730" t="s">
        <v>1228</v>
      </c>
    </row>
    <row r="23" spans="1:5" ht="15.75" x14ac:dyDescent="0.25">
      <c r="A23" s="726"/>
      <c r="B23" s="727"/>
      <c r="C23" s="728" t="s">
        <v>890</v>
      </c>
      <c r="D23" s="732" t="s">
        <v>892</v>
      </c>
      <c r="E23" s="730" t="s">
        <v>1228</v>
      </c>
    </row>
    <row r="24" spans="1:5" ht="15.75" x14ac:dyDescent="0.25">
      <c r="A24" s="726"/>
      <c r="B24" s="727"/>
      <c r="C24" s="728" t="s">
        <v>894</v>
      </c>
      <c r="D24" s="732" t="s">
        <v>895</v>
      </c>
      <c r="E24" s="730" t="s">
        <v>1228</v>
      </c>
    </row>
    <row r="25" spans="1:5" ht="15.75" x14ac:dyDescent="0.25">
      <c r="A25" s="726"/>
      <c r="B25" s="727" t="s">
        <v>903</v>
      </c>
      <c r="C25" s="728" t="s">
        <v>903</v>
      </c>
      <c r="D25" s="739" t="s">
        <v>1242</v>
      </c>
      <c r="E25" s="730" t="s">
        <v>1228</v>
      </c>
    </row>
    <row r="26" spans="1:5" ht="15.75" x14ac:dyDescent="0.25">
      <c r="A26" s="726"/>
      <c r="B26" s="727" t="s">
        <v>935</v>
      </c>
      <c r="C26" s="728" t="s">
        <v>935</v>
      </c>
      <c r="D26" s="731" t="s">
        <v>937</v>
      </c>
      <c r="E26" s="730" t="s">
        <v>1228</v>
      </c>
    </row>
    <row r="27" spans="1:5" ht="15.75" x14ac:dyDescent="0.25">
      <c r="A27" s="726"/>
      <c r="B27" s="734" t="s">
        <v>955</v>
      </c>
      <c r="C27" s="735" t="s">
        <v>956</v>
      </c>
      <c r="D27" s="731" t="s">
        <v>1243</v>
      </c>
      <c r="E27" s="730" t="s">
        <v>1228</v>
      </c>
    </row>
    <row r="28" spans="1:5" ht="15.75" x14ac:dyDescent="0.25">
      <c r="A28" s="740"/>
      <c r="B28" s="734" t="s">
        <v>961</v>
      </c>
      <c r="C28" s="735" t="s">
        <v>961</v>
      </c>
      <c r="D28" s="739" t="s">
        <v>1244</v>
      </c>
      <c r="E28" s="730" t="s">
        <v>1228</v>
      </c>
    </row>
    <row r="29" spans="1:5" ht="15.75" x14ac:dyDescent="0.25">
      <c r="A29" s="726"/>
      <c r="B29" s="727" t="s">
        <v>965</v>
      </c>
      <c r="C29" s="728" t="s">
        <v>965</v>
      </c>
      <c r="D29" s="729" t="s">
        <v>967</v>
      </c>
      <c r="E29" s="730" t="s">
        <v>1228</v>
      </c>
    </row>
    <row r="30" spans="1:5" ht="15.75" x14ac:dyDescent="0.25">
      <c r="A30" s="726"/>
      <c r="B30" s="727"/>
      <c r="C30" s="728" t="s">
        <v>968</v>
      </c>
      <c r="D30" s="731" t="s">
        <v>969</v>
      </c>
      <c r="E30" s="730" t="s">
        <v>1228</v>
      </c>
    </row>
    <row r="31" spans="1:5" ht="15.75" x14ac:dyDescent="0.25">
      <c r="A31" s="726"/>
      <c r="B31" s="727"/>
      <c r="C31" s="728" t="s">
        <v>970</v>
      </c>
      <c r="D31" s="731" t="s">
        <v>971</v>
      </c>
      <c r="E31" s="730" t="s">
        <v>1228</v>
      </c>
    </row>
    <row r="32" spans="1:5" ht="15.75" x14ac:dyDescent="0.25">
      <c r="A32" s="726"/>
      <c r="B32" s="727"/>
      <c r="C32" s="728" t="s">
        <v>731</v>
      </c>
      <c r="D32" s="731" t="s">
        <v>1245</v>
      </c>
      <c r="E32" s="730" t="s">
        <v>1228</v>
      </c>
    </row>
    <row r="33" spans="1:5" ht="15.75" x14ac:dyDescent="0.25">
      <c r="A33" s="726"/>
      <c r="B33" s="727" t="s">
        <v>979</v>
      </c>
      <c r="C33" s="728" t="s">
        <v>979</v>
      </c>
      <c r="D33" s="729" t="s">
        <v>1246</v>
      </c>
      <c r="E33" s="730" t="s">
        <v>1228</v>
      </c>
    </row>
    <row r="34" spans="1:5" ht="15.75" x14ac:dyDescent="0.25">
      <c r="A34" s="726"/>
      <c r="B34" s="741"/>
      <c r="C34" s="728"/>
      <c r="D34" s="729" t="s">
        <v>1247</v>
      </c>
      <c r="E34" s="730" t="s">
        <v>1228</v>
      </c>
    </row>
    <row r="35" spans="1:5" ht="15.75" x14ac:dyDescent="0.25">
      <c r="A35" s="726"/>
      <c r="B35" s="741"/>
      <c r="C35" s="728"/>
      <c r="D35" s="729" t="s">
        <v>1248</v>
      </c>
      <c r="E35" s="730" t="s">
        <v>1228</v>
      </c>
    </row>
    <row r="36" spans="1:5" ht="15.75" x14ac:dyDescent="0.25">
      <c r="A36" s="726"/>
      <c r="B36" s="741"/>
      <c r="C36" s="728" t="s">
        <v>980</v>
      </c>
      <c r="D36" s="729" t="s">
        <v>982</v>
      </c>
      <c r="E36" s="730" t="s">
        <v>1228</v>
      </c>
    </row>
    <row r="37" spans="1:5" ht="15.75" x14ac:dyDescent="0.25">
      <c r="A37" s="726"/>
      <c r="B37" s="1297" t="s">
        <v>989</v>
      </c>
      <c r="C37" s="735" t="s">
        <v>994</v>
      </c>
      <c r="D37" s="729" t="s">
        <v>995</v>
      </c>
      <c r="E37" s="730" t="s">
        <v>1227</v>
      </c>
    </row>
    <row r="38" spans="1:5" ht="15.75" x14ac:dyDescent="0.25">
      <c r="A38" s="726"/>
      <c r="B38" s="1298"/>
      <c r="C38" s="735" t="s">
        <v>996</v>
      </c>
      <c r="D38" s="729" t="s">
        <v>206</v>
      </c>
      <c r="E38" s="730" t="s">
        <v>1227</v>
      </c>
    </row>
    <row r="39" spans="1:5" ht="15.75" x14ac:dyDescent="0.25">
      <c r="A39" s="726"/>
      <c r="B39" s="1298"/>
      <c r="C39" s="742" t="s">
        <v>1249</v>
      </c>
      <c r="D39" s="729" t="s">
        <v>1250</v>
      </c>
      <c r="E39" s="730" t="s">
        <v>1227</v>
      </c>
    </row>
    <row r="40" spans="1:5" ht="16.5" thickBot="1" x14ac:dyDescent="0.3">
      <c r="A40" s="743"/>
      <c r="B40" s="1299"/>
      <c r="C40" s="744" t="s">
        <v>1251</v>
      </c>
      <c r="D40" s="745" t="s">
        <v>1252</v>
      </c>
      <c r="E40" s="746" t="s">
        <v>1236</v>
      </c>
    </row>
    <row r="41" spans="1:5" ht="16.5" thickBot="1" x14ac:dyDescent="0.3">
      <c r="A41" s="747" t="s">
        <v>694</v>
      </c>
      <c r="B41" s="747" t="s">
        <v>931</v>
      </c>
      <c r="C41" s="748" t="s">
        <v>931</v>
      </c>
      <c r="D41" s="749" t="s">
        <v>933</v>
      </c>
      <c r="E41" s="750" t="s">
        <v>1228</v>
      </c>
    </row>
    <row r="42" spans="1:5" ht="16.5" thickBot="1" x14ac:dyDescent="0.3">
      <c r="A42" s="747" t="s">
        <v>767</v>
      </c>
      <c r="B42" s="747" t="s">
        <v>768</v>
      </c>
      <c r="C42" s="748" t="s">
        <v>768</v>
      </c>
      <c r="D42" s="751" t="s">
        <v>1253</v>
      </c>
      <c r="E42" s="750" t="s">
        <v>1228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rgb="FFFFFF00"/>
    <pageSetUpPr fitToPage="1"/>
  </sheetPr>
  <dimension ref="A1:HT60"/>
  <sheetViews>
    <sheetView showGridLines="0" zoomScaleNormal="100" zoomScaleSheetLayoutView="75" workbookViewId="0">
      <selection activeCell="D26" sqref="D26"/>
    </sheetView>
  </sheetViews>
  <sheetFormatPr defaultColWidth="9.140625" defaultRowHeight="18.75" customHeight="1" x14ac:dyDescent="0.2"/>
  <cols>
    <col min="1" max="1" width="25.28515625" style="99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9" customWidth="1"/>
    <col min="10" max="10" width="17.570312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18" customHeight="1" thickBot="1" x14ac:dyDescent="0.25">
      <c r="B2" s="1300" t="s">
        <v>116</v>
      </c>
      <c r="C2" s="1300"/>
      <c r="D2" s="1300"/>
      <c r="E2" s="1300"/>
      <c r="F2" s="1300"/>
      <c r="G2" s="126"/>
      <c r="H2" s="1150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116" customFormat="1" ht="30" customHeight="1" thickBot="1" x14ac:dyDescent="0.25">
      <c r="A4" s="1119"/>
      <c r="B4" s="1287" t="s">
        <v>121</v>
      </c>
      <c r="C4" s="1288"/>
      <c r="D4" s="1288"/>
      <c r="E4" s="1288"/>
      <c r="F4" s="1289"/>
      <c r="G4" s="1120"/>
      <c r="H4" s="1117"/>
      <c r="I4" s="1121"/>
      <c r="J4" s="1121"/>
      <c r="K4" s="1122"/>
      <c r="L4" s="1123"/>
      <c r="P4" s="1124"/>
      <c r="Q4" s="1124"/>
      <c r="R4" s="1124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s="14" customFormat="1" ht="18.75" customHeight="1" x14ac:dyDescent="0.2">
      <c r="A6" s="901"/>
      <c r="B6" s="1179" t="s">
        <v>126</v>
      </c>
      <c r="C6" s="903"/>
      <c r="D6" s="857"/>
      <c r="E6" s="857"/>
      <c r="F6" s="857"/>
      <c r="G6" s="857"/>
      <c r="H6" s="857"/>
      <c r="I6" s="857"/>
      <c r="J6" s="857"/>
      <c r="K6" s="890"/>
      <c r="L6" s="857"/>
      <c r="M6" s="9"/>
      <c r="N6" s="12"/>
      <c r="P6" s="382"/>
      <c r="Q6" s="382"/>
      <c r="R6" s="382"/>
    </row>
    <row r="7" spans="1:228" s="14" customFormat="1" ht="37.5" customHeight="1" x14ac:dyDescent="0.2">
      <c r="A7" s="901"/>
      <c r="B7" s="1125" t="s">
        <v>1254</v>
      </c>
      <c r="C7" s="1136" t="s">
        <v>1255</v>
      </c>
      <c r="D7" s="1136" t="s">
        <v>1256</v>
      </c>
      <c r="E7" s="1133" t="s">
        <v>1257</v>
      </c>
      <c r="F7" s="1301" t="s">
        <v>1258</v>
      </c>
      <c r="G7" s="1285" t="s">
        <v>389</v>
      </c>
      <c r="H7" s="1301" t="s">
        <v>1257</v>
      </c>
      <c r="I7" s="1133" t="s">
        <v>1259</v>
      </c>
      <c r="J7" s="857"/>
      <c r="K7" s="1301" t="s">
        <v>1260</v>
      </c>
      <c r="L7" s="857"/>
      <c r="M7" s="9"/>
      <c r="N7" s="12"/>
      <c r="P7" s="382"/>
      <c r="Q7" s="382"/>
      <c r="R7" s="382"/>
    </row>
    <row r="8" spans="1:228" s="14" customFormat="1" ht="22.5" customHeight="1" x14ac:dyDescent="0.2">
      <c r="A8" s="901"/>
      <c r="B8" s="1136" t="s">
        <v>388</v>
      </c>
      <c r="C8" s="1136" t="s">
        <v>389</v>
      </c>
      <c r="D8" s="1136"/>
      <c r="E8" s="1132" t="s">
        <v>163</v>
      </c>
      <c r="F8" s="1302"/>
      <c r="G8" s="1286"/>
      <c r="H8" s="1302"/>
      <c r="I8" s="1132" t="s">
        <v>292</v>
      </c>
      <c r="J8" s="857"/>
      <c r="K8" s="1302"/>
      <c r="L8" s="857"/>
      <c r="M8" s="9"/>
      <c r="N8" s="12"/>
      <c r="P8" s="382"/>
      <c r="Q8" s="382"/>
      <c r="R8" s="382"/>
    </row>
    <row r="9" spans="1:228" s="14" customFormat="1" ht="18.75" hidden="1" customHeight="1" x14ac:dyDescent="0.2">
      <c r="A9" s="901"/>
      <c r="B9" s="709" t="s">
        <v>1261</v>
      </c>
      <c r="C9" s="709" t="s">
        <v>1262</v>
      </c>
      <c r="D9" s="904">
        <v>45301</v>
      </c>
      <c r="E9" s="851">
        <f t="shared" ref="E9" si="0">D9+9</f>
        <v>45310</v>
      </c>
      <c r="F9" s="908" t="s">
        <v>1263</v>
      </c>
      <c r="G9" s="851" t="s">
        <v>1264</v>
      </c>
      <c r="H9" s="851">
        <v>45310</v>
      </c>
      <c r="I9" s="851">
        <f t="shared" ref="I9:I10" si="1">D9+18</f>
        <v>45319</v>
      </c>
      <c r="J9" s="857"/>
      <c r="K9" s="891">
        <v>45295</v>
      </c>
      <c r="L9" s="857"/>
      <c r="M9" s="9"/>
      <c r="N9" s="12"/>
      <c r="P9" s="382"/>
      <c r="Q9" s="382"/>
      <c r="R9" s="382"/>
    </row>
    <row r="10" spans="1:228" s="14" customFormat="1" ht="18.75" hidden="1" customHeight="1" x14ac:dyDescent="0.2">
      <c r="A10" s="901"/>
      <c r="B10" s="907" t="s">
        <v>1265</v>
      </c>
      <c r="C10" s="709" t="s">
        <v>1266</v>
      </c>
      <c r="D10" s="904">
        <v>45305</v>
      </c>
      <c r="E10" s="851">
        <f t="shared" ref="E10" si="2">D10+9</f>
        <v>45314</v>
      </c>
      <c r="F10" s="908" t="s">
        <v>1267</v>
      </c>
      <c r="G10" s="851" t="s">
        <v>1267</v>
      </c>
      <c r="H10" s="851">
        <f t="shared" ref="H10:H11" si="3">E10</f>
        <v>45314</v>
      </c>
      <c r="I10" s="851">
        <f t="shared" si="1"/>
        <v>45323</v>
      </c>
      <c r="J10" s="857"/>
      <c r="K10" s="891">
        <f t="shared" ref="K10:K16" si="4">K9+7</f>
        <v>45302</v>
      </c>
      <c r="L10" s="857"/>
      <c r="M10" s="9"/>
      <c r="N10" s="12"/>
      <c r="P10" s="382"/>
      <c r="Q10" s="382"/>
      <c r="R10" s="382"/>
    </row>
    <row r="11" spans="1:228" s="14" customFormat="1" ht="18.75" hidden="1" customHeight="1" x14ac:dyDescent="0.2">
      <c r="A11" s="901"/>
      <c r="B11" s="907" t="s">
        <v>1268</v>
      </c>
      <c r="C11" s="709" t="s">
        <v>1269</v>
      </c>
      <c r="D11" s="904">
        <v>45308</v>
      </c>
      <c r="E11" s="851">
        <f t="shared" ref="E11:E13" si="5">D11+9</f>
        <v>45317</v>
      </c>
      <c r="F11" s="908" t="s">
        <v>1267</v>
      </c>
      <c r="G11" s="851" t="s">
        <v>1270</v>
      </c>
      <c r="H11" s="851">
        <f t="shared" si="3"/>
        <v>45317</v>
      </c>
      <c r="I11" s="851">
        <f t="shared" ref="I11:I16" si="6">D11+18</f>
        <v>45326</v>
      </c>
      <c r="J11" s="857"/>
      <c r="K11" s="891">
        <f t="shared" si="4"/>
        <v>45309</v>
      </c>
      <c r="L11" s="857"/>
      <c r="M11" s="9"/>
      <c r="N11" s="12"/>
      <c r="P11" s="382"/>
      <c r="Q11" s="382"/>
      <c r="R11" s="382"/>
    </row>
    <row r="12" spans="1:228" s="14" customFormat="1" ht="18.75" hidden="1" customHeight="1" x14ac:dyDescent="0.2">
      <c r="A12" s="901"/>
      <c r="B12" s="907" t="s">
        <v>1271</v>
      </c>
      <c r="C12" s="709" t="s">
        <v>1272</v>
      </c>
      <c r="D12" s="904">
        <v>45319</v>
      </c>
      <c r="E12" s="851">
        <f t="shared" si="5"/>
        <v>45328</v>
      </c>
      <c r="F12" s="908" t="s">
        <v>1273</v>
      </c>
      <c r="G12" s="851" t="s">
        <v>1274</v>
      </c>
      <c r="H12" s="851">
        <v>45329</v>
      </c>
      <c r="I12" s="851">
        <f t="shared" si="6"/>
        <v>45337</v>
      </c>
      <c r="J12" s="857"/>
      <c r="K12" s="891">
        <f t="shared" si="4"/>
        <v>45316</v>
      </c>
      <c r="L12" s="857"/>
      <c r="M12" s="9"/>
      <c r="N12" s="12"/>
      <c r="P12" s="382"/>
      <c r="Q12" s="382"/>
      <c r="R12" s="382"/>
    </row>
    <row r="13" spans="1:228" s="14" customFormat="1" ht="18.75" hidden="1" customHeight="1" x14ac:dyDescent="0.2">
      <c r="A13" s="901"/>
      <c r="B13" s="907" t="s">
        <v>1275</v>
      </c>
      <c r="C13" s="709" t="s">
        <v>1276</v>
      </c>
      <c r="D13" s="904">
        <v>45322</v>
      </c>
      <c r="E13" s="851">
        <f t="shared" si="5"/>
        <v>45331</v>
      </c>
      <c r="F13" s="908" t="s">
        <v>1263</v>
      </c>
      <c r="G13" s="851" t="s">
        <v>1277</v>
      </c>
      <c r="H13" s="851">
        <v>45336</v>
      </c>
      <c r="I13" s="851">
        <f t="shared" si="6"/>
        <v>45340</v>
      </c>
      <c r="J13" s="857"/>
      <c r="K13" s="891">
        <v>45323</v>
      </c>
      <c r="L13" s="857"/>
      <c r="M13" s="9"/>
      <c r="N13" s="12"/>
      <c r="P13" s="382"/>
      <c r="Q13" s="382"/>
      <c r="R13" s="382"/>
    </row>
    <row r="14" spans="1:228" s="14" customFormat="1" ht="18.75" hidden="1" customHeight="1" x14ac:dyDescent="0.2">
      <c r="A14" s="901"/>
      <c r="B14" s="907" t="s">
        <v>1278</v>
      </c>
      <c r="C14" s="709" t="s">
        <v>1279</v>
      </c>
      <c r="D14" s="904">
        <v>45330</v>
      </c>
      <c r="E14" s="851">
        <f t="shared" ref="E14:E15" si="7">D14+9</f>
        <v>45339</v>
      </c>
      <c r="F14" s="908" t="s">
        <v>1273</v>
      </c>
      <c r="G14" s="851" t="s">
        <v>1280</v>
      </c>
      <c r="H14" s="851">
        <v>45343</v>
      </c>
      <c r="I14" s="851">
        <f t="shared" si="6"/>
        <v>45348</v>
      </c>
      <c r="J14" s="857"/>
      <c r="K14" s="891">
        <f t="shared" si="4"/>
        <v>45330</v>
      </c>
      <c r="L14" s="857"/>
      <c r="M14" s="9"/>
      <c r="N14" s="12"/>
      <c r="P14" s="382"/>
      <c r="Q14" s="382"/>
      <c r="R14" s="382"/>
    </row>
    <row r="15" spans="1:228" s="14" customFormat="1" ht="18.75" hidden="1" customHeight="1" x14ac:dyDescent="0.2">
      <c r="A15" s="901"/>
      <c r="B15" s="907" t="s">
        <v>1281</v>
      </c>
      <c r="C15" s="709" t="s">
        <v>1282</v>
      </c>
      <c r="D15" s="904">
        <v>45342</v>
      </c>
      <c r="E15" s="851">
        <f t="shared" si="7"/>
        <v>45351</v>
      </c>
      <c r="F15" s="908" t="s">
        <v>1263</v>
      </c>
      <c r="G15" s="851" t="s">
        <v>1283</v>
      </c>
      <c r="H15" s="851">
        <v>45350</v>
      </c>
      <c r="I15" s="851">
        <f t="shared" si="6"/>
        <v>45360</v>
      </c>
      <c r="J15" s="857"/>
      <c r="K15" s="891">
        <f t="shared" si="4"/>
        <v>45337</v>
      </c>
      <c r="L15" s="857"/>
      <c r="M15" s="9"/>
      <c r="N15" s="12"/>
      <c r="P15" s="382"/>
      <c r="Q15" s="382"/>
      <c r="R15" s="382"/>
    </row>
    <row r="16" spans="1:228" s="14" customFormat="1" ht="18.75" hidden="1" customHeight="1" x14ac:dyDescent="0.2">
      <c r="A16" s="901"/>
      <c r="B16" s="907" t="s">
        <v>1261</v>
      </c>
      <c r="C16" s="709" t="s">
        <v>1284</v>
      </c>
      <c r="D16" s="904">
        <v>45343</v>
      </c>
      <c r="E16" s="851">
        <f t="shared" ref="E16" si="8">D16+9</f>
        <v>45352</v>
      </c>
      <c r="F16" s="908" t="s">
        <v>1273</v>
      </c>
      <c r="G16" s="851" t="s">
        <v>1285</v>
      </c>
      <c r="H16" s="851">
        <v>45357</v>
      </c>
      <c r="I16" s="851">
        <f t="shared" si="6"/>
        <v>45361</v>
      </c>
      <c r="J16" s="857"/>
      <c r="K16" s="891">
        <f t="shared" si="4"/>
        <v>45344</v>
      </c>
      <c r="L16" s="857"/>
      <c r="M16" s="9"/>
      <c r="N16" s="12"/>
      <c r="P16" s="382"/>
      <c r="Q16" s="382"/>
      <c r="R16" s="382"/>
    </row>
    <row r="17" spans="1:18" s="14" customFormat="1" ht="18.75" hidden="1" customHeight="1" x14ac:dyDescent="0.2">
      <c r="A17" s="901"/>
      <c r="B17" s="907" t="s">
        <v>1286</v>
      </c>
      <c r="C17" s="709" t="s">
        <v>1287</v>
      </c>
      <c r="D17" s="904">
        <f t="shared" ref="D17" si="9">D16+7</f>
        <v>45350</v>
      </c>
      <c r="E17" s="851">
        <f>D17+9</f>
        <v>45359</v>
      </c>
      <c r="F17" s="908" t="s">
        <v>1263</v>
      </c>
      <c r="G17" s="851" t="s">
        <v>1288</v>
      </c>
      <c r="H17" s="851">
        <v>45364</v>
      </c>
      <c r="I17" s="851">
        <f>D17+18</f>
        <v>45368</v>
      </c>
      <c r="J17" s="857"/>
      <c r="K17" s="891">
        <f>K16+7</f>
        <v>45351</v>
      </c>
      <c r="L17" s="857"/>
      <c r="M17" s="9"/>
      <c r="N17" s="12"/>
      <c r="P17" s="382"/>
      <c r="Q17" s="382"/>
      <c r="R17" s="382"/>
    </row>
    <row r="18" spans="1:18" s="14" customFormat="1" ht="18.75" hidden="1" customHeight="1" x14ac:dyDescent="0.2">
      <c r="A18" s="901"/>
      <c r="B18" s="907" t="s">
        <v>1268</v>
      </c>
      <c r="C18" s="709" t="s">
        <v>1289</v>
      </c>
      <c r="D18" s="904">
        <v>45357</v>
      </c>
      <c r="E18" s="851">
        <f>D18+9</f>
        <v>45366</v>
      </c>
      <c r="F18" s="908" t="s">
        <v>1273</v>
      </c>
      <c r="G18" s="851" t="s">
        <v>1290</v>
      </c>
      <c r="H18" s="851">
        <v>45371</v>
      </c>
      <c r="I18" s="851">
        <f>D18+18</f>
        <v>45375</v>
      </c>
      <c r="J18" s="857"/>
      <c r="K18" s="891">
        <v>45358</v>
      </c>
      <c r="L18" s="857"/>
      <c r="M18" s="9"/>
      <c r="N18" s="12"/>
      <c r="P18" s="382"/>
      <c r="Q18" s="382"/>
      <c r="R18" s="382"/>
    </row>
    <row r="19" spans="1:18" s="14" customFormat="1" ht="18.75" hidden="1" customHeight="1" x14ac:dyDescent="0.2">
      <c r="A19" s="901" t="s">
        <v>1291</v>
      </c>
      <c r="B19" s="997" t="s">
        <v>547</v>
      </c>
      <c r="C19" s="709" t="s">
        <v>1292</v>
      </c>
      <c r="D19" s="904">
        <v>45373</v>
      </c>
      <c r="E19" s="991" t="s">
        <v>547</v>
      </c>
      <c r="F19" s="908" t="s">
        <v>1273</v>
      </c>
      <c r="G19" s="851" t="s">
        <v>1293</v>
      </c>
      <c r="H19" s="851">
        <v>45381</v>
      </c>
      <c r="I19" s="851">
        <f>D19+18</f>
        <v>45391</v>
      </c>
      <c r="J19" s="857"/>
      <c r="K19" s="891">
        <f>K18+7</f>
        <v>45365</v>
      </c>
      <c r="L19" s="857"/>
      <c r="M19" s="9"/>
      <c r="N19" s="12"/>
      <c r="P19" s="382"/>
      <c r="Q19" s="382"/>
      <c r="R19" s="382"/>
    </row>
    <row r="20" spans="1:18" s="14" customFormat="1" ht="18.75" hidden="1" customHeight="1" x14ac:dyDescent="0.2">
      <c r="A20" s="901"/>
      <c r="B20" s="1175" t="s">
        <v>1278</v>
      </c>
      <c r="C20" s="1180" t="s">
        <v>1294</v>
      </c>
      <c r="D20" s="1180">
        <v>45379</v>
      </c>
      <c r="E20" s="851">
        <f t="shared" ref="E20:E21" si="10">D20+9</f>
        <v>45388</v>
      </c>
      <c r="F20" s="908" t="s">
        <v>1273</v>
      </c>
      <c r="G20" s="851" t="s">
        <v>1295</v>
      </c>
      <c r="H20" s="851">
        <v>45397</v>
      </c>
      <c r="I20" s="851">
        <v>45402</v>
      </c>
      <c r="J20" s="857"/>
      <c r="K20" s="851">
        <f t="shared" ref="K20:K31" si="11">K19+7</f>
        <v>45372</v>
      </c>
      <c r="L20" s="857"/>
      <c r="M20" s="9"/>
      <c r="N20" s="12"/>
      <c r="P20" s="382"/>
      <c r="Q20" s="382"/>
      <c r="R20" s="382"/>
    </row>
    <row r="21" spans="1:18" s="14" customFormat="1" ht="18.75" hidden="1" customHeight="1" x14ac:dyDescent="0.2">
      <c r="A21" s="901"/>
      <c r="B21" s="1175" t="s">
        <v>1296</v>
      </c>
      <c r="C21" s="1180" t="s">
        <v>1297</v>
      </c>
      <c r="D21" s="1180">
        <v>45380</v>
      </c>
      <c r="E21" s="851">
        <f t="shared" si="10"/>
        <v>45389</v>
      </c>
      <c r="F21" s="908" t="s">
        <v>1273</v>
      </c>
      <c r="G21" s="851" t="s">
        <v>1295</v>
      </c>
      <c r="H21" s="851">
        <v>45397</v>
      </c>
      <c r="I21" s="851">
        <v>45402</v>
      </c>
      <c r="J21" s="857"/>
      <c r="K21" s="851">
        <f t="shared" si="11"/>
        <v>45379</v>
      </c>
      <c r="L21" s="857"/>
      <c r="M21" s="9"/>
      <c r="N21" s="12"/>
      <c r="P21" s="382"/>
      <c r="Q21" s="382"/>
      <c r="R21" s="382"/>
    </row>
    <row r="22" spans="1:18" s="14" customFormat="1" ht="18.75" hidden="1" customHeight="1" x14ac:dyDescent="0.2">
      <c r="A22" s="901"/>
      <c r="B22" s="1175" t="s">
        <v>1261</v>
      </c>
      <c r="C22" s="1180" t="s">
        <v>1298</v>
      </c>
      <c r="D22" s="1180">
        <v>45385</v>
      </c>
      <c r="E22" s="851">
        <f t="shared" ref="E22:E27" si="12">D22+9</f>
        <v>45394</v>
      </c>
      <c r="F22" s="908" t="s">
        <v>1273</v>
      </c>
      <c r="G22" s="851" t="s">
        <v>1295</v>
      </c>
      <c r="H22" s="851">
        <v>45397</v>
      </c>
      <c r="I22" s="851">
        <v>45402</v>
      </c>
      <c r="J22" s="857"/>
      <c r="K22" s="851">
        <v>45386</v>
      </c>
      <c r="L22" s="857"/>
      <c r="M22" s="9"/>
      <c r="N22" s="12"/>
      <c r="P22" s="382"/>
      <c r="Q22" s="382"/>
      <c r="R22" s="382"/>
    </row>
    <row r="23" spans="1:18" s="14" customFormat="1" ht="18.75" hidden="1" customHeight="1" x14ac:dyDescent="0.2">
      <c r="A23" s="901"/>
      <c r="B23" s="1175" t="s">
        <v>1286</v>
      </c>
      <c r="C23" s="1180" t="s">
        <v>1299</v>
      </c>
      <c r="D23" s="1180">
        <v>45393</v>
      </c>
      <c r="E23" s="851">
        <f t="shared" si="12"/>
        <v>45402</v>
      </c>
      <c r="F23" s="908" t="s">
        <v>1263</v>
      </c>
      <c r="G23" s="851" t="s">
        <v>1300</v>
      </c>
      <c r="H23" s="851">
        <v>45431</v>
      </c>
      <c r="I23" s="851">
        <v>45434</v>
      </c>
      <c r="J23" s="857"/>
      <c r="K23" s="851">
        <f t="shared" si="11"/>
        <v>45393</v>
      </c>
      <c r="L23" s="857"/>
      <c r="M23" s="9"/>
      <c r="N23" s="12"/>
      <c r="P23" s="382"/>
      <c r="Q23" s="382"/>
      <c r="R23" s="382"/>
    </row>
    <row r="24" spans="1:18" s="14" customFormat="1" ht="18.75" customHeight="1" x14ac:dyDescent="0.2">
      <c r="A24" s="901" t="s">
        <v>1301</v>
      </c>
      <c r="B24" s="1126" t="s">
        <v>547</v>
      </c>
      <c r="C24" s="1173" t="s">
        <v>1302</v>
      </c>
      <c r="D24" s="1084">
        <v>45399</v>
      </c>
      <c r="E24" s="974">
        <f t="shared" si="12"/>
        <v>45408</v>
      </c>
      <c r="F24" s="1225" t="s">
        <v>1263</v>
      </c>
      <c r="G24" s="974" t="s">
        <v>1303</v>
      </c>
      <c r="H24" s="974">
        <v>45414</v>
      </c>
      <c r="I24" s="974">
        <f t="shared" ref="I24" si="13">D24+18</f>
        <v>45417</v>
      </c>
      <c r="J24" s="857"/>
      <c r="K24" s="851">
        <f t="shared" si="11"/>
        <v>45400</v>
      </c>
      <c r="L24" s="857"/>
      <c r="M24" s="9"/>
      <c r="N24" s="12"/>
      <c r="P24" s="382"/>
      <c r="Q24" s="382"/>
      <c r="R24" s="382"/>
    </row>
    <row r="25" spans="1:18" s="14" customFormat="1" ht="18.75" customHeight="1" x14ac:dyDescent="0.2">
      <c r="A25" s="901"/>
      <c r="B25" s="1175" t="s">
        <v>1304</v>
      </c>
      <c r="C25" s="1180" t="s">
        <v>1305</v>
      </c>
      <c r="D25" s="1180">
        <v>45411</v>
      </c>
      <c r="E25" s="851">
        <f t="shared" si="12"/>
        <v>45420</v>
      </c>
      <c r="F25" s="908" t="s">
        <v>1263</v>
      </c>
      <c r="G25" s="851" t="s">
        <v>1300</v>
      </c>
      <c r="H25" s="851">
        <v>45431</v>
      </c>
      <c r="I25" s="851">
        <v>45434</v>
      </c>
      <c r="J25" s="857"/>
      <c r="K25" s="851">
        <f t="shared" si="11"/>
        <v>45407</v>
      </c>
      <c r="L25" s="857"/>
      <c r="M25" s="9"/>
      <c r="N25" s="12"/>
      <c r="P25" s="382"/>
      <c r="Q25" s="382"/>
      <c r="R25" s="382"/>
    </row>
    <row r="26" spans="1:18" s="14" customFormat="1" ht="18.75" customHeight="1" x14ac:dyDescent="0.2">
      <c r="A26" s="901"/>
      <c r="B26" s="1175" t="s">
        <v>1278</v>
      </c>
      <c r="C26" s="1180" t="s">
        <v>1306</v>
      </c>
      <c r="D26" s="1180">
        <v>45415</v>
      </c>
      <c r="E26" s="851">
        <f t="shared" si="12"/>
        <v>45424</v>
      </c>
      <c r="F26" s="908" t="s">
        <v>1263</v>
      </c>
      <c r="G26" s="851" t="s">
        <v>1300</v>
      </c>
      <c r="H26" s="851">
        <v>45431</v>
      </c>
      <c r="I26" s="851">
        <v>45434</v>
      </c>
      <c r="J26" s="857"/>
      <c r="K26" s="851">
        <f t="shared" si="11"/>
        <v>45414</v>
      </c>
      <c r="L26" s="857"/>
      <c r="M26" s="9"/>
      <c r="N26" s="12"/>
      <c r="P26" s="382"/>
      <c r="Q26" s="382"/>
      <c r="R26" s="382"/>
    </row>
    <row r="27" spans="1:18" s="14" customFormat="1" ht="18.75" customHeight="1" x14ac:dyDescent="0.2">
      <c r="A27" s="901"/>
      <c r="B27" s="1175" t="s">
        <v>1296</v>
      </c>
      <c r="C27" s="1180" t="s">
        <v>1307</v>
      </c>
      <c r="D27" s="1180">
        <v>45422</v>
      </c>
      <c r="E27" s="851">
        <f t="shared" si="12"/>
        <v>45431</v>
      </c>
      <c r="F27" s="908" t="s">
        <v>1273</v>
      </c>
      <c r="G27" s="851" t="s">
        <v>1308</v>
      </c>
      <c r="H27" s="851">
        <v>45439</v>
      </c>
      <c r="I27" s="851">
        <v>45445</v>
      </c>
      <c r="J27" s="857"/>
      <c r="K27" s="851">
        <f t="shared" si="11"/>
        <v>45421</v>
      </c>
      <c r="L27" s="857"/>
      <c r="M27" s="9"/>
      <c r="N27" s="12"/>
      <c r="P27" s="382"/>
      <c r="Q27" s="382"/>
      <c r="R27" s="382"/>
    </row>
    <row r="28" spans="1:18" s="14" customFormat="1" ht="18.75" customHeight="1" x14ac:dyDescent="0.2">
      <c r="A28" s="901"/>
      <c r="B28" s="1175" t="s">
        <v>1261</v>
      </c>
      <c r="C28" s="1180" t="s">
        <v>1309</v>
      </c>
      <c r="D28" s="1180">
        <v>45431</v>
      </c>
      <c r="E28" s="851">
        <f t="shared" ref="E28:E31" si="14">D28+9</f>
        <v>45440</v>
      </c>
      <c r="F28" s="908" t="s">
        <v>1273</v>
      </c>
      <c r="G28" s="851" t="s">
        <v>1310</v>
      </c>
      <c r="H28" s="851">
        <v>45481</v>
      </c>
      <c r="I28" s="851">
        <f>H28+5</f>
        <v>45486</v>
      </c>
      <c r="J28" s="857"/>
      <c r="K28" s="851">
        <v>45386</v>
      </c>
      <c r="L28" s="857"/>
      <c r="M28" s="9"/>
      <c r="N28" s="12"/>
      <c r="P28" s="382"/>
      <c r="Q28" s="382"/>
      <c r="R28" s="382"/>
    </row>
    <row r="29" spans="1:18" s="14" customFormat="1" ht="18.75" customHeight="1" x14ac:dyDescent="0.2">
      <c r="A29" s="901"/>
      <c r="B29" s="1175" t="s">
        <v>1286</v>
      </c>
      <c r="C29" s="1180" t="s">
        <v>1311</v>
      </c>
      <c r="D29" s="1180">
        <v>45434</v>
      </c>
      <c r="E29" s="851">
        <f t="shared" si="14"/>
        <v>45443</v>
      </c>
      <c r="F29" s="908" t="s">
        <v>1273</v>
      </c>
      <c r="G29" s="851" t="s">
        <v>1310</v>
      </c>
      <c r="H29" s="851">
        <v>45481</v>
      </c>
      <c r="I29" s="851">
        <f t="shared" ref="I29:I31" si="15">H29+5</f>
        <v>45486</v>
      </c>
      <c r="J29" s="857"/>
      <c r="K29" s="851">
        <f t="shared" si="11"/>
        <v>45393</v>
      </c>
      <c r="L29" s="857"/>
      <c r="M29" s="9"/>
      <c r="N29" s="12"/>
      <c r="P29" s="382"/>
      <c r="Q29" s="382"/>
      <c r="R29" s="382"/>
    </row>
    <row r="30" spans="1:18" s="14" customFormat="1" ht="18.75" customHeight="1" x14ac:dyDescent="0.2">
      <c r="A30" s="901"/>
      <c r="B30" s="1175" t="s">
        <v>1268</v>
      </c>
      <c r="C30" s="1180" t="s">
        <v>1312</v>
      </c>
      <c r="D30" s="1180">
        <v>45439</v>
      </c>
      <c r="E30" s="851">
        <f t="shared" si="14"/>
        <v>45448</v>
      </c>
      <c r="F30" s="908" t="s">
        <v>1273</v>
      </c>
      <c r="G30" s="851" t="s">
        <v>1310</v>
      </c>
      <c r="H30" s="851">
        <v>45481</v>
      </c>
      <c r="I30" s="851">
        <f t="shared" si="15"/>
        <v>45486</v>
      </c>
      <c r="J30" s="857"/>
      <c r="K30" s="851">
        <f t="shared" si="11"/>
        <v>45400</v>
      </c>
      <c r="L30" s="857"/>
      <c r="M30" s="9"/>
      <c r="N30" s="12"/>
      <c r="P30" s="382"/>
      <c r="Q30" s="382"/>
      <c r="R30" s="382"/>
    </row>
    <row r="31" spans="1:18" s="14" customFormat="1" ht="18.75" customHeight="1" x14ac:dyDescent="0.2">
      <c r="A31" s="901"/>
      <c r="B31" s="1175" t="s">
        <v>1304</v>
      </c>
      <c r="C31" s="1180" t="s">
        <v>1313</v>
      </c>
      <c r="D31" s="1180">
        <v>45447</v>
      </c>
      <c r="E31" s="851">
        <f t="shared" si="14"/>
        <v>45456</v>
      </c>
      <c r="F31" s="908" t="s">
        <v>1273</v>
      </c>
      <c r="G31" s="851" t="s">
        <v>1310</v>
      </c>
      <c r="H31" s="851">
        <v>45481</v>
      </c>
      <c r="I31" s="851">
        <f t="shared" si="15"/>
        <v>45486</v>
      </c>
      <c r="J31" s="857"/>
      <c r="K31" s="851">
        <f t="shared" si="11"/>
        <v>45407</v>
      </c>
      <c r="L31" s="857"/>
      <c r="M31" s="9"/>
      <c r="N31" s="12"/>
      <c r="P31" s="382"/>
      <c r="Q31" s="382"/>
      <c r="R31" s="382"/>
    </row>
    <row r="32" spans="1:18" s="14" customFormat="1" ht="18.75" customHeight="1" x14ac:dyDescent="0.2">
      <c r="A32" s="901"/>
      <c r="B32" s="903"/>
      <c r="C32" s="906"/>
      <c r="D32" s="857"/>
      <c r="E32" s="857"/>
      <c r="F32" s="857"/>
      <c r="G32" s="857"/>
      <c r="H32" s="857"/>
      <c r="I32" s="857"/>
      <c r="J32" s="857"/>
      <c r="K32" s="857"/>
      <c r="L32" s="857"/>
      <c r="M32" s="9"/>
      <c r="N32" s="12"/>
      <c r="P32" s="382"/>
      <c r="Q32" s="382"/>
      <c r="R32" s="382"/>
    </row>
    <row r="33" spans="1:18" s="14" customFormat="1" ht="18.75" customHeight="1" x14ac:dyDescent="0.2">
      <c r="A33" s="901"/>
      <c r="B33" s="903"/>
      <c r="C33" s="906"/>
      <c r="D33" s="857"/>
      <c r="E33" s="857"/>
      <c r="F33" s="857"/>
      <c r="G33" s="857"/>
      <c r="H33" s="857"/>
      <c r="I33" s="857"/>
      <c r="J33" s="857"/>
      <c r="K33" s="857"/>
      <c r="L33" s="857"/>
      <c r="M33" s="9"/>
      <c r="N33" s="12"/>
      <c r="P33" s="382"/>
      <c r="Q33" s="382"/>
      <c r="R33" s="382"/>
    </row>
    <row r="34" spans="1:18" s="14" customFormat="1" ht="18.75" customHeight="1" thickBot="1" x14ac:dyDescent="0.25">
      <c r="A34" s="901"/>
      <c r="B34" s="8"/>
      <c r="C34" s="11"/>
      <c r="D34" s="11"/>
      <c r="E34" s="15"/>
      <c r="F34" s="2"/>
      <c r="G34" s="2"/>
      <c r="H34" s="11"/>
      <c r="I34" s="2"/>
      <c r="J34" s="2"/>
      <c r="K34" s="2"/>
      <c r="L34"/>
      <c r="M34" s="11"/>
      <c r="N34" s="12"/>
      <c r="P34" s="382"/>
      <c r="Q34" s="382"/>
      <c r="R34" s="382"/>
    </row>
    <row r="35" spans="1:18" s="12" customFormat="1" ht="18.75" customHeight="1" x14ac:dyDescent="0.2">
      <c r="A35" s="901"/>
      <c r="B35" s="865"/>
      <c r="C35" s="866"/>
      <c r="D35" s="867"/>
      <c r="E35" s="868"/>
      <c r="F35" s="869"/>
      <c r="G35" s="870"/>
      <c r="H35" s="871"/>
      <c r="I35" s="204"/>
      <c r="J35" s="204"/>
      <c r="K35" s="205"/>
      <c r="L35" s="406"/>
      <c r="M35" s="11"/>
      <c r="P35" s="382"/>
      <c r="Q35" s="382"/>
      <c r="R35" s="382"/>
    </row>
    <row r="36" spans="1:18" s="12" customFormat="1" ht="18.75" customHeight="1" x14ac:dyDescent="0.2">
      <c r="A36" s="996"/>
      <c r="B36" s="872" t="s">
        <v>449</v>
      </c>
      <c r="C36" s="151"/>
      <c r="D36" s="153" t="s">
        <v>450</v>
      </c>
      <c r="E36" s="153"/>
      <c r="F36" s="153"/>
      <c r="G36" s="153" t="s">
        <v>451</v>
      </c>
      <c r="H36" s="873"/>
      <c r="I36" s="200"/>
      <c r="J36" s="208"/>
      <c r="K36" s="210"/>
      <c r="L36" s="406"/>
      <c r="M36" s="11"/>
      <c r="P36" s="382"/>
      <c r="Q36" s="382"/>
      <c r="R36" s="382"/>
    </row>
    <row r="37" spans="1:18" s="14" customFormat="1" ht="18.75" customHeight="1" x14ac:dyDescent="0.2">
      <c r="A37" s="901"/>
      <c r="B37" s="874" t="s">
        <v>452</v>
      </c>
      <c r="C37" s="875" t="s">
        <v>453</v>
      </c>
      <c r="D37" s="138" t="s">
        <v>454</v>
      </c>
      <c r="E37" s="153"/>
      <c r="F37" s="875" t="s">
        <v>455</v>
      </c>
      <c r="G37" s="151" t="s">
        <v>456</v>
      </c>
      <c r="H37" s="876" t="s">
        <v>457</v>
      </c>
      <c r="I37" s="200"/>
      <c r="J37" s="208"/>
      <c r="K37" s="210"/>
      <c r="L37" s="406"/>
      <c r="M37" s="11"/>
      <c r="N37" s="12"/>
      <c r="P37" s="382"/>
      <c r="Q37" s="382"/>
      <c r="R37" s="382"/>
    </row>
    <row r="38" spans="1:18" s="14" customFormat="1" ht="18.75" customHeight="1" x14ac:dyDescent="0.2">
      <c r="A38" s="901"/>
      <c r="B38" s="877" t="s">
        <v>458</v>
      </c>
      <c r="C38" s="878" t="s">
        <v>459</v>
      </c>
      <c r="D38" s="138" t="s">
        <v>460</v>
      </c>
      <c r="E38" s="154" t="s">
        <v>461</v>
      </c>
      <c r="F38" s="879" t="s">
        <v>462</v>
      </c>
      <c r="G38" s="663" t="s">
        <v>463</v>
      </c>
      <c r="H38" s="880" t="s">
        <v>464</v>
      </c>
      <c r="I38" s="200"/>
      <c r="J38" s="465"/>
      <c r="K38" s="645"/>
      <c r="L38" s="406"/>
      <c r="M38" s="11"/>
      <c r="N38" s="12"/>
      <c r="P38" s="382"/>
      <c r="Q38" s="382"/>
      <c r="R38" s="382"/>
    </row>
    <row r="39" spans="1:18" s="14" customFormat="1" ht="18.75" customHeight="1" x14ac:dyDescent="0.2">
      <c r="A39" s="901"/>
      <c r="B39" s="877" t="s">
        <v>465</v>
      </c>
      <c r="C39" s="878" t="s">
        <v>466</v>
      </c>
      <c r="D39" s="138" t="s">
        <v>467</v>
      </c>
      <c r="E39" s="154" t="s">
        <v>468</v>
      </c>
      <c r="F39" s="879" t="s">
        <v>469</v>
      </c>
      <c r="G39" s="663" t="s">
        <v>470</v>
      </c>
      <c r="H39" s="880" t="s">
        <v>471</v>
      </c>
      <c r="I39" s="200"/>
      <c r="J39" s="208"/>
      <c r="K39" s="210"/>
      <c r="L39" s="406"/>
      <c r="M39" s="11"/>
      <c r="N39" s="12"/>
      <c r="P39" s="382"/>
      <c r="Q39" s="382"/>
      <c r="R39" s="382"/>
    </row>
    <row r="40" spans="1:18" s="14" customFormat="1" ht="18.75" customHeight="1" x14ac:dyDescent="0.2">
      <c r="A40" s="901"/>
      <c r="B40" s="877" t="s">
        <v>472</v>
      </c>
      <c r="C40" s="878" t="s">
        <v>473</v>
      </c>
      <c r="D40" s="138" t="s">
        <v>474</v>
      </c>
      <c r="E40" s="154" t="s">
        <v>475</v>
      </c>
      <c r="F40" s="879" t="s">
        <v>476</v>
      </c>
      <c r="G40" s="663" t="s">
        <v>477</v>
      </c>
      <c r="H40" s="880" t="s">
        <v>478</v>
      </c>
      <c r="I40" s="200"/>
      <c r="J40" s="208"/>
      <c r="K40" s="210"/>
      <c r="L40" s="406"/>
      <c r="M40" s="11"/>
      <c r="N40" s="12"/>
      <c r="P40" s="382"/>
      <c r="Q40" s="382"/>
      <c r="R40" s="382"/>
    </row>
    <row r="41" spans="1:18" s="14" customFormat="1" ht="18.75" customHeight="1" x14ac:dyDescent="0.2">
      <c r="A41" s="901"/>
      <c r="B41" s="877" t="s">
        <v>479</v>
      </c>
      <c r="C41" s="878" t="s">
        <v>480</v>
      </c>
      <c r="D41" s="138" t="s">
        <v>481</v>
      </c>
      <c r="E41" s="154" t="s">
        <v>482</v>
      </c>
      <c r="F41" s="879" t="s">
        <v>483</v>
      </c>
      <c r="G41" s="663" t="s">
        <v>484</v>
      </c>
      <c r="H41" s="880" t="s">
        <v>485</v>
      </c>
      <c r="I41" s="200"/>
      <c r="J41" s="208"/>
      <c r="K41" s="210"/>
      <c r="L41" s="406"/>
      <c r="M41" s="11"/>
      <c r="N41" s="12"/>
      <c r="P41" s="382"/>
      <c r="Q41" s="382"/>
      <c r="R41" s="382"/>
    </row>
    <row r="42" spans="1:18" s="14" customFormat="1" ht="18.75" customHeight="1" x14ac:dyDescent="0.2">
      <c r="A42" s="901"/>
      <c r="B42" s="877" t="s">
        <v>486</v>
      </c>
      <c r="C42" s="878" t="s">
        <v>487</v>
      </c>
      <c r="D42" s="138" t="s">
        <v>488</v>
      </c>
      <c r="E42" s="154" t="s">
        <v>489</v>
      </c>
      <c r="F42" s="879" t="s">
        <v>490</v>
      </c>
      <c r="G42" s="663" t="s">
        <v>491</v>
      </c>
      <c r="H42" s="880" t="s">
        <v>492</v>
      </c>
      <c r="I42" s="200"/>
      <c r="J42" s="465"/>
      <c r="K42" s="467"/>
      <c r="L42"/>
      <c r="M42" s="11"/>
      <c r="N42" s="12"/>
      <c r="P42" s="382"/>
      <c r="Q42" s="382"/>
      <c r="R42" s="382"/>
    </row>
    <row r="43" spans="1:18" s="14" customFormat="1" ht="18.75" customHeight="1" x14ac:dyDescent="0.2">
      <c r="A43" s="901"/>
      <c r="B43" s="877" t="s">
        <v>493</v>
      </c>
      <c r="C43" s="878" t="s">
        <v>494</v>
      </c>
      <c r="D43" s="138" t="s">
        <v>495</v>
      </c>
      <c r="E43" s="154" t="s">
        <v>496</v>
      </c>
      <c r="F43" s="831" t="s">
        <v>497</v>
      </c>
      <c r="G43" s="663" t="s">
        <v>498</v>
      </c>
      <c r="H43" s="880" t="s">
        <v>499</v>
      </c>
      <c r="I43" s="200"/>
      <c r="J43" s="204"/>
      <c r="K43" s="200"/>
      <c r="L43" s="406"/>
      <c r="M43" s="11"/>
      <c r="N43" s="12"/>
      <c r="P43" s="382"/>
      <c r="Q43" s="382"/>
      <c r="R43" s="382"/>
    </row>
    <row r="44" spans="1:18" ht="18.75" customHeight="1" x14ac:dyDescent="0.2">
      <c r="B44" s="877" t="s">
        <v>500</v>
      </c>
      <c r="C44" s="878" t="s">
        <v>501</v>
      </c>
      <c r="D44" s="138"/>
      <c r="E44" s="151"/>
      <c r="F44" s="663"/>
      <c r="G44" s="663" t="s">
        <v>502</v>
      </c>
      <c r="H44" s="881" t="s">
        <v>503</v>
      </c>
      <c r="I44" s="11"/>
      <c r="J44" s="17"/>
      <c r="K44" s="13"/>
      <c r="L44" s="406"/>
      <c r="M44" s="11"/>
      <c r="N44" s="12"/>
    </row>
    <row r="45" spans="1:18" ht="18.75" customHeight="1" x14ac:dyDescent="0.2">
      <c r="B45" s="877" t="s">
        <v>504</v>
      </c>
      <c r="C45" s="878" t="s">
        <v>505</v>
      </c>
      <c r="D45" s="151"/>
      <c r="E45" s="151"/>
      <c r="F45" s="151"/>
      <c r="G45" s="151"/>
      <c r="H45" s="882"/>
      <c r="I45" s="11"/>
      <c r="J45" s="11"/>
      <c r="K45" s="14"/>
      <c r="M45" s="14"/>
      <c r="N45" s="14"/>
    </row>
    <row r="46" spans="1:18" ht="18.75" customHeight="1" thickBot="1" x14ac:dyDescent="0.25">
      <c r="B46" s="883"/>
      <c r="C46" s="884"/>
      <c r="D46" s="884"/>
      <c r="E46" s="885"/>
      <c r="F46" s="885"/>
      <c r="G46" s="885"/>
      <c r="H46" s="886"/>
    </row>
    <row r="54" spans="2:8" ht="18.75" customHeight="1" x14ac:dyDescent="0.2">
      <c r="B54" s="19"/>
      <c r="C54" s="19"/>
      <c r="D54" s="19"/>
      <c r="E54" s="19"/>
      <c r="F54" s="19"/>
      <c r="G54" s="19"/>
      <c r="H54" s="19"/>
    </row>
    <row r="55" spans="2:8" ht="18.75" customHeight="1" x14ac:dyDescent="0.2">
      <c r="B55" s="19"/>
      <c r="C55" s="19"/>
      <c r="D55" s="19"/>
      <c r="E55" s="19"/>
      <c r="F55" s="19"/>
      <c r="G55" s="19"/>
      <c r="H55" s="19"/>
    </row>
    <row r="56" spans="2:8" ht="18.75" customHeight="1" x14ac:dyDescent="0.2">
      <c r="B56" s="19"/>
      <c r="C56" s="19"/>
      <c r="D56" s="19"/>
      <c r="E56" s="19"/>
      <c r="F56" s="19"/>
      <c r="G56" s="19"/>
      <c r="H56" s="19"/>
    </row>
    <row r="57" spans="2:8" ht="18.75" customHeight="1" x14ac:dyDescent="0.2">
      <c r="B57" s="19"/>
      <c r="C57" s="19"/>
      <c r="D57" s="19"/>
      <c r="E57" s="19"/>
      <c r="F57" s="19"/>
      <c r="G57" s="19"/>
      <c r="H57" s="19"/>
    </row>
    <row r="58" spans="2:8" ht="18.75" customHeight="1" x14ac:dyDescent="0.2">
      <c r="B58" s="19"/>
      <c r="C58" s="19"/>
      <c r="D58" s="19"/>
      <c r="E58" s="19"/>
      <c r="F58" s="19"/>
      <c r="G58" s="19"/>
      <c r="H58" s="19"/>
    </row>
    <row r="59" spans="2:8" ht="18.75" customHeight="1" x14ac:dyDescent="0.2">
      <c r="B59" s="19"/>
      <c r="C59" s="19"/>
      <c r="D59" s="19"/>
      <c r="E59" s="19"/>
      <c r="F59" s="19"/>
      <c r="G59" s="19"/>
      <c r="H59" s="19"/>
    </row>
    <row r="60" spans="2:8" ht="18.75" customHeight="1" x14ac:dyDescent="0.2">
      <c r="B60" s="19"/>
      <c r="C60" s="19"/>
      <c r="D60" s="19"/>
      <c r="E60" s="19"/>
      <c r="F60" s="19"/>
      <c r="G60" s="19"/>
      <c r="H60" s="19"/>
    </row>
  </sheetData>
  <mergeCells count="6">
    <mergeCell ref="B2:F2"/>
    <mergeCell ref="K7:K8"/>
    <mergeCell ref="F7:F8"/>
    <mergeCell ref="G7:G8"/>
    <mergeCell ref="H7:H8"/>
    <mergeCell ref="B4:F4"/>
  </mergeCells>
  <phoneticPr fontId="82" type="noConversion"/>
  <hyperlinks>
    <hyperlink ref="H37" r:id="rId1" xr:uid="{8A73D566-1DB9-480E-9FEB-E88348078C83}"/>
    <hyperlink ref="C37" r:id="rId2" xr:uid="{9247C44B-6EE4-4247-B736-3A637214715C}"/>
    <hyperlink ref="H42" r:id="rId3" xr:uid="{F3BC21BA-B26A-407F-8686-7BD894744A72}"/>
    <hyperlink ref="H41" r:id="rId4" xr:uid="{A5CB866D-7476-41C5-B522-27FDB2897A55}"/>
    <hyperlink ref="C41" r:id="rId5" xr:uid="{B81291ED-308D-4486-80A8-CC0329037DCD}"/>
    <hyperlink ref="C43" r:id="rId6" xr:uid="{BB7B3631-DF0B-4984-A2FE-8DA00F0C20A8}"/>
    <hyperlink ref="C42" r:id="rId7" xr:uid="{3E0A450B-03FF-4D71-B974-F3BA5B02E0AE}"/>
    <hyperlink ref="C39" r:id="rId8" xr:uid="{81273985-D958-4F27-9AE9-D580635D8AEA}"/>
    <hyperlink ref="C38" r:id="rId9" xr:uid="{595D3F9F-3E3C-4077-BC42-896FA4636120}"/>
    <hyperlink ref="C45" r:id="rId10" xr:uid="{0B7E8943-1653-42B1-8DB1-1C82CC6D9072}"/>
    <hyperlink ref="H43" r:id="rId11" xr:uid="{A64B81D3-87E9-400F-8202-24A87C1191D6}"/>
    <hyperlink ref="H40" r:id="rId12" xr:uid="{A1D0C0EC-01EF-4642-B2AD-F7B07A18FF65}"/>
    <hyperlink ref="H44" r:id="rId13" xr:uid="{447C8750-700E-4D05-B853-AE1BF6EE4BEB}"/>
    <hyperlink ref="C40" r:id="rId14" xr:uid="{C9A4629B-B1E9-4E70-A70D-26815A50883F}"/>
    <hyperlink ref="F37" r:id="rId15" xr:uid="{734759B1-D6FA-4C3F-8B1E-E63F33CDEE70}"/>
    <hyperlink ref="F42" r:id="rId16" xr:uid="{193E72B1-F3CB-48C4-8230-04C049F746F5}"/>
    <hyperlink ref="F38" r:id="rId17" xr:uid="{8E479968-A7DA-494A-B5ED-958794060F70}"/>
    <hyperlink ref="F39" r:id="rId18" xr:uid="{D0F05577-F7C0-4F4F-A2B4-D8BEBD998681}"/>
    <hyperlink ref="F40" r:id="rId19" xr:uid="{F98B9D94-AE0B-4421-9D5E-3AAA3D4BC459}"/>
    <hyperlink ref="F41" r:id="rId20" xr:uid="{86E64A33-F1CA-4007-B72A-48A889D5A544}"/>
    <hyperlink ref="H38" r:id="rId21" xr:uid="{A82D68AA-396F-4374-9B1C-35B7CE12D060}"/>
    <hyperlink ref="H39" r:id="rId22" xr:uid="{83CFB31E-CA8C-41F2-96A4-D667785B2911}"/>
    <hyperlink ref="H2" location="HOME!Print_Area" display="HOME" xr:uid="{65054994-794B-4160-8AB0-FAEF48F9713E}"/>
    <hyperlink ref="F43" r:id="rId23" xr:uid="{31130335-B061-441F-905C-DD1D280AE456}"/>
  </hyperlinks>
  <pageMargins left="0.7" right="0.7" top="0.75" bottom="0.75" header="0.3" footer="0.3"/>
  <pageSetup paperSize="9" scale="51" orientation="landscape" r:id="rId24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1:HT86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100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9" customWidth="1"/>
    <col min="10" max="11" width="14.140625" style="19" customWidth="1"/>
    <col min="12" max="12" width="14.140625" customWidth="1"/>
    <col min="13" max="15" width="14.140625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 x14ac:dyDescent="0.25"/>
    <row r="2" spans="1:228" ht="39" customHeight="1" thickBot="1" x14ac:dyDescent="0.25">
      <c r="A2" s="1007"/>
      <c r="B2" s="128" t="s">
        <v>116</v>
      </c>
      <c r="C2" s="127"/>
      <c r="D2" s="127"/>
      <c r="E2" s="127"/>
      <c r="F2" s="127"/>
      <c r="G2" s="126"/>
      <c r="H2" s="887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 x14ac:dyDescent="0.25">
      <c r="A3" s="1007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thickBot="1" x14ac:dyDescent="0.25">
      <c r="A4" s="986"/>
      <c r="B4" s="1307" t="s">
        <v>1314</v>
      </c>
      <c r="C4" s="1308"/>
      <c r="D4" s="1308"/>
      <c r="E4" s="1308"/>
      <c r="F4" s="1309"/>
      <c r="G4" s="658"/>
      <c r="H4" s="444"/>
      <c r="I4" s="659"/>
      <c r="J4" s="659"/>
      <c r="K4" s="630"/>
      <c r="L4"/>
      <c r="P4" s="382"/>
      <c r="Q4" s="382"/>
      <c r="R4" s="382"/>
    </row>
    <row r="5" spans="1:228" s="155" customFormat="1" ht="18.75" customHeight="1" x14ac:dyDescent="0.2">
      <c r="A5" s="986"/>
      <c r="B5" s="151"/>
      <c r="C5" s="707"/>
      <c r="D5" s="153"/>
      <c r="F5" s="153"/>
      <c r="G5" s="658"/>
      <c r="H5" s="444"/>
      <c r="I5" s="659"/>
      <c r="J5" s="659"/>
      <c r="K5" s="630"/>
      <c r="L5"/>
      <c r="P5" s="382"/>
      <c r="Q5" s="382"/>
      <c r="R5" s="382"/>
    </row>
    <row r="6" spans="1:228" ht="18.75" customHeight="1" x14ac:dyDescent="0.2">
      <c r="B6" s="909" t="s">
        <v>126</v>
      </c>
      <c r="C6" s="911"/>
      <c r="D6" s="858"/>
      <c r="E6" s="858"/>
      <c r="F6" s="858"/>
      <c r="G6" s="770"/>
      <c r="H6" s="770"/>
      <c r="I6" s="770"/>
      <c r="J6" s="770"/>
      <c r="K6" s="770"/>
      <c r="L6" s="858"/>
      <c r="M6" s="858"/>
      <c r="N6" s="858"/>
      <c r="O6" s="858"/>
    </row>
    <row r="7" spans="1:228" s="14" customFormat="1" ht="40.15" customHeight="1" x14ac:dyDescent="0.2">
      <c r="A7" s="1008"/>
      <c r="B7" s="992" t="s">
        <v>1254</v>
      </c>
      <c r="C7" s="695"/>
      <c r="D7" s="695" t="s">
        <v>1256</v>
      </c>
      <c r="E7" s="860" t="s">
        <v>1257</v>
      </c>
      <c r="F7" s="1303" t="s">
        <v>1258</v>
      </c>
      <c r="G7" s="1305" t="s">
        <v>389</v>
      </c>
      <c r="H7" s="1303" t="s">
        <v>1257</v>
      </c>
      <c r="I7" s="910" t="s">
        <v>183</v>
      </c>
      <c r="J7" s="910" t="s">
        <v>259</v>
      </c>
      <c r="K7" s="910" t="s">
        <v>217</v>
      </c>
      <c r="L7" s="910" t="s">
        <v>1315</v>
      </c>
      <c r="M7" s="910" t="s">
        <v>146</v>
      </c>
      <c r="N7" s="910" t="s">
        <v>274</v>
      </c>
      <c r="O7" s="910" t="s">
        <v>1316</v>
      </c>
      <c r="P7" s="382"/>
      <c r="Q7" s="382"/>
      <c r="R7" s="382"/>
    </row>
    <row r="8" spans="1:228" s="14" customFormat="1" ht="38.25" customHeight="1" x14ac:dyDescent="0.2">
      <c r="A8" s="1008"/>
      <c r="B8" s="696" t="s">
        <v>388</v>
      </c>
      <c r="C8" s="696" t="s">
        <v>389</v>
      </c>
      <c r="D8" s="695" t="s">
        <v>1041</v>
      </c>
      <c r="E8" s="696" t="s">
        <v>219</v>
      </c>
      <c r="F8" s="1304"/>
      <c r="G8" s="1306"/>
      <c r="H8" s="1304"/>
      <c r="I8" s="696" t="s">
        <v>1041</v>
      </c>
      <c r="J8" s="696" t="s">
        <v>1317</v>
      </c>
      <c r="K8" s="696" t="s">
        <v>1041</v>
      </c>
      <c r="L8" s="696" t="s">
        <v>1041</v>
      </c>
      <c r="M8" s="696" t="s">
        <v>1041</v>
      </c>
      <c r="N8" s="696" t="s">
        <v>1041</v>
      </c>
      <c r="O8" s="696" t="s">
        <v>1041</v>
      </c>
      <c r="P8" s="382"/>
      <c r="Q8" s="382"/>
      <c r="R8" s="382"/>
    </row>
    <row r="9" spans="1:228" s="14" customFormat="1" ht="18.75" hidden="1" customHeight="1" x14ac:dyDescent="0.2">
      <c r="A9" s="1008"/>
      <c r="B9" s="709" t="s">
        <v>1268</v>
      </c>
      <c r="C9" s="709" t="s">
        <v>1269</v>
      </c>
      <c r="D9" s="709">
        <v>45309</v>
      </c>
      <c r="E9" s="851">
        <f>D9+8</f>
        <v>45317</v>
      </c>
      <c r="F9" s="851" t="s">
        <v>1318</v>
      </c>
      <c r="G9" s="851" t="s">
        <v>1319</v>
      </c>
      <c r="H9" s="851">
        <v>45318</v>
      </c>
      <c r="I9" s="851">
        <f>H9+4</f>
        <v>45322</v>
      </c>
      <c r="J9" s="851">
        <f>H9+7</f>
        <v>45325</v>
      </c>
      <c r="K9" s="851">
        <f>H9+12</f>
        <v>45330</v>
      </c>
      <c r="L9" s="851">
        <f>H9+15</f>
        <v>45333</v>
      </c>
      <c r="M9" s="851">
        <f>H9+19</f>
        <v>45337</v>
      </c>
      <c r="N9" s="851">
        <f>H9+23</f>
        <v>45341</v>
      </c>
      <c r="O9" s="851">
        <f>H9+25</f>
        <v>45343</v>
      </c>
      <c r="P9" s="382"/>
      <c r="Q9" s="382"/>
      <c r="R9" s="382"/>
    </row>
    <row r="10" spans="1:228" s="14" customFormat="1" ht="18.75" hidden="1" customHeight="1" x14ac:dyDescent="0.2">
      <c r="A10" s="1008"/>
      <c r="B10" s="709" t="s">
        <v>1296</v>
      </c>
      <c r="C10" s="709" t="s">
        <v>1272</v>
      </c>
      <c r="D10" s="709">
        <v>45320</v>
      </c>
      <c r="E10" s="851">
        <f t="shared" ref="E10:E14" si="0">D10+8</f>
        <v>45328</v>
      </c>
      <c r="F10" s="851" t="s">
        <v>1320</v>
      </c>
      <c r="G10" s="851" t="s">
        <v>1321</v>
      </c>
      <c r="H10" s="851">
        <v>45325</v>
      </c>
      <c r="I10" s="851">
        <f t="shared" ref="I10:I20" si="1">I9+7</f>
        <v>45329</v>
      </c>
      <c r="J10" s="851">
        <f t="shared" ref="J10:J20" si="2">J9+7</f>
        <v>45332</v>
      </c>
      <c r="K10" s="851">
        <f t="shared" ref="K10:K20" si="3">K9+7</f>
        <v>45337</v>
      </c>
      <c r="L10" s="851">
        <f t="shared" ref="L10:L20" si="4">L9+7</f>
        <v>45340</v>
      </c>
      <c r="M10" s="851">
        <f t="shared" ref="M10:M20" si="5">M9+7</f>
        <v>45344</v>
      </c>
      <c r="N10" s="851">
        <f t="shared" ref="N10:N20" si="6">N9+7</f>
        <v>45348</v>
      </c>
      <c r="O10" s="851">
        <f t="shared" ref="O10:O20" si="7">O9+7</f>
        <v>45350</v>
      </c>
      <c r="P10" s="382"/>
      <c r="Q10" s="382"/>
      <c r="R10" s="382"/>
    </row>
    <row r="11" spans="1:228" s="14" customFormat="1" ht="18.75" hidden="1" customHeight="1" x14ac:dyDescent="0.2">
      <c r="A11" s="1008"/>
      <c r="B11" s="709" t="s">
        <v>1322</v>
      </c>
      <c r="C11" s="709" t="s">
        <v>1276</v>
      </c>
      <c r="D11" s="709">
        <v>45322</v>
      </c>
      <c r="E11" s="851">
        <f t="shared" si="0"/>
        <v>45330</v>
      </c>
      <c r="F11" s="851" t="s">
        <v>1323</v>
      </c>
      <c r="G11" s="851" t="s">
        <v>1324</v>
      </c>
      <c r="H11" s="851">
        <v>45332</v>
      </c>
      <c r="I11" s="853">
        <f t="shared" si="1"/>
        <v>45336</v>
      </c>
      <c r="J11" s="853">
        <f t="shared" si="2"/>
        <v>45339</v>
      </c>
      <c r="K11" s="853">
        <f t="shared" si="3"/>
        <v>45344</v>
      </c>
      <c r="L11" s="853">
        <f t="shared" si="4"/>
        <v>45347</v>
      </c>
      <c r="M11" s="853">
        <f t="shared" si="5"/>
        <v>45351</v>
      </c>
      <c r="N11" s="853">
        <f t="shared" si="6"/>
        <v>45355</v>
      </c>
      <c r="O11" s="853">
        <f t="shared" si="7"/>
        <v>45357</v>
      </c>
      <c r="P11" s="382"/>
      <c r="Q11" s="382"/>
      <c r="R11" s="382"/>
    </row>
    <row r="12" spans="1:228" s="14" customFormat="1" ht="18.75" hidden="1" customHeight="1" x14ac:dyDescent="0.2">
      <c r="A12" s="1008"/>
      <c r="B12" s="709" t="s">
        <v>1278</v>
      </c>
      <c r="C12" s="709" t="s">
        <v>1279</v>
      </c>
      <c r="D12" s="709">
        <f t="shared" ref="D12:D18" si="8">D11+7</f>
        <v>45329</v>
      </c>
      <c r="E12" s="851">
        <f t="shared" si="0"/>
        <v>45337</v>
      </c>
      <c r="F12" s="851" t="s">
        <v>1325</v>
      </c>
      <c r="G12" s="851" t="s">
        <v>1326</v>
      </c>
      <c r="H12" s="851">
        <v>45339</v>
      </c>
      <c r="I12" s="851">
        <f t="shared" si="1"/>
        <v>45343</v>
      </c>
      <c r="J12" s="851">
        <f t="shared" si="2"/>
        <v>45346</v>
      </c>
      <c r="K12" s="851">
        <f t="shared" si="3"/>
        <v>45351</v>
      </c>
      <c r="L12" s="851">
        <f t="shared" si="4"/>
        <v>45354</v>
      </c>
      <c r="M12" s="851">
        <f t="shared" si="5"/>
        <v>45358</v>
      </c>
      <c r="N12" s="851">
        <f t="shared" si="6"/>
        <v>45362</v>
      </c>
      <c r="O12" s="851">
        <f t="shared" si="7"/>
        <v>45364</v>
      </c>
      <c r="P12" s="382"/>
      <c r="Q12" s="382"/>
      <c r="R12" s="382"/>
    </row>
    <row r="13" spans="1:228" s="14" customFormat="1" ht="18.75" hidden="1" customHeight="1" x14ac:dyDescent="0.2">
      <c r="A13" s="1008"/>
      <c r="B13" s="709" t="s">
        <v>1281</v>
      </c>
      <c r="C13" s="709" t="s">
        <v>1282</v>
      </c>
      <c r="D13" s="766">
        <f t="shared" si="8"/>
        <v>45336</v>
      </c>
      <c r="E13" s="851">
        <f t="shared" si="0"/>
        <v>45344</v>
      </c>
      <c r="F13" s="851" t="s">
        <v>1327</v>
      </c>
      <c r="G13" s="851" t="s">
        <v>1328</v>
      </c>
      <c r="H13" s="851">
        <v>45346</v>
      </c>
      <c r="I13" s="851">
        <f t="shared" si="1"/>
        <v>45350</v>
      </c>
      <c r="J13" s="851">
        <f t="shared" si="2"/>
        <v>45353</v>
      </c>
      <c r="K13" s="851">
        <f t="shared" si="3"/>
        <v>45358</v>
      </c>
      <c r="L13" s="851">
        <f t="shared" si="4"/>
        <v>45361</v>
      </c>
      <c r="M13" s="851">
        <f t="shared" si="5"/>
        <v>45365</v>
      </c>
      <c r="N13" s="851">
        <f t="shared" si="6"/>
        <v>45369</v>
      </c>
      <c r="O13" s="851">
        <f t="shared" si="7"/>
        <v>45371</v>
      </c>
      <c r="P13" s="382"/>
      <c r="Q13" s="382"/>
      <c r="R13" s="382"/>
    </row>
    <row r="14" spans="1:228" s="14" customFormat="1" ht="18.75" hidden="1" customHeight="1" x14ac:dyDescent="0.2">
      <c r="A14" s="1008"/>
      <c r="B14" s="709" t="s">
        <v>1261</v>
      </c>
      <c r="C14" s="709" t="s">
        <v>1284</v>
      </c>
      <c r="D14" s="709">
        <f t="shared" si="8"/>
        <v>45343</v>
      </c>
      <c r="E14" s="851">
        <f t="shared" si="0"/>
        <v>45351</v>
      </c>
      <c r="F14" s="851" t="s">
        <v>1329</v>
      </c>
      <c r="G14" s="851" t="s">
        <v>1330</v>
      </c>
      <c r="H14" s="851">
        <v>45353</v>
      </c>
      <c r="I14" s="851">
        <f t="shared" si="1"/>
        <v>45357</v>
      </c>
      <c r="J14" s="851">
        <f t="shared" si="2"/>
        <v>45360</v>
      </c>
      <c r="K14" s="851">
        <f t="shared" si="3"/>
        <v>45365</v>
      </c>
      <c r="L14" s="851">
        <f t="shared" si="4"/>
        <v>45368</v>
      </c>
      <c r="M14" s="851">
        <f t="shared" si="5"/>
        <v>45372</v>
      </c>
      <c r="N14" s="851">
        <f t="shared" si="6"/>
        <v>45376</v>
      </c>
      <c r="O14" s="851">
        <f t="shared" si="7"/>
        <v>45378</v>
      </c>
      <c r="P14" s="382"/>
      <c r="Q14" s="382"/>
      <c r="R14" s="382"/>
    </row>
    <row r="15" spans="1:228" s="14" customFormat="1" ht="18.75" hidden="1" customHeight="1" x14ac:dyDescent="0.2">
      <c r="A15" s="1008"/>
      <c r="B15" s="709" t="s">
        <v>1286</v>
      </c>
      <c r="C15" s="709" t="s">
        <v>1287</v>
      </c>
      <c r="D15" s="709">
        <f t="shared" si="8"/>
        <v>45350</v>
      </c>
      <c r="E15" s="851">
        <f t="shared" ref="E15:E19" si="9">D15+8</f>
        <v>45358</v>
      </c>
      <c r="F15" s="851" t="s">
        <v>1331</v>
      </c>
      <c r="G15" s="851" t="s">
        <v>1332</v>
      </c>
      <c r="H15" s="851">
        <v>45360</v>
      </c>
      <c r="I15" s="851">
        <f t="shared" si="1"/>
        <v>45364</v>
      </c>
      <c r="J15" s="851">
        <f t="shared" si="2"/>
        <v>45367</v>
      </c>
      <c r="K15" s="851">
        <f t="shared" si="3"/>
        <v>45372</v>
      </c>
      <c r="L15" s="851">
        <f t="shared" si="4"/>
        <v>45375</v>
      </c>
      <c r="M15" s="851">
        <f t="shared" si="5"/>
        <v>45379</v>
      </c>
      <c r="N15" s="851">
        <f t="shared" si="6"/>
        <v>45383</v>
      </c>
      <c r="O15" s="851">
        <f t="shared" si="7"/>
        <v>45385</v>
      </c>
      <c r="P15" s="382"/>
      <c r="Q15" s="382"/>
      <c r="R15" s="382"/>
    </row>
    <row r="16" spans="1:228" s="14" customFormat="1" ht="18.75" customHeight="1" x14ac:dyDescent="0.2">
      <c r="A16" s="1008"/>
      <c r="B16" s="904" t="s">
        <v>1268</v>
      </c>
      <c r="C16" s="904" t="s">
        <v>1289</v>
      </c>
      <c r="D16" s="709">
        <v>45357</v>
      </c>
      <c r="E16" s="851">
        <f t="shared" si="9"/>
        <v>45365</v>
      </c>
      <c r="F16" s="851" t="s">
        <v>1318</v>
      </c>
      <c r="G16" s="851" t="s">
        <v>1333</v>
      </c>
      <c r="H16" s="851">
        <v>45367</v>
      </c>
      <c r="I16" s="851">
        <f t="shared" si="1"/>
        <v>45371</v>
      </c>
      <c r="J16" s="851">
        <f t="shared" si="2"/>
        <v>45374</v>
      </c>
      <c r="K16" s="851">
        <f t="shared" si="3"/>
        <v>45379</v>
      </c>
      <c r="L16" s="851">
        <f t="shared" si="4"/>
        <v>45382</v>
      </c>
      <c r="M16" s="851">
        <f t="shared" si="5"/>
        <v>45386</v>
      </c>
      <c r="N16" s="851">
        <f t="shared" si="6"/>
        <v>45390</v>
      </c>
      <c r="O16" s="851">
        <f t="shared" si="7"/>
        <v>45392</v>
      </c>
      <c r="P16" s="382"/>
      <c r="Q16" s="382"/>
      <c r="R16" s="382"/>
    </row>
    <row r="17" spans="1:18" s="14" customFormat="1" ht="18.75" customHeight="1" x14ac:dyDescent="0.2">
      <c r="A17" s="1008"/>
      <c r="B17" s="904" t="s">
        <v>1296</v>
      </c>
      <c r="C17" s="904" t="s">
        <v>1292</v>
      </c>
      <c r="D17" s="709">
        <f t="shared" si="8"/>
        <v>45364</v>
      </c>
      <c r="E17" s="851">
        <f t="shared" si="9"/>
        <v>45372</v>
      </c>
      <c r="F17" s="851" t="s">
        <v>1320</v>
      </c>
      <c r="G17" s="851" t="s">
        <v>1334</v>
      </c>
      <c r="H17" s="851">
        <v>45374</v>
      </c>
      <c r="I17" s="851">
        <f t="shared" si="1"/>
        <v>45378</v>
      </c>
      <c r="J17" s="851">
        <f t="shared" si="2"/>
        <v>45381</v>
      </c>
      <c r="K17" s="851">
        <f t="shared" si="3"/>
        <v>45386</v>
      </c>
      <c r="L17" s="851">
        <f t="shared" si="4"/>
        <v>45389</v>
      </c>
      <c r="M17" s="851">
        <f t="shared" si="5"/>
        <v>45393</v>
      </c>
      <c r="N17" s="851">
        <f t="shared" si="6"/>
        <v>45397</v>
      </c>
      <c r="O17" s="851">
        <f t="shared" si="7"/>
        <v>45399</v>
      </c>
      <c r="P17" s="382"/>
      <c r="Q17" s="382"/>
      <c r="R17" s="382"/>
    </row>
    <row r="18" spans="1:18" s="14" customFormat="1" ht="18.75" customHeight="1" x14ac:dyDescent="0.2">
      <c r="A18" s="1008"/>
      <c r="B18" s="904" t="s">
        <v>1278</v>
      </c>
      <c r="C18" s="904" t="s">
        <v>1294</v>
      </c>
      <c r="D18" s="709">
        <f t="shared" si="8"/>
        <v>45371</v>
      </c>
      <c r="E18" s="851">
        <f t="shared" si="9"/>
        <v>45379</v>
      </c>
      <c r="F18" s="851" t="s">
        <v>1325</v>
      </c>
      <c r="G18" s="851" t="s">
        <v>1335</v>
      </c>
      <c r="H18" s="851">
        <v>45381</v>
      </c>
      <c r="I18" s="851">
        <f t="shared" si="1"/>
        <v>45385</v>
      </c>
      <c r="J18" s="851">
        <f t="shared" si="2"/>
        <v>45388</v>
      </c>
      <c r="K18" s="851">
        <f t="shared" si="3"/>
        <v>45393</v>
      </c>
      <c r="L18" s="851">
        <f t="shared" si="4"/>
        <v>45396</v>
      </c>
      <c r="M18" s="851">
        <f t="shared" si="5"/>
        <v>45400</v>
      </c>
      <c r="N18" s="851">
        <f t="shared" si="6"/>
        <v>45404</v>
      </c>
      <c r="O18" s="851">
        <f t="shared" si="7"/>
        <v>45406</v>
      </c>
      <c r="P18" s="382"/>
      <c r="Q18" s="382"/>
      <c r="R18" s="382"/>
    </row>
    <row r="19" spans="1:18" s="14" customFormat="1" ht="18.75" customHeight="1" x14ac:dyDescent="0.2">
      <c r="A19" s="1008"/>
      <c r="B19" s="904" t="s">
        <v>1304</v>
      </c>
      <c r="C19" s="904" t="s">
        <v>1297</v>
      </c>
      <c r="D19" s="709">
        <f>D18+7</f>
        <v>45378</v>
      </c>
      <c r="E19" s="851">
        <f t="shared" si="9"/>
        <v>45386</v>
      </c>
      <c r="F19" s="851" t="s">
        <v>1327</v>
      </c>
      <c r="G19" s="851" t="s">
        <v>1336</v>
      </c>
      <c r="H19" s="851">
        <v>45388</v>
      </c>
      <c r="I19" s="851">
        <f t="shared" si="1"/>
        <v>45392</v>
      </c>
      <c r="J19" s="851">
        <f t="shared" si="2"/>
        <v>45395</v>
      </c>
      <c r="K19" s="851">
        <f t="shared" si="3"/>
        <v>45400</v>
      </c>
      <c r="L19" s="851">
        <f t="shared" si="4"/>
        <v>45403</v>
      </c>
      <c r="M19" s="851">
        <f t="shared" si="5"/>
        <v>45407</v>
      </c>
      <c r="N19" s="851">
        <f t="shared" si="6"/>
        <v>45411</v>
      </c>
      <c r="O19" s="851">
        <f t="shared" si="7"/>
        <v>45413</v>
      </c>
      <c r="P19" s="382"/>
      <c r="Q19" s="382"/>
      <c r="R19" s="382"/>
    </row>
    <row r="20" spans="1:18" s="14" customFormat="1" ht="18.75" customHeight="1" x14ac:dyDescent="0.2">
      <c r="A20" s="1008"/>
      <c r="B20" s="904" t="s">
        <v>1261</v>
      </c>
      <c r="C20" s="904" t="s">
        <v>1298</v>
      </c>
      <c r="D20" s="709">
        <v>45385</v>
      </c>
      <c r="E20" s="851">
        <f t="shared" ref="E20" si="10">D20+8</f>
        <v>45393</v>
      </c>
      <c r="F20" s="851" t="s">
        <v>1329</v>
      </c>
      <c r="G20" s="851" t="s">
        <v>1337</v>
      </c>
      <c r="H20" s="851">
        <f t="shared" ref="H20" si="11">H19+7</f>
        <v>45395</v>
      </c>
      <c r="I20" s="851">
        <f t="shared" si="1"/>
        <v>45399</v>
      </c>
      <c r="J20" s="851">
        <f t="shared" si="2"/>
        <v>45402</v>
      </c>
      <c r="K20" s="851">
        <f t="shared" si="3"/>
        <v>45407</v>
      </c>
      <c r="L20" s="851">
        <f t="shared" si="4"/>
        <v>45410</v>
      </c>
      <c r="M20" s="851">
        <f t="shared" si="5"/>
        <v>45414</v>
      </c>
      <c r="N20" s="851">
        <f t="shared" si="6"/>
        <v>45418</v>
      </c>
      <c r="O20" s="851">
        <f t="shared" si="7"/>
        <v>45420</v>
      </c>
      <c r="P20" s="382"/>
      <c r="Q20" s="382"/>
      <c r="R20" s="382"/>
    </row>
    <row r="21" spans="1:18" s="14" customFormat="1" ht="18.75" customHeight="1" x14ac:dyDescent="0.2">
      <c r="A21" s="1008"/>
      <c r="B21" s="811"/>
      <c r="C21" s="806"/>
      <c r="D21" s="806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382"/>
      <c r="Q21" s="382"/>
      <c r="R21" s="382"/>
    </row>
    <row r="22" spans="1:18" s="14" customFormat="1" ht="18.75" customHeight="1" x14ac:dyDescent="0.2">
      <c r="A22" s="1008"/>
      <c r="B22" s="909" t="s">
        <v>126</v>
      </c>
      <c r="C22" s="806"/>
      <c r="D22" s="806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382"/>
      <c r="Q22" s="382"/>
      <c r="R22" s="382"/>
    </row>
    <row r="23" spans="1:18" s="14" customFormat="1" ht="28.9" customHeight="1" x14ac:dyDescent="0.2">
      <c r="A23" s="1008"/>
      <c r="B23" s="992" t="s">
        <v>1254</v>
      </c>
      <c r="C23" s="695"/>
      <c r="D23" s="695" t="s">
        <v>1256</v>
      </c>
      <c r="E23" s="860" t="s">
        <v>1257</v>
      </c>
      <c r="F23" s="1303" t="s">
        <v>1258</v>
      </c>
      <c r="G23" s="1305" t="s">
        <v>389</v>
      </c>
      <c r="H23" s="1303" t="s">
        <v>1257</v>
      </c>
      <c r="I23" s="912" t="s">
        <v>353</v>
      </c>
      <c r="J23" s="538"/>
      <c r="K23" s="538"/>
      <c r="L23" s="538"/>
      <c r="M23" s="382"/>
      <c r="N23" s="382"/>
      <c r="O23" s="382"/>
    </row>
    <row r="24" spans="1:18" s="14" customFormat="1" ht="18.75" customHeight="1" x14ac:dyDescent="0.2">
      <c r="A24" s="1008"/>
      <c r="B24" s="696" t="s">
        <v>388</v>
      </c>
      <c r="C24" s="696" t="s">
        <v>389</v>
      </c>
      <c r="D24" s="695" t="s">
        <v>1041</v>
      </c>
      <c r="E24" s="696" t="s">
        <v>219</v>
      </c>
      <c r="F24" s="1304"/>
      <c r="G24" s="1306"/>
      <c r="H24" s="1304"/>
      <c r="I24" s="696"/>
      <c r="J24" s="411"/>
      <c r="K24" s="411"/>
      <c r="L24" s="411"/>
      <c r="M24" s="382"/>
      <c r="N24" s="382"/>
      <c r="O24" s="382"/>
    </row>
    <row r="25" spans="1:18" s="14" customFormat="1" ht="18.75" hidden="1" customHeight="1" x14ac:dyDescent="0.2">
      <c r="A25" s="1008"/>
      <c r="B25" s="709" t="s">
        <v>1296</v>
      </c>
      <c r="C25" s="709" t="s">
        <v>1272</v>
      </c>
      <c r="D25" s="709">
        <v>45320</v>
      </c>
      <c r="E25" s="851">
        <f>D25+8</f>
        <v>45328</v>
      </c>
      <c r="F25" s="851" t="s">
        <v>1323</v>
      </c>
      <c r="G25" s="851" t="s">
        <v>1338</v>
      </c>
      <c r="H25" s="851">
        <v>45321</v>
      </c>
      <c r="I25" s="851">
        <f>H25+4</f>
        <v>45325</v>
      </c>
      <c r="J25" s="9"/>
      <c r="K25" s="12"/>
      <c r="M25" s="382"/>
      <c r="N25" s="382"/>
      <c r="O25" s="382"/>
    </row>
    <row r="26" spans="1:18" s="14" customFormat="1" ht="18.75" hidden="1" customHeight="1" x14ac:dyDescent="0.2">
      <c r="A26" s="1008"/>
      <c r="B26" s="709" t="s">
        <v>1322</v>
      </c>
      <c r="C26" s="709" t="s">
        <v>1276</v>
      </c>
      <c r="D26" s="709">
        <v>45322</v>
      </c>
      <c r="E26" s="851">
        <f t="shared" ref="E26:E36" si="12">D26+8</f>
        <v>45330</v>
      </c>
      <c r="F26" s="851" t="s">
        <v>1325</v>
      </c>
      <c r="G26" s="851" t="s">
        <v>1339</v>
      </c>
      <c r="H26" s="851">
        <f t="shared" ref="H26:I29" si="13">H25+7</f>
        <v>45328</v>
      </c>
      <c r="I26" s="851">
        <f>I25+7</f>
        <v>45332</v>
      </c>
      <c r="J26" s="9"/>
      <c r="K26" s="12"/>
      <c r="M26" s="382"/>
      <c r="N26" s="382"/>
      <c r="O26" s="382"/>
    </row>
    <row r="27" spans="1:18" s="14" customFormat="1" ht="18.75" hidden="1" customHeight="1" x14ac:dyDescent="0.2">
      <c r="A27" s="1008"/>
      <c r="B27" s="709" t="s">
        <v>1278</v>
      </c>
      <c r="C27" s="709" t="s">
        <v>1279</v>
      </c>
      <c r="D27" s="709">
        <f t="shared" ref="D27:D32" si="14">D26+7</f>
        <v>45329</v>
      </c>
      <c r="E27" s="851">
        <f t="shared" si="12"/>
        <v>45337</v>
      </c>
      <c r="F27" s="851" t="s">
        <v>1327</v>
      </c>
      <c r="G27" s="851" t="s">
        <v>1340</v>
      </c>
      <c r="H27" s="851">
        <f t="shared" si="13"/>
        <v>45335</v>
      </c>
      <c r="I27" s="851">
        <f t="shared" si="13"/>
        <v>45339</v>
      </c>
      <c r="J27" s="9"/>
      <c r="K27" s="12"/>
      <c r="M27" s="382"/>
      <c r="N27" s="382"/>
      <c r="O27" s="382"/>
    </row>
    <row r="28" spans="1:18" s="14" customFormat="1" ht="18.75" hidden="1" customHeight="1" x14ac:dyDescent="0.2">
      <c r="A28" s="1008"/>
      <c r="B28" s="709" t="s">
        <v>1281</v>
      </c>
      <c r="C28" s="709" t="s">
        <v>1282</v>
      </c>
      <c r="D28" s="766">
        <f t="shared" si="14"/>
        <v>45336</v>
      </c>
      <c r="E28" s="851">
        <f t="shared" si="12"/>
        <v>45344</v>
      </c>
      <c r="F28" s="851" t="s">
        <v>1331</v>
      </c>
      <c r="G28" s="851" t="s">
        <v>1341</v>
      </c>
      <c r="H28" s="851">
        <f t="shared" si="13"/>
        <v>45342</v>
      </c>
      <c r="I28" s="851">
        <f t="shared" si="13"/>
        <v>45346</v>
      </c>
      <c r="J28" s="9"/>
      <c r="K28" s="12"/>
      <c r="M28" s="382"/>
      <c r="N28" s="382"/>
      <c r="O28" s="382"/>
    </row>
    <row r="29" spans="1:18" s="14" customFormat="1" ht="18.75" hidden="1" customHeight="1" x14ac:dyDescent="0.2">
      <c r="A29" s="1008"/>
      <c r="B29" s="709" t="s">
        <v>1261</v>
      </c>
      <c r="C29" s="709" t="s">
        <v>1284</v>
      </c>
      <c r="D29" s="709">
        <f t="shared" si="14"/>
        <v>45343</v>
      </c>
      <c r="E29" s="851">
        <f t="shared" si="12"/>
        <v>45351</v>
      </c>
      <c r="F29" s="851" t="s">
        <v>1318</v>
      </c>
      <c r="G29" s="851" t="s">
        <v>1342</v>
      </c>
      <c r="H29" s="851">
        <f t="shared" si="13"/>
        <v>45349</v>
      </c>
      <c r="I29" s="851">
        <f t="shared" si="13"/>
        <v>45353</v>
      </c>
      <c r="J29" s="9"/>
      <c r="K29" s="12"/>
      <c r="M29" s="382"/>
      <c r="N29" s="382"/>
      <c r="O29" s="382"/>
    </row>
    <row r="30" spans="1:18" s="14" customFormat="1" ht="18.75" hidden="1" customHeight="1" x14ac:dyDescent="0.2">
      <c r="A30" s="1008"/>
      <c r="B30" s="904" t="s">
        <v>1286</v>
      </c>
      <c r="C30" s="904" t="s">
        <v>1287</v>
      </c>
      <c r="D30" s="709">
        <f t="shared" si="14"/>
        <v>45350</v>
      </c>
      <c r="E30" s="851">
        <f t="shared" si="12"/>
        <v>45358</v>
      </c>
      <c r="F30" s="851" t="s">
        <v>1320</v>
      </c>
      <c r="G30" s="851" t="s">
        <v>1343</v>
      </c>
      <c r="H30" s="851">
        <f t="shared" ref="H30:I30" si="15">H29+7</f>
        <v>45356</v>
      </c>
      <c r="I30" s="851">
        <f t="shared" si="15"/>
        <v>45360</v>
      </c>
      <c r="J30" s="9"/>
      <c r="K30" s="12"/>
      <c r="M30" s="382"/>
      <c r="N30" s="382"/>
      <c r="O30" s="382"/>
    </row>
    <row r="31" spans="1:18" s="14" customFormat="1" ht="18.75" hidden="1" customHeight="1" x14ac:dyDescent="0.2">
      <c r="A31" s="1008"/>
      <c r="B31" s="904" t="s">
        <v>1268</v>
      </c>
      <c r="C31" s="904" t="s">
        <v>1289</v>
      </c>
      <c r="D31" s="709">
        <v>45357</v>
      </c>
      <c r="E31" s="851">
        <f t="shared" si="12"/>
        <v>45365</v>
      </c>
      <c r="F31" s="891" t="s">
        <v>395</v>
      </c>
      <c r="G31" s="851" t="s">
        <v>1344</v>
      </c>
      <c r="H31" s="895">
        <f t="shared" ref="H31:I31" si="16">H30+7</f>
        <v>45363</v>
      </c>
      <c r="I31" s="895">
        <f t="shared" si="16"/>
        <v>45367</v>
      </c>
      <c r="J31" s="9"/>
      <c r="K31" s="12"/>
      <c r="M31" s="382"/>
      <c r="N31" s="382"/>
      <c r="O31" s="382"/>
    </row>
    <row r="32" spans="1:18" s="14" customFormat="1" ht="18.75" hidden="1" customHeight="1" x14ac:dyDescent="0.2">
      <c r="A32" s="1008"/>
      <c r="B32" s="904" t="s">
        <v>1296</v>
      </c>
      <c r="C32" s="904" t="s">
        <v>1292</v>
      </c>
      <c r="D32" s="709">
        <f t="shared" si="14"/>
        <v>45364</v>
      </c>
      <c r="E32" s="851">
        <f t="shared" si="12"/>
        <v>45372</v>
      </c>
      <c r="F32" s="851" t="s">
        <v>1327</v>
      </c>
      <c r="G32" s="851" t="s">
        <v>1345</v>
      </c>
      <c r="H32" s="851">
        <v>45377</v>
      </c>
      <c r="I32" s="851">
        <v>45381</v>
      </c>
      <c r="J32" s="9"/>
      <c r="K32" s="12"/>
      <c r="M32" s="382"/>
      <c r="N32" s="382"/>
      <c r="O32" s="382"/>
    </row>
    <row r="33" spans="1:18" s="14" customFormat="1" ht="18.75" customHeight="1" x14ac:dyDescent="0.2">
      <c r="A33" s="1008"/>
      <c r="B33" s="904" t="s">
        <v>1278</v>
      </c>
      <c r="C33" s="904" t="s">
        <v>1294</v>
      </c>
      <c r="D33" s="709">
        <v>45379</v>
      </c>
      <c r="E33" s="851">
        <f t="shared" si="12"/>
        <v>45387</v>
      </c>
      <c r="F33" s="851" t="s">
        <v>1331</v>
      </c>
      <c r="G33" s="851" t="s">
        <v>1346</v>
      </c>
      <c r="H33" s="851">
        <v>45391</v>
      </c>
      <c r="I33" s="851">
        <v>45395</v>
      </c>
      <c r="J33" s="9"/>
      <c r="K33" s="12"/>
      <c r="M33" s="382"/>
      <c r="N33" s="382"/>
      <c r="O33" s="382"/>
    </row>
    <row r="34" spans="1:18" s="14" customFormat="1" ht="18.75" customHeight="1" x14ac:dyDescent="0.2">
      <c r="A34" s="901" t="s">
        <v>1304</v>
      </c>
      <c r="B34" s="904" t="s">
        <v>1296</v>
      </c>
      <c r="C34" s="904" t="s">
        <v>1297</v>
      </c>
      <c r="D34" s="709">
        <v>45381</v>
      </c>
      <c r="E34" s="851">
        <f t="shared" si="12"/>
        <v>45389</v>
      </c>
      <c r="F34" s="851" t="s">
        <v>1331</v>
      </c>
      <c r="G34" s="851" t="s">
        <v>1346</v>
      </c>
      <c r="H34" s="851">
        <v>45391</v>
      </c>
      <c r="I34" s="851">
        <v>45395</v>
      </c>
      <c r="J34" s="9"/>
      <c r="K34" s="12"/>
      <c r="M34" s="382"/>
      <c r="N34" s="382"/>
      <c r="O34" s="382"/>
    </row>
    <row r="35" spans="1:18" s="14" customFormat="1" ht="18.75" customHeight="1" x14ac:dyDescent="0.2">
      <c r="A35" s="1008"/>
      <c r="B35" s="904" t="s">
        <v>1261</v>
      </c>
      <c r="C35" s="904" t="s">
        <v>1298</v>
      </c>
      <c r="D35" s="709">
        <v>45386</v>
      </c>
      <c r="E35" s="851">
        <f t="shared" si="12"/>
        <v>45394</v>
      </c>
      <c r="F35" s="851" t="s">
        <v>1318</v>
      </c>
      <c r="G35" s="851" t="s">
        <v>1347</v>
      </c>
      <c r="H35" s="851">
        <v>45398</v>
      </c>
      <c r="I35" s="851">
        <f t="shared" ref="I35" si="17">I34+7</f>
        <v>45402</v>
      </c>
      <c r="J35" s="9"/>
      <c r="K35" s="12"/>
      <c r="M35" s="382"/>
      <c r="N35" s="382"/>
      <c r="O35" s="382"/>
    </row>
    <row r="36" spans="1:18" s="14" customFormat="1" ht="18.75" customHeight="1" x14ac:dyDescent="0.2">
      <c r="A36" s="1008"/>
      <c r="B36" s="904" t="s">
        <v>1286</v>
      </c>
      <c r="C36" s="904" t="s">
        <v>1299</v>
      </c>
      <c r="D36" s="709">
        <v>45392</v>
      </c>
      <c r="E36" s="851">
        <f t="shared" si="12"/>
        <v>45400</v>
      </c>
      <c r="F36" s="851" t="s">
        <v>1320</v>
      </c>
      <c r="G36" s="851" t="s">
        <v>1348</v>
      </c>
      <c r="H36" s="851">
        <v>45405</v>
      </c>
      <c r="I36" s="851">
        <f t="shared" ref="I36" si="18">I35+7</f>
        <v>45409</v>
      </c>
      <c r="J36" s="9"/>
      <c r="K36" s="12"/>
      <c r="M36" s="382"/>
      <c r="N36" s="382"/>
      <c r="O36" s="382"/>
    </row>
    <row r="37" spans="1:18" s="14" customFormat="1" ht="18.75" customHeight="1" x14ac:dyDescent="0.2">
      <c r="A37" s="901" t="s">
        <v>1268</v>
      </c>
      <c r="B37" s="1010" t="s">
        <v>547</v>
      </c>
      <c r="C37" s="904" t="s">
        <v>1302</v>
      </c>
      <c r="D37" s="709">
        <v>45399</v>
      </c>
      <c r="E37" s="851">
        <f t="shared" ref="E37" si="19">D37+8</f>
        <v>45407</v>
      </c>
      <c r="F37" s="851" t="s">
        <v>1325</v>
      </c>
      <c r="G37" s="851" t="s">
        <v>1349</v>
      </c>
      <c r="H37" s="851">
        <f t="shared" ref="H37:I37" si="20">H36+7</f>
        <v>45412</v>
      </c>
      <c r="I37" s="851">
        <f t="shared" si="20"/>
        <v>45416</v>
      </c>
      <c r="J37" s="9"/>
      <c r="K37" s="12"/>
      <c r="M37" s="382"/>
      <c r="N37" s="382"/>
      <c r="O37" s="382"/>
    </row>
    <row r="38" spans="1:18" s="14" customFormat="1" ht="18.75" customHeight="1" x14ac:dyDescent="0.2">
      <c r="A38" s="901" t="s">
        <v>1296</v>
      </c>
      <c r="B38" s="904" t="s">
        <v>1304</v>
      </c>
      <c r="C38" s="904" t="s">
        <v>1305</v>
      </c>
      <c r="D38" s="709">
        <f>D37+7</f>
        <v>45406</v>
      </c>
      <c r="E38" s="851">
        <f t="shared" ref="E38" si="21">D38+8</f>
        <v>45414</v>
      </c>
      <c r="F38" s="851" t="s">
        <v>1325</v>
      </c>
      <c r="G38" s="851" t="s">
        <v>1349</v>
      </c>
      <c r="H38" s="851">
        <f t="shared" ref="H38:I38" si="22">H37+7</f>
        <v>45419</v>
      </c>
      <c r="I38" s="851">
        <f t="shared" si="22"/>
        <v>45423</v>
      </c>
      <c r="J38" s="9"/>
      <c r="K38" s="12"/>
      <c r="M38" s="382"/>
      <c r="N38" s="382"/>
      <c r="O38" s="382"/>
    </row>
    <row r="39" spans="1:18" s="14" customFormat="1" ht="18.75" customHeight="1" x14ac:dyDescent="0.2">
      <c r="A39" s="1008"/>
      <c r="B39" s="811"/>
      <c r="C39" s="806"/>
      <c r="D39" s="806"/>
      <c r="E39" s="9"/>
      <c r="F39" s="9"/>
      <c r="G39" s="9"/>
      <c r="H39" s="9"/>
      <c r="I39" s="9"/>
      <c r="J39" s="9"/>
      <c r="K39" s="9"/>
      <c r="L39" s="9"/>
      <c r="M39" s="9"/>
      <c r="N39" s="12"/>
      <c r="P39" s="382"/>
      <c r="Q39" s="382"/>
      <c r="R39" s="382"/>
    </row>
    <row r="40" spans="1:18" s="14" customFormat="1" ht="18.75" customHeight="1" x14ac:dyDescent="0.2">
      <c r="A40" s="1008"/>
      <c r="B40" s="909" t="s">
        <v>128</v>
      </c>
      <c r="C40" s="806"/>
      <c r="D40" s="806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382"/>
      <c r="Q40" s="382"/>
      <c r="R40" s="382"/>
    </row>
    <row r="41" spans="1:18" s="14" customFormat="1" ht="28.9" customHeight="1" x14ac:dyDescent="0.2">
      <c r="A41" s="1008"/>
      <c r="B41" s="992" t="s">
        <v>1254</v>
      </c>
      <c r="C41" s="695"/>
      <c r="D41" s="695" t="s">
        <v>1256</v>
      </c>
      <c r="E41" s="860" t="s">
        <v>1350</v>
      </c>
      <c r="F41" s="1303" t="s">
        <v>1258</v>
      </c>
      <c r="G41" s="1305" t="s">
        <v>389</v>
      </c>
      <c r="H41" s="1305" t="s">
        <v>1350</v>
      </c>
      <c r="I41" s="860" t="s">
        <v>1351</v>
      </c>
      <c r="J41" s="912" t="s">
        <v>293</v>
      </c>
      <c r="K41" s="860" t="s">
        <v>1352</v>
      </c>
      <c r="L41" s="538"/>
      <c r="M41" s="538"/>
      <c r="N41" s="538"/>
      <c r="O41" s="382"/>
      <c r="P41" s="382"/>
      <c r="Q41" s="382"/>
    </row>
    <row r="42" spans="1:18" s="14" customFormat="1" ht="18.75" customHeight="1" x14ac:dyDescent="0.2">
      <c r="A42" s="1008"/>
      <c r="B42" s="696" t="s">
        <v>388</v>
      </c>
      <c r="C42" s="696" t="s">
        <v>389</v>
      </c>
      <c r="D42" s="695" t="s">
        <v>1041</v>
      </c>
      <c r="E42" s="696" t="s">
        <v>175</v>
      </c>
      <c r="F42" s="1304"/>
      <c r="G42" s="1306"/>
      <c r="H42" s="1306"/>
      <c r="I42" s="696"/>
      <c r="J42" s="696"/>
      <c r="K42" s="696"/>
      <c r="L42" s="411"/>
      <c r="M42" s="411"/>
      <c r="N42" s="411"/>
      <c r="O42" s="382"/>
      <c r="P42" s="382"/>
      <c r="Q42" s="382"/>
    </row>
    <row r="43" spans="1:18" s="14" customFormat="1" ht="18.75" hidden="1" customHeight="1" x14ac:dyDescent="0.2">
      <c r="A43" s="1008"/>
      <c r="B43" s="709" t="s">
        <v>1296</v>
      </c>
      <c r="C43" s="709" t="s">
        <v>1272</v>
      </c>
      <c r="D43" s="709">
        <v>45320</v>
      </c>
      <c r="E43" s="851">
        <f t="shared" ref="E43:E51" si="23">D43+8</f>
        <v>45328</v>
      </c>
      <c r="F43" s="851" t="s">
        <v>1323</v>
      </c>
      <c r="G43" s="851" t="s">
        <v>1338</v>
      </c>
      <c r="H43" s="851">
        <v>45321</v>
      </c>
      <c r="I43" s="851">
        <f t="shared" ref="I43:I51" si="24">H43+9</f>
        <v>45330</v>
      </c>
      <c r="J43" s="851">
        <f t="shared" ref="J43:J51" si="25">H43+8</f>
        <v>45329</v>
      </c>
      <c r="K43" s="851">
        <f t="shared" ref="K43:K51" si="26">H43+10</f>
        <v>45331</v>
      </c>
      <c r="L43" s="9"/>
      <c r="M43" s="12"/>
      <c r="O43" s="382"/>
      <c r="P43" s="382"/>
      <c r="Q43" s="382"/>
    </row>
    <row r="44" spans="1:18" s="14" customFormat="1" ht="18.75" hidden="1" customHeight="1" x14ac:dyDescent="0.2">
      <c r="A44" s="1008"/>
      <c r="B44" s="709" t="s">
        <v>1322</v>
      </c>
      <c r="C44" s="709" t="s">
        <v>1276</v>
      </c>
      <c r="D44" s="709">
        <v>45322</v>
      </c>
      <c r="E44" s="851">
        <f t="shared" si="23"/>
        <v>45330</v>
      </c>
      <c r="F44" s="851" t="s">
        <v>1325</v>
      </c>
      <c r="G44" s="851" t="s">
        <v>1339</v>
      </c>
      <c r="H44" s="851">
        <f t="shared" ref="H44" si="27">H43+7</f>
        <v>45328</v>
      </c>
      <c r="I44" s="851">
        <f t="shared" si="24"/>
        <v>45337</v>
      </c>
      <c r="J44" s="851">
        <f t="shared" si="25"/>
        <v>45336</v>
      </c>
      <c r="K44" s="851">
        <f t="shared" si="26"/>
        <v>45338</v>
      </c>
      <c r="L44" s="9"/>
      <c r="M44" s="12"/>
      <c r="O44" s="382"/>
      <c r="P44" s="382"/>
      <c r="Q44" s="382"/>
    </row>
    <row r="45" spans="1:18" s="14" customFormat="1" ht="18.75" hidden="1" customHeight="1" x14ac:dyDescent="0.2">
      <c r="A45" s="1008"/>
      <c r="B45" s="709" t="s">
        <v>1278</v>
      </c>
      <c r="C45" s="709" t="s">
        <v>1279</v>
      </c>
      <c r="D45" s="709">
        <f t="shared" ref="D45:D50" si="28">D44+7</f>
        <v>45329</v>
      </c>
      <c r="E45" s="851">
        <f t="shared" si="23"/>
        <v>45337</v>
      </c>
      <c r="F45" s="851" t="s">
        <v>1327</v>
      </c>
      <c r="G45" s="851" t="s">
        <v>1340</v>
      </c>
      <c r="H45" s="851">
        <f t="shared" ref="H45" si="29">H44+7</f>
        <v>45335</v>
      </c>
      <c r="I45" s="851">
        <f t="shared" si="24"/>
        <v>45344</v>
      </c>
      <c r="J45" s="851">
        <f t="shared" si="25"/>
        <v>45343</v>
      </c>
      <c r="K45" s="851">
        <f t="shared" si="26"/>
        <v>45345</v>
      </c>
      <c r="L45" s="9"/>
      <c r="M45" s="12"/>
      <c r="O45" s="382"/>
      <c r="P45" s="382"/>
      <c r="Q45" s="382"/>
    </row>
    <row r="46" spans="1:18" s="14" customFormat="1" ht="18.75" hidden="1" customHeight="1" x14ac:dyDescent="0.2">
      <c r="A46" s="1008"/>
      <c r="B46" s="709" t="s">
        <v>1281</v>
      </c>
      <c r="C46" s="709" t="s">
        <v>1282</v>
      </c>
      <c r="D46" s="766">
        <f t="shared" si="28"/>
        <v>45336</v>
      </c>
      <c r="E46" s="851">
        <f t="shared" si="23"/>
        <v>45344</v>
      </c>
      <c r="F46" s="851" t="s">
        <v>1331</v>
      </c>
      <c r="G46" s="851" t="s">
        <v>1341</v>
      </c>
      <c r="H46" s="851">
        <f t="shared" ref="H46" si="30">H45+7</f>
        <v>45342</v>
      </c>
      <c r="I46" s="851">
        <f t="shared" si="24"/>
        <v>45351</v>
      </c>
      <c r="J46" s="851">
        <f t="shared" si="25"/>
        <v>45350</v>
      </c>
      <c r="K46" s="851">
        <f t="shared" si="26"/>
        <v>45352</v>
      </c>
      <c r="L46" s="9"/>
      <c r="M46" s="12"/>
      <c r="O46" s="382"/>
      <c r="P46" s="382"/>
      <c r="Q46" s="382"/>
    </row>
    <row r="47" spans="1:18" s="14" customFormat="1" ht="18.75" hidden="1" customHeight="1" x14ac:dyDescent="0.2">
      <c r="A47" s="1008"/>
      <c r="B47" s="709" t="s">
        <v>1261</v>
      </c>
      <c r="C47" s="709" t="s">
        <v>1284</v>
      </c>
      <c r="D47" s="709">
        <f t="shared" si="28"/>
        <v>45343</v>
      </c>
      <c r="E47" s="851">
        <f t="shared" si="23"/>
        <v>45351</v>
      </c>
      <c r="F47" s="851" t="s">
        <v>1318</v>
      </c>
      <c r="G47" s="851" t="s">
        <v>1342</v>
      </c>
      <c r="H47" s="851">
        <f t="shared" ref="H47" si="31">H46+7</f>
        <v>45349</v>
      </c>
      <c r="I47" s="851">
        <f t="shared" si="24"/>
        <v>45358</v>
      </c>
      <c r="J47" s="851">
        <f t="shared" si="25"/>
        <v>45357</v>
      </c>
      <c r="K47" s="851">
        <f t="shared" si="26"/>
        <v>45359</v>
      </c>
      <c r="L47" s="9"/>
      <c r="M47" s="12"/>
      <c r="O47" s="382"/>
      <c r="P47" s="382"/>
      <c r="Q47" s="382"/>
    </row>
    <row r="48" spans="1:18" s="14" customFormat="1" ht="18.75" hidden="1" customHeight="1" x14ac:dyDescent="0.2">
      <c r="A48" s="1008"/>
      <c r="B48" s="904" t="s">
        <v>1286</v>
      </c>
      <c r="C48" s="904" t="s">
        <v>1287</v>
      </c>
      <c r="D48" s="709">
        <f t="shared" si="28"/>
        <v>45350</v>
      </c>
      <c r="E48" s="851">
        <f t="shared" si="23"/>
        <v>45358</v>
      </c>
      <c r="F48" s="851" t="s">
        <v>1320</v>
      </c>
      <c r="G48" s="851" t="s">
        <v>1343</v>
      </c>
      <c r="H48" s="851">
        <f t="shared" ref="H48" si="32">H47+7</f>
        <v>45356</v>
      </c>
      <c r="I48" s="851">
        <f t="shared" si="24"/>
        <v>45365</v>
      </c>
      <c r="J48" s="851">
        <f t="shared" si="25"/>
        <v>45364</v>
      </c>
      <c r="K48" s="851">
        <f t="shared" si="26"/>
        <v>45366</v>
      </c>
      <c r="L48" s="9"/>
      <c r="M48" s="12"/>
      <c r="O48" s="382"/>
      <c r="P48" s="382"/>
      <c r="Q48" s="382"/>
    </row>
    <row r="49" spans="1:18" s="14" customFormat="1" ht="18.75" hidden="1" customHeight="1" x14ac:dyDescent="0.2">
      <c r="A49" s="1008"/>
      <c r="B49" s="904" t="s">
        <v>1268</v>
      </c>
      <c r="C49" s="904" t="s">
        <v>1289</v>
      </c>
      <c r="D49" s="709">
        <v>45357</v>
      </c>
      <c r="E49" s="851">
        <f t="shared" si="23"/>
        <v>45365</v>
      </c>
      <c r="F49" s="891" t="s">
        <v>395</v>
      </c>
      <c r="G49" s="851" t="s">
        <v>1344</v>
      </c>
      <c r="H49" s="895">
        <f t="shared" ref="H49" si="33">H48+7</f>
        <v>45363</v>
      </c>
      <c r="I49" s="895">
        <f t="shared" si="24"/>
        <v>45372</v>
      </c>
      <c r="J49" s="895">
        <f t="shared" si="25"/>
        <v>45371</v>
      </c>
      <c r="K49" s="895">
        <f t="shared" si="26"/>
        <v>45373</v>
      </c>
      <c r="L49" s="9"/>
      <c r="M49" s="12"/>
      <c r="O49" s="382"/>
      <c r="P49" s="382"/>
      <c r="Q49" s="382"/>
    </row>
    <row r="50" spans="1:18" s="14" customFormat="1" ht="18.75" hidden="1" customHeight="1" x14ac:dyDescent="0.2">
      <c r="A50" s="1008"/>
      <c r="B50" s="904" t="s">
        <v>1296</v>
      </c>
      <c r="C50" s="904" t="s">
        <v>1292</v>
      </c>
      <c r="D50" s="709">
        <f t="shared" si="28"/>
        <v>45364</v>
      </c>
      <c r="E50" s="851">
        <f t="shared" si="23"/>
        <v>45372</v>
      </c>
      <c r="F50" s="851" t="s">
        <v>1325</v>
      </c>
      <c r="G50" s="851" t="s">
        <v>1353</v>
      </c>
      <c r="H50" s="851">
        <f t="shared" ref="H50" si="34">H49+7</f>
        <v>45370</v>
      </c>
      <c r="I50" s="851">
        <f t="shared" si="24"/>
        <v>45379</v>
      </c>
      <c r="J50" s="851">
        <f t="shared" si="25"/>
        <v>45378</v>
      </c>
      <c r="K50" s="851">
        <f t="shared" si="26"/>
        <v>45380</v>
      </c>
      <c r="L50" s="9"/>
      <c r="M50" s="12"/>
      <c r="O50" s="382"/>
      <c r="P50" s="382"/>
      <c r="Q50" s="382"/>
    </row>
    <row r="51" spans="1:18" s="14" customFormat="1" ht="18.75" hidden="1" customHeight="1" x14ac:dyDescent="0.2">
      <c r="A51" s="1008"/>
      <c r="B51" s="904" t="s">
        <v>1278</v>
      </c>
      <c r="C51" s="904" t="s">
        <v>1294</v>
      </c>
      <c r="D51" s="709">
        <v>45376</v>
      </c>
      <c r="E51" s="851">
        <f t="shared" si="23"/>
        <v>45384</v>
      </c>
      <c r="F51" s="851" t="s">
        <v>1327</v>
      </c>
      <c r="G51" s="851" t="s">
        <v>1345</v>
      </c>
      <c r="H51" s="851">
        <f t="shared" ref="H51" si="35">H50+7</f>
        <v>45377</v>
      </c>
      <c r="I51" s="851">
        <f t="shared" si="24"/>
        <v>45386</v>
      </c>
      <c r="J51" s="851">
        <f t="shared" si="25"/>
        <v>45385</v>
      </c>
      <c r="K51" s="851">
        <f t="shared" si="26"/>
        <v>45387</v>
      </c>
      <c r="L51" s="9"/>
      <c r="M51" s="12"/>
      <c r="O51" s="382"/>
      <c r="P51" s="382"/>
      <c r="Q51" s="382"/>
    </row>
    <row r="52" spans="1:18" s="14" customFormat="1" ht="18.75" customHeight="1" x14ac:dyDescent="0.2">
      <c r="A52" s="1008"/>
      <c r="B52" s="1011" t="s">
        <v>1354</v>
      </c>
      <c r="C52" s="1012" t="s">
        <v>1355</v>
      </c>
      <c r="D52" s="897">
        <v>45371</v>
      </c>
      <c r="E52" s="851">
        <f>D52+11</f>
        <v>45382</v>
      </c>
      <c r="F52" s="851" t="s">
        <v>1325</v>
      </c>
      <c r="G52" s="851" t="s">
        <v>1335</v>
      </c>
      <c r="H52" s="851">
        <v>45385</v>
      </c>
      <c r="I52" s="851">
        <f>H52+34</f>
        <v>45419</v>
      </c>
      <c r="J52" s="851">
        <f>I52+1</f>
        <v>45420</v>
      </c>
      <c r="K52" s="851">
        <f>J52+2</f>
        <v>45422</v>
      </c>
      <c r="L52" s="9"/>
      <c r="M52" s="12"/>
      <c r="O52" s="382"/>
      <c r="P52" s="382"/>
      <c r="Q52" s="382"/>
    </row>
    <row r="53" spans="1:18" s="14" customFormat="1" ht="18.75" customHeight="1" x14ac:dyDescent="0.2">
      <c r="A53" s="1008"/>
      <c r="B53" s="1012" t="s">
        <v>1356</v>
      </c>
      <c r="C53" s="1012" t="s">
        <v>1357</v>
      </c>
      <c r="D53" s="897">
        <f>D52+7</f>
        <v>45378</v>
      </c>
      <c r="E53" s="851">
        <f t="shared" ref="E53:E56" si="36">D53+11</f>
        <v>45389</v>
      </c>
      <c r="F53" s="851" t="s">
        <v>1327</v>
      </c>
      <c r="G53" s="851" t="s">
        <v>1336</v>
      </c>
      <c r="H53" s="851">
        <v>45392</v>
      </c>
      <c r="I53" s="851">
        <f t="shared" ref="I53:I56" si="37">H53+34</f>
        <v>45426</v>
      </c>
      <c r="J53" s="851">
        <f t="shared" ref="J53:J56" si="38">I53+1</f>
        <v>45427</v>
      </c>
      <c r="K53" s="851">
        <f t="shared" ref="K53:K56" si="39">J53+2</f>
        <v>45429</v>
      </c>
      <c r="L53" s="9"/>
      <c r="M53" s="12"/>
      <c r="O53" s="382"/>
      <c r="P53" s="382"/>
      <c r="Q53" s="382"/>
    </row>
    <row r="54" spans="1:18" s="14" customFormat="1" ht="18.75" customHeight="1" x14ac:dyDescent="0.2">
      <c r="A54" s="1008"/>
      <c r="B54" s="1012" t="s">
        <v>1123</v>
      </c>
      <c r="C54" s="1012" t="s">
        <v>1358</v>
      </c>
      <c r="D54" s="897">
        <f t="shared" ref="D54:D56" si="40">D53+7</f>
        <v>45385</v>
      </c>
      <c r="E54" s="851">
        <f t="shared" si="36"/>
        <v>45396</v>
      </c>
      <c r="F54" s="851" t="s">
        <v>1329</v>
      </c>
      <c r="G54" s="851" t="s">
        <v>1337</v>
      </c>
      <c r="H54" s="851">
        <v>45398</v>
      </c>
      <c r="I54" s="851">
        <f t="shared" si="37"/>
        <v>45432</v>
      </c>
      <c r="J54" s="851">
        <f t="shared" si="38"/>
        <v>45433</v>
      </c>
      <c r="K54" s="851">
        <f t="shared" si="39"/>
        <v>45435</v>
      </c>
      <c r="L54" s="9"/>
      <c r="M54" s="12"/>
      <c r="O54" s="382"/>
      <c r="P54" s="382"/>
      <c r="Q54" s="382"/>
    </row>
    <row r="55" spans="1:18" s="14" customFormat="1" ht="18.75" customHeight="1" x14ac:dyDescent="0.2">
      <c r="A55" s="1008"/>
      <c r="B55" s="1012" t="s">
        <v>1359</v>
      </c>
      <c r="C55" s="1012" t="s">
        <v>1360</v>
      </c>
      <c r="D55" s="897">
        <f t="shared" si="40"/>
        <v>45392</v>
      </c>
      <c r="E55" s="851">
        <f t="shared" si="36"/>
        <v>45403</v>
      </c>
      <c r="F55" s="851" t="s">
        <v>1331</v>
      </c>
      <c r="G55" s="851" t="s">
        <v>1361</v>
      </c>
      <c r="H55" s="851">
        <v>45405</v>
      </c>
      <c r="I55" s="851">
        <f t="shared" si="37"/>
        <v>45439</v>
      </c>
      <c r="J55" s="851">
        <f t="shared" si="38"/>
        <v>45440</v>
      </c>
      <c r="K55" s="851">
        <f t="shared" si="39"/>
        <v>45442</v>
      </c>
      <c r="L55" s="9"/>
      <c r="M55" s="12"/>
      <c r="O55" s="382"/>
      <c r="P55" s="382"/>
      <c r="Q55" s="382"/>
    </row>
    <row r="56" spans="1:18" s="14" customFormat="1" ht="18.75" customHeight="1" x14ac:dyDescent="0.2">
      <c r="A56" s="1008"/>
      <c r="B56" s="1012" t="s">
        <v>1362</v>
      </c>
      <c r="C56" s="1012" t="s">
        <v>1363</v>
      </c>
      <c r="D56" s="897">
        <f t="shared" si="40"/>
        <v>45399</v>
      </c>
      <c r="E56" s="851">
        <f t="shared" si="36"/>
        <v>45410</v>
      </c>
      <c r="F56" s="851" t="s">
        <v>1318</v>
      </c>
      <c r="G56" s="851" t="s">
        <v>1364</v>
      </c>
      <c r="H56" s="851">
        <f t="shared" ref="H56" si="41">H55+7</f>
        <v>45412</v>
      </c>
      <c r="I56" s="851">
        <f t="shared" si="37"/>
        <v>45446</v>
      </c>
      <c r="J56" s="851">
        <f t="shared" si="38"/>
        <v>45447</v>
      </c>
      <c r="K56" s="851">
        <f t="shared" si="39"/>
        <v>45449</v>
      </c>
      <c r="L56" s="9"/>
      <c r="M56" s="12"/>
      <c r="O56" s="382"/>
      <c r="P56" s="382"/>
      <c r="Q56" s="382"/>
    </row>
    <row r="57" spans="1:18" s="14" customFormat="1" ht="18.75" customHeight="1" x14ac:dyDescent="0.2">
      <c r="A57" s="1008"/>
      <c r="B57" s="547"/>
      <c r="C57" s="616"/>
      <c r="D57" s="9"/>
      <c r="E57" s="9"/>
      <c r="F57" s="9"/>
      <c r="G57" s="9"/>
      <c r="H57" s="9"/>
      <c r="I57" s="9"/>
      <c r="J57" s="9"/>
      <c r="K57" s="9"/>
      <c r="L57" s="9"/>
      <c r="M57" s="9"/>
      <c r="N57" s="12"/>
      <c r="P57" s="382"/>
      <c r="Q57" s="382"/>
      <c r="R57" s="382"/>
    </row>
    <row r="58" spans="1:18" s="14" customFormat="1" ht="18.75" customHeight="1" thickBot="1" x14ac:dyDescent="0.25">
      <c r="A58" s="1008"/>
      <c r="B58" s="8"/>
      <c r="C58" s="11"/>
      <c r="D58" s="11"/>
      <c r="E58" s="15"/>
      <c r="F58" s="2"/>
      <c r="G58" s="2"/>
      <c r="H58" s="11"/>
      <c r="I58" s="2"/>
      <c r="J58" s="2"/>
      <c r="K58" s="9"/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1008"/>
      <c r="B59" s="865"/>
      <c r="C59" s="866"/>
      <c r="D59" s="867"/>
      <c r="E59" s="868"/>
      <c r="F59" s="869"/>
      <c r="G59" s="870"/>
      <c r="H59" s="871"/>
      <c r="I59" s="204"/>
      <c r="J59" s="200"/>
      <c r="K59" s="2"/>
      <c r="L59"/>
      <c r="M59" s="11"/>
      <c r="N59" s="12"/>
      <c r="P59" s="382"/>
      <c r="Q59" s="382"/>
      <c r="R59" s="382"/>
    </row>
    <row r="60" spans="1:18" s="14" customFormat="1" ht="18.75" customHeight="1" x14ac:dyDescent="0.2">
      <c r="A60" s="1008"/>
      <c r="B60" s="872" t="s">
        <v>449</v>
      </c>
      <c r="C60" s="151"/>
      <c r="D60" s="153" t="s">
        <v>450</v>
      </c>
      <c r="E60" s="153"/>
      <c r="F60" s="153"/>
      <c r="G60" s="153" t="s">
        <v>451</v>
      </c>
      <c r="H60" s="873"/>
      <c r="I60" s="208"/>
      <c r="J60" s="210"/>
      <c r="K60" s="210"/>
      <c r="L60" s="406"/>
      <c r="M60" s="11"/>
      <c r="N60" s="12"/>
      <c r="O60" s="12"/>
      <c r="P60" s="382"/>
      <c r="Q60" s="382"/>
      <c r="R60" s="382"/>
    </row>
    <row r="61" spans="1:18" s="12" customFormat="1" ht="18.75" customHeight="1" x14ac:dyDescent="0.2">
      <c r="A61" s="1009"/>
      <c r="B61" s="874" t="s">
        <v>452</v>
      </c>
      <c r="C61" s="875" t="s">
        <v>453</v>
      </c>
      <c r="D61" s="138" t="s">
        <v>454</v>
      </c>
      <c r="E61" s="153"/>
      <c r="F61" s="875" t="s">
        <v>455</v>
      </c>
      <c r="G61" s="151" t="s">
        <v>456</v>
      </c>
      <c r="H61" s="876" t="s">
        <v>457</v>
      </c>
      <c r="I61" s="208"/>
      <c r="J61" s="210"/>
      <c r="K61" s="210"/>
      <c r="L61" s="406"/>
      <c r="M61" s="11"/>
      <c r="P61" s="382"/>
      <c r="Q61" s="382"/>
      <c r="R61" s="382"/>
    </row>
    <row r="62" spans="1:18" s="12" customFormat="1" ht="18.75" customHeight="1" x14ac:dyDescent="0.2">
      <c r="A62" s="1008"/>
      <c r="B62" s="877" t="s">
        <v>458</v>
      </c>
      <c r="C62" s="878" t="s">
        <v>459</v>
      </c>
      <c r="D62" s="138" t="s">
        <v>460</v>
      </c>
      <c r="E62" s="154" t="s">
        <v>461</v>
      </c>
      <c r="F62" s="879" t="s">
        <v>462</v>
      </c>
      <c r="G62" s="663" t="s">
        <v>463</v>
      </c>
      <c r="H62" s="880" t="s">
        <v>464</v>
      </c>
      <c r="I62" s="465"/>
      <c r="J62" s="645"/>
      <c r="K62" s="645"/>
      <c r="L62" s="406"/>
      <c r="M62" s="11"/>
      <c r="O62" s="14"/>
      <c r="P62" s="382"/>
      <c r="Q62" s="382"/>
      <c r="R62" s="382"/>
    </row>
    <row r="63" spans="1:18" s="14" customFormat="1" ht="18.75" customHeight="1" x14ac:dyDescent="0.2">
      <c r="A63" s="1008"/>
      <c r="B63" s="877" t="s">
        <v>465</v>
      </c>
      <c r="C63" s="878" t="s">
        <v>466</v>
      </c>
      <c r="D63" s="138" t="s">
        <v>467</v>
      </c>
      <c r="E63" s="154" t="s">
        <v>468</v>
      </c>
      <c r="F63" s="879" t="s">
        <v>469</v>
      </c>
      <c r="G63" s="663" t="s">
        <v>470</v>
      </c>
      <c r="H63" s="880" t="s">
        <v>471</v>
      </c>
      <c r="I63" s="208"/>
      <c r="J63" s="210"/>
      <c r="K63" s="210"/>
      <c r="L63" s="406"/>
      <c r="M63" s="11"/>
      <c r="N63" s="12"/>
      <c r="P63" s="382"/>
      <c r="Q63" s="382"/>
      <c r="R63" s="382"/>
    </row>
    <row r="64" spans="1:18" s="14" customFormat="1" ht="18.75" customHeight="1" x14ac:dyDescent="0.2">
      <c r="A64" s="1008"/>
      <c r="B64" s="877" t="s">
        <v>472</v>
      </c>
      <c r="C64" s="878" t="s">
        <v>473</v>
      </c>
      <c r="D64" s="138" t="s">
        <v>474</v>
      </c>
      <c r="E64" s="154" t="s">
        <v>475</v>
      </c>
      <c r="F64" s="879" t="s">
        <v>476</v>
      </c>
      <c r="G64" s="663" t="s">
        <v>477</v>
      </c>
      <c r="H64" s="880" t="s">
        <v>478</v>
      </c>
      <c r="I64" s="208"/>
      <c r="J64" s="210"/>
      <c r="K64" s="210"/>
      <c r="L64" s="406"/>
      <c r="M64" s="11"/>
      <c r="N64" s="12"/>
      <c r="P64" s="382"/>
      <c r="Q64" s="382"/>
      <c r="R64" s="382"/>
    </row>
    <row r="65" spans="1:18" s="14" customFormat="1" ht="18.75" customHeight="1" x14ac:dyDescent="0.2">
      <c r="A65" s="1008"/>
      <c r="B65" s="877" t="s">
        <v>479</v>
      </c>
      <c r="C65" s="878" t="s">
        <v>480</v>
      </c>
      <c r="D65" s="138" t="s">
        <v>481</v>
      </c>
      <c r="E65" s="154" t="s">
        <v>482</v>
      </c>
      <c r="F65" s="879" t="s">
        <v>483</v>
      </c>
      <c r="G65" s="663" t="s">
        <v>484</v>
      </c>
      <c r="H65" s="880" t="s">
        <v>485</v>
      </c>
      <c r="I65" s="208"/>
      <c r="J65" s="210"/>
      <c r="K65" s="210"/>
      <c r="L65" s="406"/>
      <c r="M65" s="11"/>
      <c r="N65" s="12"/>
      <c r="P65" s="382"/>
      <c r="Q65" s="382"/>
      <c r="R65" s="382"/>
    </row>
    <row r="66" spans="1:18" s="14" customFormat="1" ht="18.75" customHeight="1" x14ac:dyDescent="0.2">
      <c r="A66" s="1008"/>
      <c r="B66" s="877" t="s">
        <v>486</v>
      </c>
      <c r="C66" s="878" t="s">
        <v>487</v>
      </c>
      <c r="D66" s="138" t="s">
        <v>488</v>
      </c>
      <c r="E66" s="154" t="s">
        <v>489</v>
      </c>
      <c r="F66" s="879" t="s">
        <v>490</v>
      </c>
      <c r="G66" s="663" t="s">
        <v>491</v>
      </c>
      <c r="H66" s="880" t="s">
        <v>492</v>
      </c>
      <c r="I66" s="465"/>
      <c r="J66" s="467"/>
      <c r="K66" s="467"/>
      <c r="P66" s="382"/>
      <c r="Q66" s="382"/>
      <c r="R66" s="382"/>
    </row>
    <row r="67" spans="1:18" s="14" customFormat="1" ht="18.75" customHeight="1" x14ac:dyDescent="0.2">
      <c r="A67" s="1008"/>
      <c r="B67" s="877" t="s">
        <v>493</v>
      </c>
      <c r="C67" s="878" t="s">
        <v>494</v>
      </c>
      <c r="D67" s="138"/>
      <c r="E67" s="193"/>
      <c r="F67" s="154"/>
      <c r="G67" s="663" t="s">
        <v>498</v>
      </c>
      <c r="H67" s="880" t="s">
        <v>499</v>
      </c>
      <c r="I67" s="11"/>
      <c r="J67" s="16"/>
      <c r="K67" s="13"/>
      <c r="L67" s="406"/>
      <c r="M67" s="11"/>
      <c r="N67" s="12"/>
      <c r="P67" s="382"/>
      <c r="Q67" s="382"/>
      <c r="R67" s="382"/>
    </row>
    <row r="68" spans="1:18" s="14" customFormat="1" ht="18.75" customHeight="1" x14ac:dyDescent="0.2">
      <c r="A68" s="1008"/>
      <c r="B68" s="877" t="s">
        <v>500</v>
      </c>
      <c r="C68" s="878" t="s">
        <v>501</v>
      </c>
      <c r="D68" s="138"/>
      <c r="E68" s="151"/>
      <c r="F68" s="663"/>
      <c r="G68" s="663" t="s">
        <v>502</v>
      </c>
      <c r="H68" s="881" t="s">
        <v>503</v>
      </c>
      <c r="I68" s="11"/>
      <c r="J68" s="16"/>
      <c r="L68"/>
      <c r="M68" s="11"/>
      <c r="N68" s="12"/>
      <c r="P68" s="382"/>
      <c r="Q68" s="382"/>
      <c r="R68" s="382"/>
    </row>
    <row r="69" spans="1:18" s="14" customFormat="1" ht="18.75" customHeight="1" x14ac:dyDescent="0.2">
      <c r="A69" s="1006"/>
      <c r="B69" s="877" t="s">
        <v>504</v>
      </c>
      <c r="C69" s="878" t="s">
        <v>505</v>
      </c>
      <c r="D69" s="151"/>
      <c r="E69" s="151"/>
      <c r="F69" s="151"/>
      <c r="G69" s="151"/>
      <c r="H69" s="882"/>
      <c r="I69" s="11"/>
      <c r="J69" s="17"/>
      <c r="K69" s="13"/>
      <c r="L69" s="406"/>
      <c r="M69" s="11"/>
      <c r="N69" s="12"/>
      <c r="P69" s="382"/>
      <c r="Q69" s="382"/>
      <c r="R69" s="382"/>
    </row>
    <row r="70" spans="1:18" ht="18.75" customHeight="1" thickBot="1" x14ac:dyDescent="0.25">
      <c r="B70" s="883"/>
      <c r="C70" s="884"/>
      <c r="D70" s="884"/>
      <c r="E70" s="885"/>
      <c r="F70" s="885"/>
      <c r="G70" s="885"/>
      <c r="H70" s="886"/>
      <c r="I70" s="11"/>
      <c r="J70" s="11"/>
      <c r="K70" s="13"/>
      <c r="L70" s="406"/>
      <c r="M70" s="11"/>
      <c r="N70" s="12"/>
    </row>
    <row r="71" spans="1:18" ht="18.75" customHeight="1" x14ac:dyDescent="0.2">
      <c r="K71" s="14"/>
      <c r="M71" s="14"/>
      <c r="N71" s="14"/>
    </row>
    <row r="79" spans="1:18" ht="18.75" customHeight="1" x14ac:dyDescent="0.2">
      <c r="B79" s="19"/>
      <c r="C79" s="19"/>
      <c r="D79" s="19"/>
      <c r="E79" s="19"/>
      <c r="F79" s="19"/>
      <c r="G79" s="19"/>
      <c r="H79" s="19"/>
    </row>
    <row r="81" spans="2:8" ht="18.75" customHeight="1" x14ac:dyDescent="0.2">
      <c r="B81" s="19"/>
      <c r="C81" s="19"/>
      <c r="D81" s="19"/>
      <c r="E81" s="19"/>
      <c r="F81" s="19"/>
      <c r="G81" s="19"/>
      <c r="H81" s="19"/>
    </row>
    <row r="82" spans="2:8" ht="18.75" customHeight="1" x14ac:dyDescent="0.2">
      <c r="B82" s="19"/>
      <c r="C82" s="19"/>
      <c r="D82" s="19"/>
      <c r="E82" s="19"/>
      <c r="F82" s="19"/>
      <c r="G82" s="19"/>
      <c r="H82" s="19"/>
    </row>
    <row r="83" spans="2:8" ht="18.75" customHeight="1" x14ac:dyDescent="0.2">
      <c r="B83" s="19"/>
      <c r="C83" s="19"/>
      <c r="D83" s="19"/>
      <c r="E83" s="19"/>
      <c r="F83" s="19"/>
      <c r="G83" s="19"/>
      <c r="H83" s="19"/>
    </row>
    <row r="84" spans="2:8" ht="18.75" customHeight="1" x14ac:dyDescent="0.2">
      <c r="B84" s="19"/>
      <c r="C84" s="19"/>
      <c r="D84" s="19"/>
      <c r="E84" s="19"/>
      <c r="F84" s="19"/>
      <c r="G84" s="19"/>
      <c r="H84" s="19"/>
    </row>
    <row r="85" spans="2:8" ht="18.75" customHeight="1" x14ac:dyDescent="0.2">
      <c r="B85" s="19"/>
      <c r="C85" s="19"/>
      <c r="D85" s="19"/>
      <c r="E85" s="19"/>
      <c r="F85" s="19"/>
      <c r="G85" s="19"/>
      <c r="H85" s="19"/>
    </row>
    <row r="86" spans="2:8" ht="18.75" customHeight="1" x14ac:dyDescent="0.2">
      <c r="B86" s="19"/>
      <c r="C86" s="19"/>
      <c r="D86" s="19"/>
      <c r="E86" s="19"/>
      <c r="F86" s="19"/>
      <c r="G86" s="19"/>
      <c r="H86" s="19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1:O106"/>
  <sheetViews>
    <sheetView showGridLines="0" zoomScaleNormal="100" zoomScaleSheetLayoutView="80" workbookViewId="0">
      <selection activeCell="J45" sqref="J45"/>
    </sheetView>
  </sheetViews>
  <sheetFormatPr defaultColWidth="9.140625" defaultRowHeight="13.5" x14ac:dyDescent="0.2"/>
  <cols>
    <col min="1" max="1" width="16.85546875" style="1262" customWidth="1"/>
    <col min="2" max="2" width="23.28515625" style="151" customWidth="1"/>
    <col min="3" max="3" width="24.28515625" style="151" bestFit="1" customWidth="1"/>
    <col min="4" max="5" width="17.85546875" style="151" customWidth="1"/>
    <col min="6" max="6" width="22.7109375" style="151" bestFit="1" customWidth="1"/>
    <col min="7" max="7" width="17.85546875" style="151" customWidth="1"/>
    <col min="8" max="8" width="21.7109375" style="151" bestFit="1" customWidth="1"/>
    <col min="9" max="11" width="17.85546875" style="151" customWidth="1"/>
    <col min="12" max="13" width="17.85546875" style="155" customWidth="1"/>
    <col min="14" max="14" width="4.140625" style="155" customWidth="1"/>
    <col min="15" max="15" width="18.42578125" style="155" customWidth="1"/>
    <col min="16" max="16384" width="9.140625" style="155"/>
  </cols>
  <sheetData>
    <row r="1" spans="1:15" ht="15.75" customHeight="1" thickBot="1" x14ac:dyDescent="0.25">
      <c r="K1" s="155"/>
    </row>
    <row r="2" spans="1:15" ht="20.100000000000001" customHeight="1" thickBot="1" x14ac:dyDescent="0.25">
      <c r="B2" s="1300" t="s">
        <v>116</v>
      </c>
      <c r="C2" s="1300"/>
      <c r="D2" s="1300"/>
      <c r="E2" s="1300"/>
      <c r="F2" s="1300"/>
      <c r="H2" s="1181" t="s">
        <v>382</v>
      </c>
      <c r="K2" s="155"/>
    </row>
    <row r="3" spans="1:15" ht="15.75" customHeight="1" thickBot="1" x14ac:dyDescent="0.25">
      <c r="K3" s="155"/>
    </row>
    <row r="4" spans="1:15" ht="30" customHeight="1" thickBot="1" x14ac:dyDescent="0.25">
      <c r="B4" s="1280" t="s">
        <v>123</v>
      </c>
      <c r="C4" s="1281"/>
      <c r="D4" s="1281"/>
      <c r="E4" s="1281"/>
      <c r="F4" s="1282"/>
    </row>
    <row r="5" spans="1:15" ht="20.100000000000001" customHeight="1" x14ac:dyDescent="0.2">
      <c r="B5" s="1312" t="s">
        <v>1365</v>
      </c>
      <c r="C5" s="1312"/>
      <c r="D5" s="1312"/>
      <c r="E5" s="1312"/>
      <c r="F5" s="1312"/>
    </row>
    <row r="6" spans="1:15" ht="15.75" customHeight="1" x14ac:dyDescent="0.2">
      <c r="B6" s="155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553"/>
      <c r="O6" s="507"/>
    </row>
    <row r="7" spans="1:15" ht="30" customHeight="1" x14ac:dyDescent="0.2">
      <c r="A7" s="1263"/>
      <c r="B7" s="1016" t="s">
        <v>650</v>
      </c>
      <c r="C7" s="694" t="s">
        <v>651</v>
      </c>
      <c r="D7" s="1133" t="s">
        <v>385</v>
      </c>
      <c r="E7" s="1133" t="s">
        <v>652</v>
      </c>
      <c r="F7" s="1136" t="s">
        <v>1366</v>
      </c>
      <c r="G7" s="361"/>
      <c r="H7" s="1285" t="s">
        <v>1367</v>
      </c>
      <c r="I7" s="1"/>
      <c r="J7" s="1"/>
      <c r="K7" s="1"/>
      <c r="L7" s="1"/>
      <c r="M7" s="539"/>
    </row>
    <row r="8" spans="1:15" ht="20.100000000000001" customHeight="1" x14ac:dyDescent="0.2">
      <c r="A8" s="1263"/>
      <c r="B8" s="1136" t="s">
        <v>388</v>
      </c>
      <c r="C8" s="1136" t="s">
        <v>389</v>
      </c>
      <c r="D8" s="1222" t="s">
        <v>654</v>
      </c>
      <c r="E8" s="1132" t="s">
        <v>246</v>
      </c>
      <c r="F8" s="1132" t="s">
        <v>243</v>
      </c>
      <c r="G8" s="361"/>
      <c r="H8" s="1286"/>
      <c r="I8" s="411"/>
      <c r="J8" s="411"/>
      <c r="K8" s="411"/>
      <c r="L8" s="411"/>
      <c r="M8" s="539"/>
    </row>
    <row r="9" spans="1:15" ht="15.75" hidden="1" customHeight="1" x14ac:dyDescent="0.2">
      <c r="A9" s="1263"/>
      <c r="B9" s="905" t="s">
        <v>1368</v>
      </c>
      <c r="C9" s="913" t="s">
        <v>1369</v>
      </c>
      <c r="D9" s="851">
        <v>45203</v>
      </c>
      <c r="E9" s="853">
        <f t="shared" ref="E9" si="0">D9+2</f>
        <v>45205</v>
      </c>
      <c r="F9" s="851">
        <f t="shared" ref="F9" si="1">D9+3</f>
        <v>45206</v>
      </c>
      <c r="G9" s="361"/>
      <c r="H9" s="851">
        <v>45202</v>
      </c>
      <c r="I9" s="161"/>
      <c r="J9" s="161"/>
      <c r="K9" s="161"/>
      <c r="L9" s="161"/>
      <c r="M9" s="553"/>
    </row>
    <row r="10" spans="1:15" ht="15.75" hidden="1" customHeight="1" x14ac:dyDescent="0.2">
      <c r="A10" s="1263" t="s">
        <v>1370</v>
      </c>
      <c r="B10" s="905" t="s">
        <v>1371</v>
      </c>
      <c r="C10" s="913" t="s">
        <v>1372</v>
      </c>
      <c r="D10" s="851">
        <v>45208</v>
      </c>
      <c r="E10" s="853">
        <f t="shared" ref="E10" si="2">D10+2</f>
        <v>45210</v>
      </c>
      <c r="F10" s="851">
        <f t="shared" ref="F10" si="3">D10+3</f>
        <v>45211</v>
      </c>
      <c r="G10" s="361"/>
      <c r="H10" s="851">
        <f t="shared" ref="H10:H23" si="4">H9+7</f>
        <v>45209</v>
      </c>
      <c r="I10" s="161"/>
      <c r="J10" s="161"/>
      <c r="K10" s="161"/>
      <c r="L10" s="161"/>
      <c r="M10" s="553"/>
    </row>
    <row r="11" spans="1:15" ht="15.75" hidden="1" customHeight="1" x14ac:dyDescent="0.2">
      <c r="A11" s="1263"/>
      <c r="B11" s="905" t="s">
        <v>1373</v>
      </c>
      <c r="C11" s="913" t="s">
        <v>1374</v>
      </c>
      <c r="D11" s="851">
        <v>45219</v>
      </c>
      <c r="E11" s="853">
        <f t="shared" ref="E11" si="5">D11+2</f>
        <v>45221</v>
      </c>
      <c r="F11" s="851">
        <f t="shared" ref="F11" si="6">D11+3</f>
        <v>45222</v>
      </c>
      <c r="G11" s="361"/>
      <c r="H11" s="851">
        <f t="shared" si="4"/>
        <v>45216</v>
      </c>
      <c r="I11" s="161"/>
      <c r="J11" s="161"/>
      <c r="K11" s="161"/>
      <c r="L11" s="161"/>
      <c r="M11" s="553"/>
    </row>
    <row r="12" spans="1:15" ht="15.75" hidden="1" customHeight="1" x14ac:dyDescent="0.2">
      <c r="A12" s="1263" t="s">
        <v>1375</v>
      </c>
      <c r="B12" s="914" t="s">
        <v>1376</v>
      </c>
      <c r="C12" s="913" t="s">
        <v>1377</v>
      </c>
      <c r="D12" s="851">
        <v>45223</v>
      </c>
      <c r="E12" s="853">
        <f t="shared" ref="E12" si="7">D12+2</f>
        <v>45225</v>
      </c>
      <c r="F12" s="851">
        <f t="shared" ref="F12" si="8">D12+3</f>
        <v>45226</v>
      </c>
      <c r="G12" s="361"/>
      <c r="H12" s="851">
        <f t="shared" si="4"/>
        <v>45223</v>
      </c>
      <c r="I12" s="161"/>
      <c r="J12" s="161"/>
      <c r="K12" s="161"/>
      <c r="L12" s="161"/>
      <c r="M12" s="553"/>
    </row>
    <row r="13" spans="1:15" ht="15.75" hidden="1" customHeight="1" x14ac:dyDescent="0.2">
      <c r="A13" s="1263"/>
      <c r="B13" s="905" t="s">
        <v>1378</v>
      </c>
      <c r="C13" s="913" t="s">
        <v>1379</v>
      </c>
      <c r="D13" s="851">
        <v>45232</v>
      </c>
      <c r="E13" s="853">
        <f t="shared" ref="E13" si="9">D13+2</f>
        <v>45234</v>
      </c>
      <c r="F13" s="851">
        <f t="shared" ref="F13" si="10">D13+3</f>
        <v>45235</v>
      </c>
      <c r="G13" s="361"/>
      <c r="H13" s="851">
        <f t="shared" si="4"/>
        <v>45230</v>
      </c>
      <c r="I13" s="161"/>
      <c r="J13" s="161"/>
      <c r="K13" s="161"/>
      <c r="L13" s="161"/>
      <c r="M13" s="553"/>
    </row>
    <row r="14" spans="1:15" ht="15.75" hidden="1" customHeight="1" x14ac:dyDescent="0.2">
      <c r="A14" s="1263"/>
      <c r="B14" s="905" t="s">
        <v>1368</v>
      </c>
      <c r="C14" s="913" t="s">
        <v>1380</v>
      </c>
      <c r="D14" s="851">
        <v>45236</v>
      </c>
      <c r="E14" s="853">
        <f t="shared" ref="E14" si="11">D14+2</f>
        <v>45238</v>
      </c>
      <c r="F14" s="851">
        <f t="shared" ref="F14" si="12">D14+3</f>
        <v>45239</v>
      </c>
      <c r="G14" s="361"/>
      <c r="H14" s="851">
        <f t="shared" si="4"/>
        <v>45237</v>
      </c>
      <c r="I14" s="161"/>
      <c r="J14" s="161"/>
      <c r="K14" s="161"/>
      <c r="L14" s="161"/>
      <c r="M14" s="553"/>
    </row>
    <row r="15" spans="1:15" ht="15.75" hidden="1" customHeight="1" x14ac:dyDescent="0.2">
      <c r="A15" s="1263" t="s">
        <v>1370</v>
      </c>
      <c r="B15" s="905" t="s">
        <v>1371</v>
      </c>
      <c r="C15" s="913" t="s">
        <v>1381</v>
      </c>
      <c r="D15" s="851">
        <f t="shared" ref="D15:D16" si="13">D14+7</f>
        <v>45243</v>
      </c>
      <c r="E15" s="853">
        <f t="shared" ref="E15" si="14">D15+2</f>
        <v>45245</v>
      </c>
      <c r="F15" s="851">
        <f t="shared" ref="F15" si="15">D15+3</f>
        <v>45246</v>
      </c>
      <c r="G15" s="361"/>
      <c r="H15" s="851">
        <f t="shared" si="4"/>
        <v>45244</v>
      </c>
      <c r="I15" s="161"/>
      <c r="J15" s="161"/>
      <c r="K15" s="161"/>
      <c r="L15" s="161"/>
      <c r="M15" s="553"/>
    </row>
    <row r="16" spans="1:15" ht="15.75" hidden="1" customHeight="1" x14ac:dyDescent="0.2">
      <c r="A16" s="1263"/>
      <c r="B16" s="905" t="s">
        <v>1373</v>
      </c>
      <c r="C16" s="913" t="s">
        <v>1382</v>
      </c>
      <c r="D16" s="851">
        <f t="shared" si="13"/>
        <v>45250</v>
      </c>
      <c r="E16" s="853">
        <f t="shared" ref="E16" si="16">D16+2</f>
        <v>45252</v>
      </c>
      <c r="F16" s="851">
        <f t="shared" ref="F16" si="17">D16+3</f>
        <v>45253</v>
      </c>
      <c r="G16" s="361"/>
      <c r="H16" s="851">
        <f t="shared" si="4"/>
        <v>45251</v>
      </c>
      <c r="I16" s="161"/>
      <c r="J16" s="161"/>
      <c r="K16" s="161"/>
      <c r="L16" s="161"/>
      <c r="M16" s="553"/>
    </row>
    <row r="17" spans="1:13" ht="15.75" hidden="1" customHeight="1" x14ac:dyDescent="0.2">
      <c r="A17" s="1263" t="s">
        <v>1375</v>
      </c>
      <c r="B17" s="914" t="s">
        <v>1376</v>
      </c>
      <c r="C17" s="913" t="s">
        <v>1383</v>
      </c>
      <c r="D17" s="851">
        <v>45259</v>
      </c>
      <c r="E17" s="853">
        <f t="shared" ref="E17" si="18">D17+2</f>
        <v>45261</v>
      </c>
      <c r="F17" s="851">
        <f t="shared" ref="F17" si="19">D17+3</f>
        <v>45262</v>
      </c>
      <c r="G17" s="361"/>
      <c r="H17" s="851">
        <v>45256</v>
      </c>
      <c r="I17" s="161"/>
      <c r="J17" s="161"/>
      <c r="K17" s="161"/>
      <c r="L17" s="161"/>
      <c r="M17" s="553"/>
    </row>
    <row r="18" spans="1:13" ht="15.75" hidden="1" customHeight="1" x14ac:dyDescent="0.2">
      <c r="A18" s="1263"/>
      <c r="B18" s="905" t="s">
        <v>1378</v>
      </c>
      <c r="C18" s="913" t="s">
        <v>1384</v>
      </c>
      <c r="D18" s="851">
        <v>45265</v>
      </c>
      <c r="E18" s="853">
        <f t="shared" ref="E18" si="20">D18+2</f>
        <v>45267</v>
      </c>
      <c r="F18" s="851">
        <f t="shared" ref="F18" si="21">D18+3</f>
        <v>45268</v>
      </c>
      <c r="G18" s="361"/>
      <c r="H18" s="851">
        <f t="shared" si="4"/>
        <v>45263</v>
      </c>
      <c r="I18" s="161"/>
      <c r="J18" s="161"/>
      <c r="K18" s="161"/>
      <c r="L18" s="161"/>
      <c r="M18" s="553"/>
    </row>
    <row r="19" spans="1:13" ht="15.75" hidden="1" customHeight="1" x14ac:dyDescent="0.2">
      <c r="A19" s="1263"/>
      <c r="B19" s="905" t="s">
        <v>1368</v>
      </c>
      <c r="C19" s="913" t="s">
        <v>1385</v>
      </c>
      <c r="D19" s="851">
        <v>45269</v>
      </c>
      <c r="E19" s="853">
        <f t="shared" ref="E19" si="22">D19+2</f>
        <v>45271</v>
      </c>
      <c r="F19" s="851">
        <f t="shared" ref="F19" si="23">D19+3</f>
        <v>45272</v>
      </c>
      <c r="G19" s="361"/>
      <c r="H19" s="851">
        <f t="shared" si="4"/>
        <v>45270</v>
      </c>
      <c r="I19" s="161"/>
      <c r="J19" s="161"/>
      <c r="K19" s="161"/>
      <c r="L19" s="161"/>
      <c r="M19" s="553"/>
    </row>
    <row r="20" spans="1:13" ht="15.75" hidden="1" customHeight="1" x14ac:dyDescent="0.2">
      <c r="A20" s="1263" t="s">
        <v>1370</v>
      </c>
      <c r="B20" s="905" t="s">
        <v>1371</v>
      </c>
      <c r="C20" s="913" t="s">
        <v>1386</v>
      </c>
      <c r="D20" s="851">
        <v>45279</v>
      </c>
      <c r="E20" s="853">
        <f t="shared" ref="E20" si="24">D20+2</f>
        <v>45281</v>
      </c>
      <c r="F20" s="851">
        <f t="shared" ref="F20" si="25">D20+3</f>
        <v>45282</v>
      </c>
      <c r="G20" s="361"/>
      <c r="H20" s="851">
        <f t="shared" si="4"/>
        <v>45277</v>
      </c>
      <c r="I20" s="161"/>
      <c r="J20" s="161"/>
      <c r="K20" s="161"/>
      <c r="L20" s="161"/>
      <c r="M20" s="553"/>
    </row>
    <row r="21" spans="1:13" ht="15.75" hidden="1" customHeight="1" x14ac:dyDescent="0.2">
      <c r="A21" s="1263"/>
      <c r="B21" s="905" t="s">
        <v>1373</v>
      </c>
      <c r="C21" s="913" t="s">
        <v>1387</v>
      </c>
      <c r="D21" s="851">
        <v>45285</v>
      </c>
      <c r="E21" s="853">
        <f t="shared" ref="E21" si="26">D21+2</f>
        <v>45287</v>
      </c>
      <c r="F21" s="851">
        <f t="shared" ref="F21" si="27">D21+3</f>
        <v>45288</v>
      </c>
      <c r="G21" s="361"/>
      <c r="H21" s="851">
        <f t="shared" si="4"/>
        <v>45284</v>
      </c>
      <c r="I21" s="161"/>
      <c r="J21" s="161"/>
      <c r="K21" s="161"/>
      <c r="L21" s="161"/>
      <c r="M21" s="553"/>
    </row>
    <row r="22" spans="1:13" ht="15.75" hidden="1" customHeight="1" x14ac:dyDescent="0.2">
      <c r="A22" s="1263"/>
      <c r="B22" s="905" t="s">
        <v>1388</v>
      </c>
      <c r="C22" s="913" t="s">
        <v>1389</v>
      </c>
      <c r="D22" s="853">
        <v>45291</v>
      </c>
      <c r="E22" s="853">
        <f t="shared" ref="E22" si="28">D22+2</f>
        <v>45293</v>
      </c>
      <c r="F22" s="853">
        <f t="shared" ref="F22:F23" si="29">D22+3</f>
        <v>45294</v>
      </c>
      <c r="G22" s="361"/>
      <c r="H22" s="851">
        <f t="shared" si="4"/>
        <v>45291</v>
      </c>
      <c r="I22" s="161"/>
      <c r="J22" s="161"/>
      <c r="K22" s="161"/>
      <c r="L22" s="161"/>
      <c r="M22" s="553"/>
    </row>
    <row r="23" spans="1:13" ht="15.75" hidden="1" customHeight="1" x14ac:dyDescent="0.2">
      <c r="A23" s="1263" t="s">
        <v>1390</v>
      </c>
      <c r="B23" s="905" t="s">
        <v>1391</v>
      </c>
      <c r="C23" s="913" t="s">
        <v>1392</v>
      </c>
      <c r="D23" s="895"/>
      <c r="E23" s="915"/>
      <c r="F23" s="895">
        <f t="shared" si="29"/>
        <v>3</v>
      </c>
      <c r="G23" s="361"/>
      <c r="H23" s="851">
        <f t="shared" si="4"/>
        <v>45298</v>
      </c>
      <c r="I23" s="161"/>
      <c r="J23" s="161"/>
      <c r="K23" s="161"/>
      <c r="L23" s="161"/>
      <c r="M23" s="553"/>
    </row>
    <row r="24" spans="1:13" ht="15.75" hidden="1" customHeight="1" x14ac:dyDescent="0.2">
      <c r="A24" s="1263"/>
      <c r="B24" s="905" t="s">
        <v>1378</v>
      </c>
      <c r="C24" s="913" t="s">
        <v>1393</v>
      </c>
      <c r="D24" s="851">
        <v>45309</v>
      </c>
      <c r="E24" s="915"/>
      <c r="F24" s="851">
        <f t="shared" ref="F24:F29" si="30">D24+3</f>
        <v>45312</v>
      </c>
      <c r="G24" s="361"/>
      <c r="H24" s="851">
        <v>45305</v>
      </c>
      <c r="I24" s="161"/>
      <c r="J24" s="161"/>
      <c r="K24" s="161"/>
      <c r="L24" s="161"/>
      <c r="M24" s="553"/>
    </row>
    <row r="25" spans="1:13" ht="15.75" hidden="1" customHeight="1" x14ac:dyDescent="0.2">
      <c r="A25" s="1263"/>
      <c r="B25" s="905" t="s">
        <v>1368</v>
      </c>
      <c r="C25" s="913" t="s">
        <v>1394</v>
      </c>
      <c r="D25" s="851">
        <v>45313</v>
      </c>
      <c r="E25" s="915"/>
      <c r="F25" s="851">
        <f t="shared" si="30"/>
        <v>45316</v>
      </c>
      <c r="G25" s="361"/>
      <c r="H25" s="851">
        <f t="shared" ref="H25:H46" si="31">H24+7</f>
        <v>45312</v>
      </c>
      <c r="I25" s="161"/>
      <c r="J25" s="161"/>
      <c r="K25" s="161"/>
      <c r="L25" s="161"/>
      <c r="M25" s="553"/>
    </row>
    <row r="26" spans="1:13" ht="15.75" hidden="1" customHeight="1" x14ac:dyDescent="0.2">
      <c r="A26" s="1263"/>
      <c r="B26" s="905" t="s">
        <v>1371</v>
      </c>
      <c r="C26" s="913" t="s">
        <v>1395</v>
      </c>
      <c r="D26" s="851">
        <v>45318</v>
      </c>
      <c r="E26" s="851">
        <f>D26+2</f>
        <v>45320</v>
      </c>
      <c r="F26" s="851">
        <f t="shared" si="30"/>
        <v>45321</v>
      </c>
      <c r="G26" s="361"/>
      <c r="H26" s="851">
        <f t="shared" si="31"/>
        <v>45319</v>
      </c>
      <c r="I26" s="161"/>
      <c r="J26" s="161"/>
      <c r="K26" s="161"/>
      <c r="L26" s="161"/>
      <c r="M26" s="553"/>
    </row>
    <row r="27" spans="1:13" ht="17.25" hidden="1" customHeight="1" x14ac:dyDescent="0.2">
      <c r="A27" s="1263"/>
      <c r="B27" s="905" t="s">
        <v>1373</v>
      </c>
      <c r="C27" s="913" t="s">
        <v>1396</v>
      </c>
      <c r="D27" s="851">
        <v>45327</v>
      </c>
      <c r="E27" s="851">
        <f t="shared" ref="E27:E39" si="32">D27+2</f>
        <v>45329</v>
      </c>
      <c r="F27" s="851">
        <f t="shared" si="30"/>
        <v>45330</v>
      </c>
      <c r="G27" s="361"/>
      <c r="H27" s="851">
        <v>45326</v>
      </c>
      <c r="I27" s="161"/>
      <c r="J27" s="161"/>
      <c r="K27" s="161"/>
      <c r="L27" s="161"/>
      <c r="M27" s="553"/>
    </row>
    <row r="28" spans="1:13" ht="17.25" hidden="1" customHeight="1" x14ac:dyDescent="0.2">
      <c r="A28" s="1263"/>
      <c r="B28" s="905" t="s">
        <v>1388</v>
      </c>
      <c r="C28" s="913" t="s">
        <v>1397</v>
      </c>
      <c r="D28" s="851">
        <v>45334</v>
      </c>
      <c r="E28" s="851">
        <f t="shared" si="32"/>
        <v>45336</v>
      </c>
      <c r="F28" s="851">
        <f t="shared" si="30"/>
        <v>45337</v>
      </c>
      <c r="G28" s="361"/>
      <c r="H28" s="851">
        <f t="shared" si="31"/>
        <v>45333</v>
      </c>
      <c r="I28" s="161"/>
      <c r="J28" s="161"/>
      <c r="K28" s="161"/>
      <c r="L28" s="161"/>
      <c r="M28" s="553"/>
    </row>
    <row r="29" spans="1:13" ht="17.25" hidden="1" customHeight="1" x14ac:dyDescent="0.2">
      <c r="A29" s="916" t="s">
        <v>1390</v>
      </c>
      <c r="B29" s="905" t="s">
        <v>1398</v>
      </c>
      <c r="C29" s="913" t="s">
        <v>1399</v>
      </c>
      <c r="D29" s="851">
        <v>45339</v>
      </c>
      <c r="E29" s="851">
        <f t="shared" si="32"/>
        <v>45341</v>
      </c>
      <c r="F29" s="851">
        <f t="shared" si="30"/>
        <v>45342</v>
      </c>
      <c r="G29" s="361"/>
      <c r="H29" s="851">
        <f t="shared" si="31"/>
        <v>45340</v>
      </c>
      <c r="I29" s="161"/>
      <c r="J29" s="161"/>
      <c r="K29" s="161"/>
      <c r="L29" s="161"/>
      <c r="M29" s="553"/>
    </row>
    <row r="30" spans="1:13" ht="17.25" hidden="1" customHeight="1" x14ac:dyDescent="0.2">
      <c r="A30" s="916" t="s">
        <v>1400</v>
      </c>
      <c r="B30" s="905" t="s">
        <v>1376</v>
      </c>
      <c r="C30" s="913" t="s">
        <v>1401</v>
      </c>
      <c r="D30" s="851">
        <v>45346</v>
      </c>
      <c r="E30" s="851">
        <f t="shared" si="32"/>
        <v>45348</v>
      </c>
      <c r="F30" s="851">
        <f t="shared" ref="F30" si="33">D30+3</f>
        <v>45349</v>
      </c>
      <c r="G30" s="361"/>
      <c r="H30" s="851">
        <f t="shared" si="31"/>
        <v>45347</v>
      </c>
      <c r="I30" s="161"/>
      <c r="J30" s="161"/>
      <c r="K30" s="161"/>
      <c r="L30" s="161"/>
      <c r="M30" s="553"/>
    </row>
    <row r="31" spans="1:13" ht="17.25" hidden="1" customHeight="1" x14ac:dyDescent="0.2">
      <c r="A31" s="1263"/>
      <c r="B31" s="905" t="s">
        <v>1368</v>
      </c>
      <c r="C31" s="913" t="s">
        <v>1402</v>
      </c>
      <c r="D31" s="851">
        <v>45354</v>
      </c>
      <c r="E31" s="851">
        <f t="shared" si="32"/>
        <v>45356</v>
      </c>
      <c r="F31" s="851">
        <f t="shared" ref="F31" si="34">D31+3</f>
        <v>45357</v>
      </c>
      <c r="G31" s="361"/>
      <c r="H31" s="851">
        <f t="shared" si="31"/>
        <v>45354</v>
      </c>
      <c r="I31" s="161"/>
      <c r="J31" s="161"/>
      <c r="K31" s="161"/>
      <c r="L31" s="161"/>
      <c r="M31" s="553"/>
    </row>
    <row r="32" spans="1:13" ht="17.25" hidden="1" customHeight="1" x14ac:dyDescent="0.2">
      <c r="A32" s="1263"/>
      <c r="B32" s="905" t="s">
        <v>1371</v>
      </c>
      <c r="C32" s="913" t="s">
        <v>1403</v>
      </c>
      <c r="D32" s="851">
        <v>45361</v>
      </c>
      <c r="E32" s="851">
        <f t="shared" si="32"/>
        <v>45363</v>
      </c>
      <c r="F32" s="851">
        <f t="shared" ref="F32" si="35">D32+3</f>
        <v>45364</v>
      </c>
      <c r="G32" s="361"/>
      <c r="H32" s="851">
        <f t="shared" si="31"/>
        <v>45361</v>
      </c>
      <c r="I32" s="161"/>
      <c r="J32" s="161"/>
      <c r="K32" s="161"/>
      <c r="L32" s="161"/>
      <c r="M32" s="553"/>
    </row>
    <row r="33" spans="1:15" ht="17.25" hidden="1" customHeight="1" x14ac:dyDescent="0.2">
      <c r="A33" s="1263"/>
      <c r="B33" s="1076" t="s">
        <v>1373</v>
      </c>
      <c r="C33" s="1075" t="s">
        <v>1404</v>
      </c>
      <c r="D33" s="851">
        <v>45369</v>
      </c>
      <c r="E33" s="851">
        <f t="shared" si="32"/>
        <v>45371</v>
      </c>
      <c r="F33" s="851">
        <f t="shared" ref="F33" si="36">D33+3</f>
        <v>45372</v>
      </c>
      <c r="G33" s="361"/>
      <c r="H33" s="851">
        <f t="shared" si="31"/>
        <v>45368</v>
      </c>
      <c r="I33" s="161"/>
      <c r="J33" s="161"/>
      <c r="K33" s="161"/>
      <c r="L33" s="161"/>
      <c r="M33" s="553"/>
    </row>
    <row r="34" spans="1:15" ht="17.25" hidden="1" customHeight="1" x14ac:dyDescent="0.2">
      <c r="A34" s="1263"/>
      <c r="B34" s="1076" t="s">
        <v>1388</v>
      </c>
      <c r="C34" s="1075" t="s">
        <v>1405</v>
      </c>
      <c r="D34" s="851">
        <v>45377</v>
      </c>
      <c r="E34" s="851">
        <f t="shared" si="32"/>
        <v>45379</v>
      </c>
      <c r="F34" s="851">
        <f t="shared" ref="F34" si="37">D34+3</f>
        <v>45380</v>
      </c>
      <c r="G34" s="361"/>
      <c r="H34" s="851">
        <f t="shared" si="31"/>
        <v>45375</v>
      </c>
      <c r="I34" s="161"/>
      <c r="J34" s="161"/>
      <c r="K34" s="161"/>
      <c r="L34" s="161"/>
      <c r="M34" s="553"/>
    </row>
    <row r="35" spans="1:15" ht="17.25" hidden="1" customHeight="1" x14ac:dyDescent="0.2">
      <c r="A35" s="1263"/>
      <c r="B35" s="1076" t="s">
        <v>1406</v>
      </c>
      <c r="C35" s="1075" t="s">
        <v>1407</v>
      </c>
      <c r="D35" s="851">
        <v>45382</v>
      </c>
      <c r="E35" s="851">
        <f t="shared" si="32"/>
        <v>45384</v>
      </c>
      <c r="F35" s="851">
        <f t="shared" ref="F35" si="38">D35+3</f>
        <v>45385</v>
      </c>
      <c r="G35" s="361"/>
      <c r="H35" s="851">
        <f t="shared" si="31"/>
        <v>45382</v>
      </c>
      <c r="I35" s="161"/>
      <c r="J35" s="161"/>
      <c r="K35" s="161"/>
      <c r="L35" s="161"/>
      <c r="M35" s="553"/>
    </row>
    <row r="36" spans="1:15" ht="17.25" hidden="1" customHeight="1" x14ac:dyDescent="0.2">
      <c r="A36" s="1263"/>
      <c r="B36" s="1159" t="s">
        <v>1376</v>
      </c>
      <c r="C36" s="1149" t="s">
        <v>1408</v>
      </c>
      <c r="D36" s="1149">
        <v>45390</v>
      </c>
      <c r="E36" s="851">
        <f t="shared" si="32"/>
        <v>45392</v>
      </c>
      <c r="F36" s="851">
        <f t="shared" ref="F36:F37" si="39">D36+3</f>
        <v>45393</v>
      </c>
      <c r="G36" s="361"/>
      <c r="H36" s="851">
        <f t="shared" si="31"/>
        <v>45389</v>
      </c>
      <c r="I36" s="161"/>
      <c r="J36" s="161"/>
      <c r="K36" s="161"/>
      <c r="L36" s="161"/>
      <c r="M36" s="553"/>
    </row>
    <row r="37" spans="1:15" ht="17.25" hidden="1" customHeight="1" x14ac:dyDescent="0.2">
      <c r="A37" s="1263"/>
      <c r="B37" s="1159" t="s">
        <v>1368</v>
      </c>
      <c r="C37" s="1149" t="s">
        <v>1409</v>
      </c>
      <c r="D37" s="1149">
        <v>45396</v>
      </c>
      <c r="E37" s="851">
        <f t="shared" si="32"/>
        <v>45398</v>
      </c>
      <c r="F37" s="851">
        <f t="shared" si="39"/>
        <v>45399</v>
      </c>
      <c r="G37" s="361"/>
      <c r="H37" s="851">
        <f t="shared" si="31"/>
        <v>45396</v>
      </c>
      <c r="I37" s="161"/>
      <c r="J37" s="161"/>
      <c r="K37" s="161"/>
      <c r="L37" s="161"/>
      <c r="M37" s="553"/>
    </row>
    <row r="38" spans="1:15" ht="17.25" customHeight="1" x14ac:dyDescent="0.2">
      <c r="A38" s="1263"/>
      <c r="B38" s="1159" t="s">
        <v>1371</v>
      </c>
      <c r="C38" s="1149" t="s">
        <v>1410</v>
      </c>
      <c r="D38" s="1149">
        <v>45408</v>
      </c>
      <c r="E38" s="851">
        <f t="shared" si="32"/>
        <v>45410</v>
      </c>
      <c r="F38" s="851">
        <f t="shared" ref="F38" si="40">D38+3</f>
        <v>45411</v>
      </c>
      <c r="G38" s="361"/>
      <c r="H38" s="851">
        <f t="shared" si="31"/>
        <v>45403</v>
      </c>
      <c r="I38" s="161"/>
      <c r="J38" s="161"/>
      <c r="K38" s="161"/>
      <c r="L38" s="161"/>
      <c r="M38" s="553"/>
    </row>
    <row r="39" spans="1:15" ht="17.25" customHeight="1" x14ac:dyDescent="0.2">
      <c r="A39" s="1263"/>
      <c r="B39" s="1159" t="s">
        <v>1373</v>
      </c>
      <c r="C39" s="1149" t="s">
        <v>1411</v>
      </c>
      <c r="D39" s="1149">
        <v>45411</v>
      </c>
      <c r="E39" s="851">
        <f t="shared" si="32"/>
        <v>45413</v>
      </c>
      <c r="F39" s="851">
        <f t="shared" ref="F39" si="41">D39+3</f>
        <v>45414</v>
      </c>
      <c r="G39" s="361"/>
      <c r="H39" s="851">
        <f t="shared" si="31"/>
        <v>45410</v>
      </c>
      <c r="I39" s="838"/>
      <c r="J39" s="838"/>
      <c r="K39" s="838"/>
    </row>
    <row r="40" spans="1:15" ht="17.25" customHeight="1" x14ac:dyDescent="0.2">
      <c r="A40" s="1263"/>
      <c r="B40" s="1159" t="s">
        <v>1406</v>
      </c>
      <c r="C40" s="1149" t="s">
        <v>1412</v>
      </c>
      <c r="D40" s="1149">
        <v>45416</v>
      </c>
      <c r="E40" s="851">
        <f>D40+2</f>
        <v>45418</v>
      </c>
      <c r="F40" s="851">
        <f>D40+3</f>
        <v>45419</v>
      </c>
      <c r="G40" s="361"/>
      <c r="H40" s="851">
        <f t="shared" si="31"/>
        <v>45417</v>
      </c>
      <c r="I40" s="161"/>
      <c r="J40" s="161"/>
      <c r="K40" s="161"/>
      <c r="L40" s="161"/>
      <c r="M40" s="553"/>
    </row>
    <row r="41" spans="1:15" ht="17.25" customHeight="1" x14ac:dyDescent="0.2">
      <c r="A41" s="1263"/>
      <c r="B41" s="1159" t="s">
        <v>1388</v>
      </c>
      <c r="C41" s="1149" t="s">
        <v>1413</v>
      </c>
      <c r="D41" s="1149">
        <v>45423</v>
      </c>
      <c r="E41" s="851">
        <f t="shared" ref="E41:E45" si="42">D41+2</f>
        <v>45425</v>
      </c>
      <c r="F41" s="851">
        <f t="shared" ref="F41:F45" si="43">D41+3</f>
        <v>45426</v>
      </c>
      <c r="G41" s="361"/>
      <c r="H41" s="851">
        <f t="shared" si="31"/>
        <v>45424</v>
      </c>
      <c r="I41" s="838"/>
      <c r="J41" s="838"/>
      <c r="K41" s="838"/>
    </row>
    <row r="42" spans="1:15" ht="17.25" customHeight="1" x14ac:dyDescent="0.2">
      <c r="A42" s="1263"/>
      <c r="B42" s="1159" t="s">
        <v>1376</v>
      </c>
      <c r="C42" s="1149" t="s">
        <v>1414</v>
      </c>
      <c r="D42" s="1149">
        <v>45405</v>
      </c>
      <c r="E42" s="851">
        <f t="shared" si="42"/>
        <v>45407</v>
      </c>
      <c r="F42" s="851">
        <f t="shared" si="43"/>
        <v>45408</v>
      </c>
      <c r="G42" s="361"/>
      <c r="H42" s="851">
        <f t="shared" si="31"/>
        <v>45431</v>
      </c>
      <c r="I42" s="161"/>
      <c r="J42" s="161"/>
      <c r="K42" s="161"/>
      <c r="L42" s="161"/>
      <c r="M42" s="553"/>
    </row>
    <row r="43" spans="1:15" ht="17.25" customHeight="1" x14ac:dyDescent="0.2">
      <c r="A43" s="1263"/>
      <c r="B43" s="1159" t="s">
        <v>1368</v>
      </c>
      <c r="C43" s="1149" t="s">
        <v>1415</v>
      </c>
      <c r="D43" s="1149">
        <v>45439</v>
      </c>
      <c r="E43" s="851">
        <f t="shared" si="42"/>
        <v>45441</v>
      </c>
      <c r="F43" s="851">
        <f t="shared" si="43"/>
        <v>45442</v>
      </c>
      <c r="G43" s="361"/>
      <c r="H43" s="851">
        <f t="shared" si="31"/>
        <v>45438</v>
      </c>
      <c r="I43" s="161"/>
      <c r="J43" s="161"/>
      <c r="K43" s="161"/>
      <c r="L43" s="161"/>
      <c r="M43" s="553"/>
    </row>
    <row r="44" spans="1:15" ht="17.25" customHeight="1" x14ac:dyDescent="0.2">
      <c r="A44" s="1263" t="s">
        <v>1371</v>
      </c>
      <c r="B44" s="1159" t="s">
        <v>3912</v>
      </c>
      <c r="C44" s="1149" t="s">
        <v>1416</v>
      </c>
      <c r="D44" s="1149">
        <v>45448</v>
      </c>
      <c r="E44" s="851">
        <f t="shared" si="42"/>
        <v>45450</v>
      </c>
      <c r="F44" s="851">
        <f t="shared" si="43"/>
        <v>45451</v>
      </c>
      <c r="G44" s="361"/>
      <c r="H44" s="851">
        <f t="shared" si="31"/>
        <v>45445</v>
      </c>
      <c r="I44" s="161"/>
      <c r="J44" s="161"/>
      <c r="K44" s="161"/>
      <c r="L44" s="161"/>
      <c r="M44" s="553"/>
    </row>
    <row r="45" spans="1:15" ht="17.25" customHeight="1" x14ac:dyDescent="0.2">
      <c r="A45" s="1263"/>
      <c r="B45" s="1159" t="s">
        <v>1373</v>
      </c>
      <c r="C45" s="1149" t="s">
        <v>1417</v>
      </c>
      <c r="D45" s="1149">
        <v>45451</v>
      </c>
      <c r="E45" s="851">
        <f t="shared" si="42"/>
        <v>45453</v>
      </c>
      <c r="F45" s="851">
        <f t="shared" si="43"/>
        <v>45454</v>
      </c>
      <c r="G45" s="361"/>
      <c r="H45" s="851">
        <f t="shared" si="31"/>
        <v>45452</v>
      </c>
      <c r="I45" s="838"/>
      <c r="J45" s="838"/>
      <c r="K45" s="838"/>
    </row>
    <row r="46" spans="1:15" ht="17.25" customHeight="1" x14ac:dyDescent="0.2">
      <c r="A46" s="1263"/>
      <c r="B46" s="1159" t="s">
        <v>1388</v>
      </c>
      <c r="C46" s="1149" t="s">
        <v>1418</v>
      </c>
      <c r="D46" s="1149">
        <v>45458</v>
      </c>
      <c r="E46" s="851">
        <f t="shared" ref="E46" si="44">D46+2</f>
        <v>45460</v>
      </c>
      <c r="F46" s="851">
        <f t="shared" ref="F46" si="45">D46+3</f>
        <v>45461</v>
      </c>
      <c r="G46" s="361"/>
      <c r="H46" s="851">
        <f t="shared" si="31"/>
        <v>45459</v>
      </c>
      <c r="I46" s="838"/>
      <c r="J46" s="838"/>
      <c r="K46" s="838"/>
    </row>
    <row r="47" spans="1:15" ht="15.75" customHeight="1" x14ac:dyDescent="0.25">
      <c r="B47" s="170"/>
      <c r="C47" s="161"/>
      <c r="D47" s="825"/>
      <c r="E47" s="826"/>
      <c r="F47" s="161"/>
      <c r="G47" s="161"/>
      <c r="H47" s="161"/>
      <c r="I47" s="161"/>
      <c r="J47" s="161"/>
      <c r="K47" s="161"/>
      <c r="L47" s="161"/>
      <c r="M47" s="553"/>
      <c r="O47" s="507"/>
    </row>
    <row r="48" spans="1:15" ht="15.75" customHeight="1" x14ac:dyDescent="0.2">
      <c r="B48" s="155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553"/>
      <c r="O48" s="507"/>
    </row>
    <row r="49" spans="1:15" ht="15.75" customHeight="1" x14ac:dyDescent="0.2">
      <c r="B49" s="1313" t="s">
        <v>1419</v>
      </c>
      <c r="C49" s="1313"/>
      <c r="D49" s="1313"/>
      <c r="E49" s="1313"/>
      <c r="F49" s="1313"/>
      <c r="G49" s="225"/>
      <c r="H49" s="225"/>
      <c r="I49" s="225"/>
      <c r="J49" s="225"/>
      <c r="K49" s="225"/>
      <c r="L49" s="225"/>
      <c r="M49" s="225"/>
      <c r="O49" s="507"/>
    </row>
    <row r="50" spans="1:15" ht="15.75" customHeight="1" x14ac:dyDescent="0.2">
      <c r="B50" s="170"/>
      <c r="C50" s="161"/>
      <c r="D50" s="1311"/>
      <c r="E50" s="1311"/>
      <c r="F50" s="1311"/>
      <c r="G50" s="1311"/>
      <c r="H50" s="1311"/>
      <c r="I50" s="1311"/>
      <c r="J50" s="1311"/>
      <c r="K50" s="1311"/>
      <c r="L50" s="1311"/>
      <c r="M50" s="1311"/>
    </row>
    <row r="51" spans="1:15" ht="30" customHeight="1" x14ac:dyDescent="0.2">
      <c r="A51" s="1263"/>
      <c r="B51" s="1186" t="s">
        <v>594</v>
      </c>
      <c r="C51" s="1187" t="s">
        <v>507</v>
      </c>
      <c r="D51" s="1133" t="s">
        <v>385</v>
      </c>
      <c r="E51" s="1136" t="s">
        <v>241</v>
      </c>
      <c r="F51" s="1136" t="s">
        <v>161</v>
      </c>
      <c r="G51" s="1136" t="s">
        <v>274</v>
      </c>
      <c r="H51" s="1133" t="s">
        <v>198</v>
      </c>
      <c r="I51" s="1136" t="s">
        <v>195</v>
      </c>
      <c r="J51" s="1136" t="s">
        <v>371</v>
      </c>
      <c r="K51" s="1136" t="s">
        <v>233</v>
      </c>
      <c r="L51" s="1136" t="s">
        <v>284</v>
      </c>
      <c r="M51" s="1136" t="s">
        <v>1420</v>
      </c>
      <c r="N51" s="361"/>
      <c r="O51" s="1285" t="s">
        <v>1367</v>
      </c>
    </row>
    <row r="52" spans="1:15" ht="20.100000000000001" customHeight="1" x14ac:dyDescent="0.2">
      <c r="A52" s="1263"/>
      <c r="B52" s="1136" t="s">
        <v>388</v>
      </c>
      <c r="C52" s="1136" t="s">
        <v>389</v>
      </c>
      <c r="D52" s="1135" t="s">
        <v>509</v>
      </c>
      <c r="E52" s="1132" t="s">
        <v>243</v>
      </c>
      <c r="F52" s="1132" t="s">
        <v>163</v>
      </c>
      <c r="G52" s="1132" t="s">
        <v>1421</v>
      </c>
      <c r="H52" s="1132" t="s">
        <v>191</v>
      </c>
      <c r="I52" s="1132" t="s">
        <v>200</v>
      </c>
      <c r="J52" s="1132" t="s">
        <v>655</v>
      </c>
      <c r="K52" s="1132" t="s">
        <v>376</v>
      </c>
      <c r="L52" s="1132" t="s">
        <v>282</v>
      </c>
      <c r="M52" s="1132" t="s">
        <v>1422</v>
      </c>
      <c r="N52" s="361"/>
      <c r="O52" s="1286"/>
    </row>
    <row r="53" spans="1:15" ht="17.25" hidden="1" customHeight="1" x14ac:dyDescent="0.2">
      <c r="A53" s="1263" t="s">
        <v>1370</v>
      </c>
      <c r="B53" s="905" t="s">
        <v>1376</v>
      </c>
      <c r="C53" s="851" t="s">
        <v>1423</v>
      </c>
      <c r="D53" s="851">
        <v>45266</v>
      </c>
      <c r="E53" s="851">
        <f t="shared" ref="E53:E57" si="46">D53+3</f>
        <v>45269</v>
      </c>
      <c r="F53" s="851">
        <f>D53+9</f>
        <v>45275</v>
      </c>
      <c r="G53" s="851">
        <f>D53+12</f>
        <v>45278</v>
      </c>
      <c r="H53" s="851">
        <f>D53+14</f>
        <v>45280</v>
      </c>
      <c r="I53" s="851">
        <f>D53+20</f>
        <v>45286</v>
      </c>
      <c r="J53" s="851">
        <f>D53+21</f>
        <v>45287</v>
      </c>
      <c r="K53" s="851">
        <f>D53+22</f>
        <v>45288</v>
      </c>
      <c r="L53" s="851">
        <f>D53+23</f>
        <v>45289</v>
      </c>
      <c r="M53" s="851">
        <f>D53+25</f>
        <v>45291</v>
      </c>
      <c r="N53" s="361"/>
      <c r="O53" s="891">
        <v>45262</v>
      </c>
    </row>
    <row r="54" spans="1:15" ht="17.25" hidden="1" customHeight="1" x14ac:dyDescent="0.2">
      <c r="A54" s="1263"/>
      <c r="B54" s="905" t="s">
        <v>1378</v>
      </c>
      <c r="C54" s="851" t="s">
        <v>1424</v>
      </c>
      <c r="D54" s="851">
        <v>45273</v>
      </c>
      <c r="E54" s="851">
        <f t="shared" si="46"/>
        <v>45276</v>
      </c>
      <c r="F54" s="851">
        <f t="shared" ref="F54:F57" si="47">D54+9</f>
        <v>45282</v>
      </c>
      <c r="G54" s="851">
        <f>D54+12</f>
        <v>45285</v>
      </c>
      <c r="H54" s="851">
        <f>D54+14</f>
        <v>45287</v>
      </c>
      <c r="I54" s="851">
        <f>D54+20</f>
        <v>45293</v>
      </c>
      <c r="J54" s="851">
        <f>D54+21</f>
        <v>45294</v>
      </c>
      <c r="K54" s="851">
        <f>D54+22</f>
        <v>45295</v>
      </c>
      <c r="L54" s="851">
        <f>D54+23</f>
        <v>45296</v>
      </c>
      <c r="M54" s="851">
        <f>D54+25</f>
        <v>45298</v>
      </c>
      <c r="N54" s="361"/>
      <c r="O54" s="891">
        <f>O53+7</f>
        <v>45269</v>
      </c>
    </row>
    <row r="55" spans="1:15" ht="17.25" hidden="1" customHeight="1" x14ac:dyDescent="0.2">
      <c r="A55" s="1263"/>
      <c r="B55" s="905" t="s">
        <v>1368</v>
      </c>
      <c r="C55" s="851" t="s">
        <v>1425</v>
      </c>
      <c r="D55" s="851">
        <v>45278</v>
      </c>
      <c r="E55" s="851">
        <f t="shared" si="46"/>
        <v>45281</v>
      </c>
      <c r="F55" s="851">
        <f t="shared" si="47"/>
        <v>45287</v>
      </c>
      <c r="G55" s="851">
        <f>D55+12</f>
        <v>45290</v>
      </c>
      <c r="H55" s="851">
        <f>D55+14</f>
        <v>45292</v>
      </c>
      <c r="I55" s="851">
        <f>D55+20</f>
        <v>45298</v>
      </c>
      <c r="J55" s="851">
        <f>D55+21</f>
        <v>45299</v>
      </c>
      <c r="K55" s="851">
        <f>D55+22</f>
        <v>45300</v>
      </c>
      <c r="L55" s="851">
        <f>D55+23</f>
        <v>45301</v>
      </c>
      <c r="M55" s="851">
        <f>D55+25</f>
        <v>45303</v>
      </c>
      <c r="N55" s="361"/>
      <c r="O55" s="891">
        <f t="shared" ref="O55:O76" si="48">O54+7</f>
        <v>45276</v>
      </c>
    </row>
    <row r="56" spans="1:15" ht="17.25" hidden="1" customHeight="1" x14ac:dyDescent="0.2">
      <c r="A56" s="1263" t="s">
        <v>1370</v>
      </c>
      <c r="B56" s="905" t="s">
        <v>1371</v>
      </c>
      <c r="C56" s="851" t="s">
        <v>1426</v>
      </c>
      <c r="D56" s="851">
        <v>45286</v>
      </c>
      <c r="E56" s="851">
        <f t="shared" si="46"/>
        <v>45289</v>
      </c>
      <c r="F56" s="851">
        <f t="shared" si="47"/>
        <v>45295</v>
      </c>
      <c r="G56" s="851">
        <f>D56+12</f>
        <v>45298</v>
      </c>
      <c r="H56" s="851">
        <f>D56+14</f>
        <v>45300</v>
      </c>
      <c r="I56" s="851">
        <f>D56+20</f>
        <v>45306</v>
      </c>
      <c r="J56" s="851">
        <f>D56+21</f>
        <v>45307</v>
      </c>
      <c r="K56" s="851">
        <f>D56+22</f>
        <v>45308</v>
      </c>
      <c r="L56" s="851">
        <f>D56+23</f>
        <v>45309</v>
      </c>
      <c r="M56" s="851">
        <f>D56+25</f>
        <v>45311</v>
      </c>
      <c r="N56" s="361"/>
      <c r="O56" s="891">
        <f t="shared" si="48"/>
        <v>45283</v>
      </c>
    </row>
    <row r="57" spans="1:15" ht="17.25" hidden="1" customHeight="1" x14ac:dyDescent="0.2">
      <c r="A57" s="1263"/>
      <c r="B57" s="905" t="s">
        <v>1373</v>
      </c>
      <c r="C57" s="851" t="s">
        <v>1427</v>
      </c>
      <c r="D57" s="851">
        <v>45289</v>
      </c>
      <c r="E57" s="851">
        <f t="shared" si="46"/>
        <v>45292</v>
      </c>
      <c r="F57" s="851">
        <f t="shared" si="47"/>
        <v>45298</v>
      </c>
      <c r="G57" s="851">
        <f>D57+12</f>
        <v>45301</v>
      </c>
      <c r="H57" s="851">
        <f>D57+14</f>
        <v>45303</v>
      </c>
      <c r="I57" s="851">
        <f>D57+20</f>
        <v>45309</v>
      </c>
      <c r="J57" s="851">
        <f>D57+21</f>
        <v>45310</v>
      </c>
      <c r="K57" s="851">
        <f>D57+22</f>
        <v>45311</v>
      </c>
      <c r="L57" s="851">
        <f>D57+23</f>
        <v>45312</v>
      </c>
      <c r="M57" s="851">
        <f>D57+25</f>
        <v>45314</v>
      </c>
      <c r="N57" s="361"/>
      <c r="O57" s="891">
        <f t="shared" si="48"/>
        <v>45290</v>
      </c>
    </row>
    <row r="58" spans="1:15" ht="17.25" hidden="1" customHeight="1" x14ac:dyDescent="0.2">
      <c r="A58" s="1263"/>
      <c r="B58" s="905" t="s">
        <v>1388</v>
      </c>
      <c r="C58" s="851" t="s">
        <v>1428</v>
      </c>
      <c r="D58" s="851">
        <f t="shared" ref="D58:D64" si="49">D57+7</f>
        <v>45296</v>
      </c>
      <c r="E58" s="851">
        <f t="shared" ref="E58:E61" si="50">D58+3</f>
        <v>45299</v>
      </c>
      <c r="F58" s="851">
        <f t="shared" ref="F58:F61" si="51">D58+9</f>
        <v>45305</v>
      </c>
      <c r="G58" s="851">
        <f t="shared" ref="G58:G61" si="52">D58+12</f>
        <v>45308</v>
      </c>
      <c r="H58" s="851">
        <f t="shared" ref="H58:H61" si="53">D58+14</f>
        <v>45310</v>
      </c>
      <c r="I58" s="851">
        <f t="shared" ref="I58:I61" si="54">D58+20</f>
        <v>45316</v>
      </c>
      <c r="J58" s="851">
        <f t="shared" ref="J58:J61" si="55">D58+21</f>
        <v>45317</v>
      </c>
      <c r="K58" s="851">
        <f t="shared" ref="K58:K61" si="56">D58+22</f>
        <v>45318</v>
      </c>
      <c r="L58" s="851">
        <f t="shared" ref="L58:L61" si="57">D58+23</f>
        <v>45319</v>
      </c>
      <c r="M58" s="851">
        <f t="shared" ref="M58:M61" si="58">D58+25</f>
        <v>45321</v>
      </c>
      <c r="N58" s="361"/>
      <c r="O58" s="891">
        <f t="shared" si="48"/>
        <v>45297</v>
      </c>
    </row>
    <row r="59" spans="1:15" ht="17.25" hidden="1" customHeight="1" x14ac:dyDescent="0.2">
      <c r="A59" s="1263" t="s">
        <v>1390</v>
      </c>
      <c r="B59" s="905" t="s">
        <v>1398</v>
      </c>
      <c r="C59" s="851" t="s">
        <v>1429</v>
      </c>
      <c r="D59" s="851">
        <f t="shared" si="49"/>
        <v>45303</v>
      </c>
      <c r="E59" s="851">
        <f t="shared" si="50"/>
        <v>45306</v>
      </c>
      <c r="F59" s="851">
        <f t="shared" si="51"/>
        <v>45312</v>
      </c>
      <c r="G59" s="851">
        <f t="shared" si="52"/>
        <v>45315</v>
      </c>
      <c r="H59" s="851">
        <f t="shared" si="53"/>
        <v>45317</v>
      </c>
      <c r="I59" s="851">
        <f t="shared" si="54"/>
        <v>45323</v>
      </c>
      <c r="J59" s="851">
        <f t="shared" si="55"/>
        <v>45324</v>
      </c>
      <c r="K59" s="851">
        <f t="shared" si="56"/>
        <v>45325</v>
      </c>
      <c r="L59" s="851">
        <f t="shared" si="57"/>
        <v>45326</v>
      </c>
      <c r="M59" s="851">
        <f t="shared" si="58"/>
        <v>45328</v>
      </c>
      <c r="N59" s="361"/>
      <c r="O59" s="891">
        <f t="shared" si="48"/>
        <v>45304</v>
      </c>
    </row>
    <row r="60" spans="1:15" ht="17.25" hidden="1" customHeight="1" x14ac:dyDescent="0.2">
      <c r="A60" s="1263"/>
      <c r="B60" s="905" t="s">
        <v>1378</v>
      </c>
      <c r="C60" s="851" t="s">
        <v>1430</v>
      </c>
      <c r="D60" s="697">
        <v>45312</v>
      </c>
      <c r="E60" s="851">
        <f t="shared" si="50"/>
        <v>45315</v>
      </c>
      <c r="F60" s="851">
        <f t="shared" si="51"/>
        <v>45321</v>
      </c>
      <c r="G60" s="851">
        <f t="shared" si="52"/>
        <v>45324</v>
      </c>
      <c r="H60" s="851">
        <f t="shared" si="53"/>
        <v>45326</v>
      </c>
      <c r="I60" s="851">
        <f t="shared" si="54"/>
        <v>45332</v>
      </c>
      <c r="J60" s="851">
        <f t="shared" si="55"/>
        <v>45333</v>
      </c>
      <c r="K60" s="851">
        <f t="shared" si="56"/>
        <v>45334</v>
      </c>
      <c r="L60" s="851">
        <f t="shared" si="57"/>
        <v>45335</v>
      </c>
      <c r="M60" s="851">
        <f t="shared" si="58"/>
        <v>45337</v>
      </c>
      <c r="N60" s="361"/>
      <c r="O60" s="891">
        <v>45310</v>
      </c>
    </row>
    <row r="61" spans="1:15" ht="17.25" hidden="1" customHeight="1" x14ac:dyDescent="0.2">
      <c r="A61" s="1263"/>
      <c r="B61" s="905" t="s">
        <v>1368</v>
      </c>
      <c r="C61" s="851" t="s">
        <v>1431</v>
      </c>
      <c r="D61" s="851">
        <v>45319</v>
      </c>
      <c r="E61" s="851">
        <f t="shared" si="50"/>
        <v>45322</v>
      </c>
      <c r="F61" s="851">
        <f t="shared" si="51"/>
        <v>45328</v>
      </c>
      <c r="G61" s="851">
        <f t="shared" si="52"/>
        <v>45331</v>
      </c>
      <c r="H61" s="851">
        <f t="shared" si="53"/>
        <v>45333</v>
      </c>
      <c r="I61" s="851">
        <f t="shared" si="54"/>
        <v>45339</v>
      </c>
      <c r="J61" s="851">
        <f t="shared" si="55"/>
        <v>45340</v>
      </c>
      <c r="K61" s="851">
        <f t="shared" si="56"/>
        <v>45341</v>
      </c>
      <c r="L61" s="851">
        <f t="shared" si="57"/>
        <v>45342</v>
      </c>
      <c r="M61" s="851">
        <f t="shared" si="58"/>
        <v>45344</v>
      </c>
      <c r="N61" s="361"/>
      <c r="O61" s="891">
        <f t="shared" si="48"/>
        <v>45317</v>
      </c>
    </row>
    <row r="62" spans="1:15" ht="17.25" hidden="1" customHeight="1" x14ac:dyDescent="0.2">
      <c r="A62" s="1263"/>
      <c r="B62" s="905" t="s">
        <v>1371</v>
      </c>
      <c r="C62" s="851" t="s">
        <v>1432</v>
      </c>
      <c r="D62" s="851">
        <v>45323</v>
      </c>
      <c r="E62" s="851">
        <f t="shared" ref="E62:E65" si="59">D62+3</f>
        <v>45326</v>
      </c>
      <c r="F62" s="851">
        <f t="shared" ref="F62:F65" si="60">D62+9</f>
        <v>45332</v>
      </c>
      <c r="G62" s="851">
        <f t="shared" ref="G62:G65" si="61">D62+12</f>
        <v>45335</v>
      </c>
      <c r="H62" s="851">
        <f t="shared" ref="H62:H65" si="62">D62+14</f>
        <v>45337</v>
      </c>
      <c r="I62" s="851">
        <f t="shared" ref="I62:I65" si="63">D62+20</f>
        <v>45343</v>
      </c>
      <c r="J62" s="851">
        <f t="shared" ref="J62:J65" si="64">D62+21</f>
        <v>45344</v>
      </c>
      <c r="K62" s="851">
        <f t="shared" ref="K62:K65" si="65">D62+22</f>
        <v>45345</v>
      </c>
      <c r="L62" s="851">
        <f t="shared" ref="L62:L65" si="66">D62+23</f>
        <v>45346</v>
      </c>
      <c r="M62" s="851">
        <f t="shared" ref="M62:M65" si="67">D62+25</f>
        <v>45348</v>
      </c>
      <c r="N62" s="361"/>
      <c r="O62" s="891">
        <v>45324</v>
      </c>
    </row>
    <row r="63" spans="1:15" ht="17.25" hidden="1" customHeight="1" x14ac:dyDescent="0.2">
      <c r="A63" s="1263"/>
      <c r="B63" s="905" t="s">
        <v>1373</v>
      </c>
      <c r="C63" s="851" t="s">
        <v>1433</v>
      </c>
      <c r="D63" s="851">
        <v>45331</v>
      </c>
      <c r="E63" s="851">
        <f t="shared" si="59"/>
        <v>45334</v>
      </c>
      <c r="F63" s="851">
        <f t="shared" si="60"/>
        <v>45340</v>
      </c>
      <c r="G63" s="851">
        <f t="shared" si="61"/>
        <v>45343</v>
      </c>
      <c r="H63" s="851">
        <f t="shared" si="62"/>
        <v>45345</v>
      </c>
      <c r="I63" s="851">
        <f t="shared" si="63"/>
        <v>45351</v>
      </c>
      <c r="J63" s="851">
        <f t="shared" si="64"/>
        <v>45352</v>
      </c>
      <c r="K63" s="851">
        <f t="shared" si="65"/>
        <v>45353</v>
      </c>
      <c r="L63" s="851">
        <f t="shared" si="66"/>
        <v>45354</v>
      </c>
      <c r="M63" s="851">
        <f t="shared" si="67"/>
        <v>45356</v>
      </c>
      <c r="N63" s="361"/>
      <c r="O63" s="891">
        <f t="shared" si="48"/>
        <v>45331</v>
      </c>
    </row>
    <row r="64" spans="1:15" ht="17.25" hidden="1" customHeight="1" x14ac:dyDescent="0.2">
      <c r="A64" s="1263"/>
      <c r="B64" s="905" t="s">
        <v>1388</v>
      </c>
      <c r="C64" s="851" t="s">
        <v>1434</v>
      </c>
      <c r="D64" s="851">
        <f t="shared" si="49"/>
        <v>45338</v>
      </c>
      <c r="E64" s="851">
        <f t="shared" si="59"/>
        <v>45341</v>
      </c>
      <c r="F64" s="851">
        <f t="shared" si="60"/>
        <v>45347</v>
      </c>
      <c r="G64" s="851">
        <f t="shared" si="61"/>
        <v>45350</v>
      </c>
      <c r="H64" s="851">
        <f t="shared" si="62"/>
        <v>45352</v>
      </c>
      <c r="I64" s="851">
        <f t="shared" si="63"/>
        <v>45358</v>
      </c>
      <c r="J64" s="851">
        <f t="shared" si="64"/>
        <v>45359</v>
      </c>
      <c r="K64" s="851">
        <f t="shared" si="65"/>
        <v>45360</v>
      </c>
      <c r="L64" s="851">
        <f t="shared" si="66"/>
        <v>45361</v>
      </c>
      <c r="M64" s="851">
        <f t="shared" si="67"/>
        <v>45363</v>
      </c>
      <c r="N64" s="361"/>
      <c r="O64" s="891">
        <f t="shared" si="48"/>
        <v>45338</v>
      </c>
    </row>
    <row r="65" spans="1:15" ht="17.25" hidden="1" customHeight="1" x14ac:dyDescent="0.2">
      <c r="A65" s="916" t="s">
        <v>1390</v>
      </c>
      <c r="B65" s="905" t="s">
        <v>1398</v>
      </c>
      <c r="C65" s="851" t="s">
        <v>1435</v>
      </c>
      <c r="D65" s="851">
        <v>45343</v>
      </c>
      <c r="E65" s="851">
        <f t="shared" si="59"/>
        <v>45346</v>
      </c>
      <c r="F65" s="851">
        <f t="shared" si="60"/>
        <v>45352</v>
      </c>
      <c r="G65" s="851">
        <f t="shared" si="61"/>
        <v>45355</v>
      </c>
      <c r="H65" s="851">
        <f t="shared" si="62"/>
        <v>45357</v>
      </c>
      <c r="I65" s="851">
        <f t="shared" si="63"/>
        <v>45363</v>
      </c>
      <c r="J65" s="851">
        <f t="shared" si="64"/>
        <v>45364</v>
      </c>
      <c r="K65" s="851">
        <f t="shared" si="65"/>
        <v>45365</v>
      </c>
      <c r="L65" s="851">
        <f t="shared" si="66"/>
        <v>45366</v>
      </c>
      <c r="M65" s="851">
        <f t="shared" si="67"/>
        <v>45368</v>
      </c>
      <c r="N65" s="361"/>
      <c r="O65" s="891">
        <f t="shared" si="48"/>
        <v>45345</v>
      </c>
    </row>
    <row r="66" spans="1:15" ht="17.25" hidden="1" customHeight="1" x14ac:dyDescent="0.2">
      <c r="A66" s="916" t="s">
        <v>1400</v>
      </c>
      <c r="B66" s="905" t="s">
        <v>1376</v>
      </c>
      <c r="C66" s="851" t="s">
        <v>1436</v>
      </c>
      <c r="D66" s="851">
        <v>45351</v>
      </c>
      <c r="E66" s="851">
        <f t="shared" ref="E66:E68" si="68">D66+3</f>
        <v>45354</v>
      </c>
      <c r="F66" s="851">
        <f t="shared" ref="F66:F68" si="69">D66+9</f>
        <v>45360</v>
      </c>
      <c r="G66" s="851">
        <f t="shared" ref="G66:G68" si="70">D66+12</f>
        <v>45363</v>
      </c>
      <c r="H66" s="851">
        <f t="shared" ref="H66:H68" si="71">D66+14</f>
        <v>45365</v>
      </c>
      <c r="I66" s="851">
        <f t="shared" ref="I66:I68" si="72">D66+20</f>
        <v>45371</v>
      </c>
      <c r="J66" s="851">
        <f t="shared" ref="J66:J68" si="73">D66+21</f>
        <v>45372</v>
      </c>
      <c r="K66" s="851">
        <f t="shared" ref="K66:K68" si="74">D66+22</f>
        <v>45373</v>
      </c>
      <c r="L66" s="851">
        <f t="shared" ref="L66:L68" si="75">D66+23</f>
        <v>45374</v>
      </c>
      <c r="M66" s="851">
        <f t="shared" ref="M66:M68" si="76">D66+25</f>
        <v>45376</v>
      </c>
      <c r="N66" s="361"/>
      <c r="O66" s="891">
        <v>45352</v>
      </c>
    </row>
    <row r="67" spans="1:15" ht="17.25" hidden="1" customHeight="1" x14ac:dyDescent="0.2">
      <c r="A67" s="1263"/>
      <c r="B67" s="905" t="s">
        <v>1368</v>
      </c>
      <c r="C67" s="851" t="s">
        <v>1437</v>
      </c>
      <c r="D67" s="851">
        <v>45358</v>
      </c>
      <c r="E67" s="851">
        <f t="shared" si="68"/>
        <v>45361</v>
      </c>
      <c r="F67" s="851">
        <f t="shared" si="69"/>
        <v>45367</v>
      </c>
      <c r="G67" s="851">
        <f t="shared" si="70"/>
        <v>45370</v>
      </c>
      <c r="H67" s="851">
        <f t="shared" si="71"/>
        <v>45372</v>
      </c>
      <c r="I67" s="851">
        <f t="shared" si="72"/>
        <v>45378</v>
      </c>
      <c r="J67" s="851">
        <f t="shared" si="73"/>
        <v>45379</v>
      </c>
      <c r="K67" s="851">
        <f t="shared" si="74"/>
        <v>45380</v>
      </c>
      <c r="L67" s="851">
        <f t="shared" si="75"/>
        <v>45381</v>
      </c>
      <c r="M67" s="851">
        <f t="shared" si="76"/>
        <v>45383</v>
      </c>
      <c r="N67" s="361"/>
      <c r="O67" s="891">
        <f t="shared" si="48"/>
        <v>45359</v>
      </c>
    </row>
    <row r="68" spans="1:15" ht="17.25" hidden="1" customHeight="1" x14ac:dyDescent="0.2">
      <c r="A68" s="1263"/>
      <c r="B68" s="1076" t="s">
        <v>1371</v>
      </c>
      <c r="C68" s="1075" t="s">
        <v>1438</v>
      </c>
      <c r="D68" s="851">
        <v>45368</v>
      </c>
      <c r="E68" s="851">
        <f t="shared" si="68"/>
        <v>45371</v>
      </c>
      <c r="F68" s="851">
        <f t="shared" si="69"/>
        <v>45377</v>
      </c>
      <c r="G68" s="851">
        <f t="shared" si="70"/>
        <v>45380</v>
      </c>
      <c r="H68" s="851">
        <f t="shared" si="71"/>
        <v>45382</v>
      </c>
      <c r="I68" s="851">
        <f t="shared" si="72"/>
        <v>45388</v>
      </c>
      <c r="J68" s="851">
        <f t="shared" si="73"/>
        <v>45389</v>
      </c>
      <c r="K68" s="851">
        <f t="shared" si="74"/>
        <v>45390</v>
      </c>
      <c r="L68" s="851">
        <f t="shared" si="75"/>
        <v>45391</v>
      </c>
      <c r="M68" s="851">
        <f t="shared" si="76"/>
        <v>45393</v>
      </c>
      <c r="N68" s="361"/>
      <c r="O68" s="891">
        <f t="shared" si="48"/>
        <v>45366</v>
      </c>
    </row>
    <row r="69" spans="1:15" ht="17.25" hidden="1" customHeight="1" x14ac:dyDescent="0.2">
      <c r="A69" s="1263"/>
      <c r="B69" s="1076" t="s">
        <v>1373</v>
      </c>
      <c r="C69" s="1075" t="s">
        <v>1439</v>
      </c>
      <c r="D69" s="851">
        <v>45375</v>
      </c>
      <c r="E69" s="851">
        <f t="shared" ref="E69" si="77">D69+3</f>
        <v>45378</v>
      </c>
      <c r="F69" s="851">
        <f t="shared" ref="F69" si="78">D69+9</f>
        <v>45384</v>
      </c>
      <c r="G69" s="851">
        <f t="shared" ref="G69" si="79">D69+12</f>
        <v>45387</v>
      </c>
      <c r="H69" s="851">
        <f t="shared" ref="H69" si="80">D69+14</f>
        <v>45389</v>
      </c>
      <c r="I69" s="851">
        <f t="shared" ref="I69" si="81">D69+20</f>
        <v>45395</v>
      </c>
      <c r="J69" s="851">
        <f t="shared" ref="J69" si="82">D69+21</f>
        <v>45396</v>
      </c>
      <c r="K69" s="851">
        <f t="shared" ref="K69" si="83">D69+22</f>
        <v>45397</v>
      </c>
      <c r="L69" s="851">
        <f t="shared" ref="L69" si="84">D69+23</f>
        <v>45398</v>
      </c>
      <c r="M69" s="851">
        <f t="shared" ref="M69" si="85">D69+25</f>
        <v>45400</v>
      </c>
      <c r="N69" s="361"/>
      <c r="O69" s="891">
        <f t="shared" si="48"/>
        <v>45373</v>
      </c>
    </row>
    <row r="70" spans="1:15" ht="17.25" hidden="1" customHeight="1" x14ac:dyDescent="0.2">
      <c r="A70" s="1263"/>
      <c r="B70" s="1076" t="s">
        <v>1388</v>
      </c>
      <c r="C70" s="1075" t="s">
        <v>1440</v>
      </c>
      <c r="D70" s="851">
        <v>45379</v>
      </c>
      <c r="E70" s="851">
        <f t="shared" ref="E70" si="86">D70+3</f>
        <v>45382</v>
      </c>
      <c r="F70" s="851">
        <f t="shared" ref="F70" si="87">D70+9</f>
        <v>45388</v>
      </c>
      <c r="G70" s="851">
        <f t="shared" ref="G70" si="88">D70+12</f>
        <v>45391</v>
      </c>
      <c r="H70" s="851">
        <f t="shared" ref="H70" si="89">D70+14</f>
        <v>45393</v>
      </c>
      <c r="I70" s="851">
        <f t="shared" ref="I70" si="90">D70+20</f>
        <v>45399</v>
      </c>
      <c r="J70" s="851">
        <f t="shared" ref="J70" si="91">D70+21</f>
        <v>45400</v>
      </c>
      <c r="K70" s="851">
        <f t="shared" ref="K70" si="92">D70+22</f>
        <v>45401</v>
      </c>
      <c r="L70" s="851">
        <f t="shared" ref="L70" si="93">D70+23</f>
        <v>45402</v>
      </c>
      <c r="M70" s="851">
        <f t="shared" ref="M70" si="94">D70+25</f>
        <v>45404</v>
      </c>
      <c r="N70" s="361"/>
      <c r="O70" s="891">
        <f t="shared" si="48"/>
        <v>45380</v>
      </c>
    </row>
    <row r="71" spans="1:15" ht="17.25" hidden="1" customHeight="1" x14ac:dyDescent="0.2">
      <c r="A71" s="1263"/>
      <c r="B71" s="1159" t="s">
        <v>1406</v>
      </c>
      <c r="C71" s="1149" t="s">
        <v>1441</v>
      </c>
      <c r="D71" s="1149">
        <v>45393</v>
      </c>
      <c r="E71" s="1292" t="s">
        <v>547</v>
      </c>
      <c r="F71" s="1310"/>
      <c r="G71" s="1310"/>
      <c r="H71" s="1310"/>
      <c r="I71" s="1310"/>
      <c r="J71" s="1310"/>
      <c r="K71" s="1310"/>
      <c r="L71" s="1293"/>
      <c r="M71" s="851">
        <f t="shared" ref="M71" si="95">D71+25</f>
        <v>45418</v>
      </c>
      <c r="N71" s="361"/>
      <c r="O71" s="851">
        <v>45387</v>
      </c>
    </row>
    <row r="72" spans="1:15" ht="17.25" hidden="1" customHeight="1" x14ac:dyDescent="0.2">
      <c r="A72" s="1263"/>
      <c r="B72" s="1159" t="s">
        <v>1376</v>
      </c>
      <c r="C72" s="1149" t="s">
        <v>1442</v>
      </c>
      <c r="D72" s="1149">
        <v>45400</v>
      </c>
      <c r="E72" s="851">
        <f t="shared" ref="E72:E74" si="96">D72+3</f>
        <v>45403</v>
      </c>
      <c r="F72" s="1292" t="s">
        <v>547</v>
      </c>
      <c r="G72" s="1310"/>
      <c r="H72" s="1310"/>
      <c r="I72" s="1310"/>
      <c r="J72" s="1310"/>
      <c r="K72" s="1293"/>
      <c r="L72" s="851">
        <f t="shared" ref="L72:L74" si="97">D72+23</f>
        <v>45423</v>
      </c>
      <c r="M72" s="851">
        <f t="shared" ref="M72:M74" si="98">D72+25</f>
        <v>45425</v>
      </c>
      <c r="N72" s="361"/>
      <c r="O72" s="851">
        <f t="shared" si="48"/>
        <v>45394</v>
      </c>
    </row>
    <row r="73" spans="1:15" ht="17.25" customHeight="1" x14ac:dyDescent="0.2">
      <c r="A73" s="1263"/>
      <c r="B73" s="1159" t="s">
        <v>1368</v>
      </c>
      <c r="C73" s="1149" t="s">
        <v>1443</v>
      </c>
      <c r="D73" s="1149">
        <v>45409</v>
      </c>
      <c r="E73" s="851">
        <f t="shared" si="96"/>
        <v>45412</v>
      </c>
      <c r="F73" s="851">
        <f t="shared" ref="F73:F74" si="99">D73+9</f>
        <v>45418</v>
      </c>
      <c r="G73" s="851">
        <f t="shared" ref="G73:G74" si="100">D73+12</f>
        <v>45421</v>
      </c>
      <c r="H73" s="851">
        <f t="shared" ref="H73:H74" si="101">D73+14</f>
        <v>45423</v>
      </c>
      <c r="I73" s="851">
        <f t="shared" ref="I73:I74" si="102">D73+20</f>
        <v>45429</v>
      </c>
      <c r="J73" s="851">
        <f t="shared" ref="J73:J74" si="103">D73+21</f>
        <v>45430</v>
      </c>
      <c r="K73" s="851">
        <f t="shared" ref="K73:K74" si="104">D73+22</f>
        <v>45431</v>
      </c>
      <c r="L73" s="851">
        <f t="shared" si="97"/>
        <v>45432</v>
      </c>
      <c r="M73" s="851">
        <f t="shared" si="98"/>
        <v>45434</v>
      </c>
      <c r="N73" s="361"/>
      <c r="O73" s="851">
        <f t="shared" si="48"/>
        <v>45401</v>
      </c>
    </row>
    <row r="74" spans="1:15" ht="17.25" customHeight="1" x14ac:dyDescent="0.2">
      <c r="A74" s="1263" t="s">
        <v>1371</v>
      </c>
      <c r="B74" s="1257" t="s">
        <v>3912</v>
      </c>
      <c r="C74" s="1149" t="s">
        <v>3915</v>
      </c>
      <c r="D74" s="1149">
        <v>45410</v>
      </c>
      <c r="E74" s="851">
        <f t="shared" si="96"/>
        <v>45413</v>
      </c>
      <c r="F74" s="851">
        <f t="shared" si="99"/>
        <v>45419</v>
      </c>
      <c r="G74" s="851">
        <f t="shared" si="100"/>
        <v>45422</v>
      </c>
      <c r="H74" s="851">
        <f t="shared" si="101"/>
        <v>45424</v>
      </c>
      <c r="I74" s="851">
        <f t="shared" si="102"/>
        <v>45430</v>
      </c>
      <c r="J74" s="851">
        <f t="shared" si="103"/>
        <v>45431</v>
      </c>
      <c r="K74" s="851">
        <f t="shared" si="104"/>
        <v>45432</v>
      </c>
      <c r="L74" s="851">
        <f t="shared" si="97"/>
        <v>45433</v>
      </c>
      <c r="M74" s="851">
        <f t="shared" si="98"/>
        <v>45435</v>
      </c>
      <c r="N74" s="361"/>
      <c r="O74" s="851">
        <f t="shared" si="48"/>
        <v>45408</v>
      </c>
    </row>
    <row r="75" spans="1:15" ht="17.25" customHeight="1" x14ac:dyDescent="0.2">
      <c r="A75" s="1263"/>
      <c r="B75" s="1159" t="s">
        <v>1373</v>
      </c>
      <c r="C75" s="1149" t="s">
        <v>1444</v>
      </c>
      <c r="D75" s="1149">
        <v>45414</v>
      </c>
      <c r="E75" s="851">
        <f t="shared" ref="E75:E77" si="105">D75+3</f>
        <v>45417</v>
      </c>
      <c r="F75" s="851">
        <f t="shared" ref="F75:F80" si="106">D75+9</f>
        <v>45423</v>
      </c>
      <c r="G75" s="851">
        <f t="shared" ref="G75:G80" si="107">D75+12</f>
        <v>45426</v>
      </c>
      <c r="H75" s="851">
        <f t="shared" ref="H75:H80" si="108">D75+14</f>
        <v>45428</v>
      </c>
      <c r="I75" s="851">
        <f t="shared" ref="I75:I80" si="109">D75+20</f>
        <v>45434</v>
      </c>
      <c r="J75" s="851">
        <f t="shared" ref="J75:J80" si="110">D75+21</f>
        <v>45435</v>
      </c>
      <c r="K75" s="851">
        <f t="shared" ref="K75:K80" si="111">D75+22</f>
        <v>45436</v>
      </c>
      <c r="L75" s="851">
        <f t="shared" ref="L75:L80" si="112">D75+23</f>
        <v>45437</v>
      </c>
      <c r="M75" s="851">
        <f t="shared" ref="M75:M80" si="113">D75+25</f>
        <v>45439</v>
      </c>
      <c r="N75" s="361"/>
      <c r="O75" s="851">
        <v>45415</v>
      </c>
    </row>
    <row r="76" spans="1:15" ht="17.25" customHeight="1" x14ac:dyDescent="0.2">
      <c r="A76" s="1263" t="s">
        <v>1388</v>
      </c>
      <c r="B76" s="1257" t="s">
        <v>1406</v>
      </c>
      <c r="C76" s="1149" t="s">
        <v>1445</v>
      </c>
      <c r="D76" s="1149">
        <v>45421</v>
      </c>
      <c r="E76" s="851">
        <f t="shared" si="105"/>
        <v>45424</v>
      </c>
      <c r="F76" s="851">
        <f t="shared" si="106"/>
        <v>45430</v>
      </c>
      <c r="G76" s="851">
        <f t="shared" si="107"/>
        <v>45433</v>
      </c>
      <c r="H76" s="851">
        <f t="shared" si="108"/>
        <v>45435</v>
      </c>
      <c r="I76" s="851">
        <f t="shared" si="109"/>
        <v>45441</v>
      </c>
      <c r="J76" s="851">
        <f t="shared" si="110"/>
        <v>45442</v>
      </c>
      <c r="K76" s="851">
        <f t="shared" si="111"/>
        <v>45443</v>
      </c>
      <c r="L76" s="851">
        <f t="shared" si="112"/>
        <v>45444</v>
      </c>
      <c r="M76" s="851">
        <f t="shared" si="113"/>
        <v>45446</v>
      </c>
      <c r="N76" s="361"/>
      <c r="O76" s="851">
        <f t="shared" si="48"/>
        <v>45422</v>
      </c>
    </row>
    <row r="77" spans="1:15" ht="17.25" customHeight="1" x14ac:dyDescent="0.2">
      <c r="A77" s="1263" t="s">
        <v>1406</v>
      </c>
      <c r="B77" s="1257" t="s">
        <v>1388</v>
      </c>
      <c r="C77" s="1149" t="s">
        <v>1446</v>
      </c>
      <c r="D77" s="1149">
        <v>45428</v>
      </c>
      <c r="E77" s="851">
        <f t="shared" si="105"/>
        <v>45431</v>
      </c>
      <c r="F77" s="851">
        <f t="shared" si="106"/>
        <v>45437</v>
      </c>
      <c r="G77" s="851">
        <f t="shared" si="107"/>
        <v>45440</v>
      </c>
      <c r="H77" s="851">
        <f t="shared" si="108"/>
        <v>45442</v>
      </c>
      <c r="I77" s="851">
        <f t="shared" si="109"/>
        <v>45448</v>
      </c>
      <c r="J77" s="851">
        <f t="shared" si="110"/>
        <v>45449</v>
      </c>
      <c r="K77" s="851">
        <f t="shared" si="111"/>
        <v>45450</v>
      </c>
      <c r="L77" s="851">
        <f t="shared" si="112"/>
        <v>45451</v>
      </c>
      <c r="M77" s="851">
        <f t="shared" si="113"/>
        <v>45453</v>
      </c>
      <c r="N77" s="361"/>
      <c r="O77" s="851">
        <v>45429</v>
      </c>
    </row>
    <row r="78" spans="1:15" ht="17.25" customHeight="1" x14ac:dyDescent="0.2">
      <c r="A78" s="1263"/>
      <c r="B78" s="1159" t="s">
        <v>1376</v>
      </c>
      <c r="C78" s="1149" t="s">
        <v>1447</v>
      </c>
      <c r="D78" s="1149">
        <v>45435</v>
      </c>
      <c r="E78" s="851">
        <f t="shared" ref="E78:E82" si="114">D78+3</f>
        <v>45438</v>
      </c>
      <c r="F78" s="851">
        <f t="shared" si="106"/>
        <v>45444</v>
      </c>
      <c r="G78" s="851">
        <f t="shared" si="107"/>
        <v>45447</v>
      </c>
      <c r="H78" s="851">
        <f t="shared" si="108"/>
        <v>45449</v>
      </c>
      <c r="I78" s="851">
        <f t="shared" si="109"/>
        <v>45455</v>
      </c>
      <c r="J78" s="851">
        <f t="shared" si="110"/>
        <v>45456</v>
      </c>
      <c r="K78" s="851">
        <f t="shared" si="111"/>
        <v>45457</v>
      </c>
      <c r="L78" s="851">
        <f t="shared" si="112"/>
        <v>45458</v>
      </c>
      <c r="M78" s="851">
        <f t="shared" si="113"/>
        <v>45460</v>
      </c>
      <c r="N78" s="361"/>
      <c r="O78" s="851">
        <v>45436</v>
      </c>
    </row>
    <row r="79" spans="1:15" ht="17.25" customHeight="1" x14ac:dyDescent="0.2">
      <c r="A79" s="1263"/>
      <c r="B79" s="1159" t="s">
        <v>1368</v>
      </c>
      <c r="C79" s="1149" t="s">
        <v>1448</v>
      </c>
      <c r="D79" s="1149">
        <v>45442</v>
      </c>
      <c r="E79" s="851">
        <f t="shared" si="114"/>
        <v>45445</v>
      </c>
      <c r="F79" s="851">
        <f t="shared" si="106"/>
        <v>45451</v>
      </c>
      <c r="G79" s="851">
        <f t="shared" si="107"/>
        <v>45454</v>
      </c>
      <c r="H79" s="851">
        <f t="shared" si="108"/>
        <v>45456</v>
      </c>
      <c r="I79" s="851">
        <f t="shared" si="109"/>
        <v>45462</v>
      </c>
      <c r="J79" s="851">
        <f t="shared" si="110"/>
        <v>45463</v>
      </c>
      <c r="K79" s="851">
        <f t="shared" si="111"/>
        <v>45464</v>
      </c>
      <c r="L79" s="851">
        <f t="shared" si="112"/>
        <v>45465</v>
      </c>
      <c r="M79" s="851">
        <f t="shared" si="113"/>
        <v>45467</v>
      </c>
      <c r="N79" s="361"/>
      <c r="O79" s="851">
        <v>45443</v>
      </c>
    </row>
    <row r="80" spans="1:15" ht="17.25" customHeight="1" x14ac:dyDescent="0.2">
      <c r="A80" s="1263" t="s">
        <v>1371</v>
      </c>
      <c r="B80" s="1257" t="s">
        <v>3912</v>
      </c>
      <c r="C80" s="1149" t="s">
        <v>1449</v>
      </c>
      <c r="D80" s="1149">
        <v>45449</v>
      </c>
      <c r="E80" s="851">
        <f t="shared" si="114"/>
        <v>45452</v>
      </c>
      <c r="F80" s="851">
        <f t="shared" si="106"/>
        <v>45458</v>
      </c>
      <c r="G80" s="851">
        <f t="shared" si="107"/>
        <v>45461</v>
      </c>
      <c r="H80" s="851">
        <f t="shared" si="108"/>
        <v>45463</v>
      </c>
      <c r="I80" s="851">
        <f t="shared" si="109"/>
        <v>45469</v>
      </c>
      <c r="J80" s="851">
        <f t="shared" si="110"/>
        <v>45470</v>
      </c>
      <c r="K80" s="851">
        <f t="shared" si="111"/>
        <v>45471</v>
      </c>
      <c r="L80" s="851">
        <f t="shared" si="112"/>
        <v>45472</v>
      </c>
      <c r="M80" s="851">
        <f t="shared" si="113"/>
        <v>45474</v>
      </c>
      <c r="N80" s="361"/>
      <c r="O80" s="851">
        <v>45450</v>
      </c>
    </row>
    <row r="81" spans="1:15" ht="17.25" customHeight="1" x14ac:dyDescent="0.2">
      <c r="A81" s="1263"/>
      <c r="B81" s="1159" t="s">
        <v>1373</v>
      </c>
      <c r="C81" s="1149" t="s">
        <v>1450</v>
      </c>
      <c r="D81" s="1149">
        <v>45456</v>
      </c>
      <c r="E81" s="851">
        <f t="shared" si="114"/>
        <v>45459</v>
      </c>
      <c r="F81" s="851">
        <f t="shared" ref="F81:F82" si="115">D81+9</f>
        <v>45465</v>
      </c>
      <c r="G81" s="851">
        <f t="shared" ref="G81:G82" si="116">D81+12</f>
        <v>45468</v>
      </c>
      <c r="H81" s="851">
        <f t="shared" ref="H81:H82" si="117">D81+14</f>
        <v>45470</v>
      </c>
      <c r="I81" s="851">
        <f t="shared" ref="I81:I82" si="118">D81+20</f>
        <v>45476</v>
      </c>
      <c r="J81" s="851">
        <f t="shared" ref="J81:J82" si="119">D81+21</f>
        <v>45477</v>
      </c>
      <c r="K81" s="851">
        <f t="shared" ref="K81:K82" si="120">D81+22</f>
        <v>45478</v>
      </c>
      <c r="L81" s="851">
        <f t="shared" ref="L81:L82" si="121">D81+23</f>
        <v>45479</v>
      </c>
      <c r="M81" s="851">
        <f t="shared" ref="M81:M82" si="122">D81+25</f>
        <v>45481</v>
      </c>
      <c r="N81" s="361"/>
      <c r="O81" s="851">
        <v>45457</v>
      </c>
    </row>
    <row r="82" spans="1:15" ht="17.25" customHeight="1" x14ac:dyDescent="0.2">
      <c r="A82" s="1263"/>
      <c r="B82" s="1159" t="s">
        <v>1406</v>
      </c>
      <c r="C82" s="1149" t="s">
        <v>1451</v>
      </c>
      <c r="D82" s="1149">
        <v>45464</v>
      </c>
      <c r="E82" s="851">
        <f t="shared" si="114"/>
        <v>45467</v>
      </c>
      <c r="F82" s="851">
        <f t="shared" si="115"/>
        <v>45473</v>
      </c>
      <c r="G82" s="851">
        <f t="shared" si="116"/>
        <v>45476</v>
      </c>
      <c r="H82" s="851">
        <f t="shared" si="117"/>
        <v>45478</v>
      </c>
      <c r="I82" s="851">
        <f t="shared" si="118"/>
        <v>45484</v>
      </c>
      <c r="J82" s="851">
        <f t="shared" si="119"/>
        <v>45485</v>
      </c>
      <c r="K82" s="851">
        <f t="shared" si="120"/>
        <v>45486</v>
      </c>
      <c r="L82" s="851">
        <f t="shared" si="121"/>
        <v>45487</v>
      </c>
      <c r="M82" s="851">
        <f t="shared" si="122"/>
        <v>45489</v>
      </c>
      <c r="N82" s="361"/>
      <c r="O82" s="851">
        <v>45464</v>
      </c>
    </row>
    <row r="83" spans="1:15" ht="15.75" customHeight="1" x14ac:dyDescent="0.2">
      <c r="B83" s="17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O83" s="507"/>
    </row>
    <row r="84" spans="1:15" ht="15.75" customHeight="1" x14ac:dyDescent="0.2">
      <c r="B84" s="17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O84" s="507"/>
    </row>
    <row r="85" spans="1:15" ht="15.75" customHeight="1" thickBot="1" x14ac:dyDescent="0.25">
      <c r="B85" s="170"/>
      <c r="C85" s="161"/>
      <c r="D85" s="161"/>
      <c r="E85" s="161"/>
      <c r="F85" s="478"/>
      <c r="G85" s="9"/>
      <c r="H85" s="9"/>
      <c r="I85" s="9"/>
      <c r="J85" s="9"/>
      <c r="K85" s="155"/>
    </row>
    <row r="86" spans="1:15" s="165" customFormat="1" ht="15.75" customHeight="1" x14ac:dyDescent="0.2">
      <c r="A86" s="1264"/>
      <c r="B86" s="865"/>
      <c r="C86" s="866"/>
      <c r="D86" s="867"/>
      <c r="E86" s="868"/>
      <c r="F86" s="869"/>
      <c r="G86" s="870"/>
      <c r="H86" s="871"/>
      <c r="I86" s="361"/>
      <c r="J86" s="202"/>
      <c r="K86" s="202"/>
      <c r="L86" s="202"/>
      <c r="M86" s="361"/>
      <c r="N86" s="203"/>
    </row>
    <row r="87" spans="1:15" s="165" customFormat="1" ht="15.75" customHeight="1" x14ac:dyDescent="0.2">
      <c r="A87" s="1264"/>
      <c r="B87" s="872" t="s">
        <v>449</v>
      </c>
      <c r="C87" s="151"/>
      <c r="D87" s="153" t="s">
        <v>450</v>
      </c>
      <c r="E87" s="153"/>
      <c r="F87" s="153"/>
      <c r="G87" s="153" t="s">
        <v>451</v>
      </c>
      <c r="H87" s="873"/>
      <c r="I87" s="361"/>
      <c r="J87" s="463"/>
      <c r="K87" s="202"/>
      <c r="L87" s="831"/>
      <c r="M87" s="361"/>
      <c r="N87" s="203"/>
    </row>
    <row r="88" spans="1:15" s="165" customFormat="1" ht="15.75" customHeight="1" x14ac:dyDescent="0.2">
      <c r="A88" s="1265"/>
      <c r="B88" s="874" t="s">
        <v>452</v>
      </c>
      <c r="C88" s="875" t="s">
        <v>453</v>
      </c>
      <c r="D88" s="138" t="s">
        <v>454</v>
      </c>
      <c r="E88" s="153"/>
      <c r="F88" s="875" t="s">
        <v>455</v>
      </c>
      <c r="G88" s="151" t="s">
        <v>456</v>
      </c>
      <c r="H88" s="876" t="s">
        <v>457</v>
      </c>
      <c r="I88" s="208"/>
      <c r="J88" s="208"/>
      <c r="K88" s="210"/>
      <c r="L88" s="466"/>
      <c r="M88" s="361"/>
      <c r="N88" s="203"/>
    </row>
    <row r="89" spans="1:15" s="165" customFormat="1" ht="15.75" customHeight="1" x14ac:dyDescent="0.2">
      <c r="A89" s="1264"/>
      <c r="B89" s="877" t="s">
        <v>458</v>
      </c>
      <c r="C89" s="878" t="s">
        <v>459</v>
      </c>
      <c r="D89" s="138" t="s">
        <v>460</v>
      </c>
      <c r="E89" s="154" t="s">
        <v>461</v>
      </c>
      <c r="F89" s="879" t="s">
        <v>462</v>
      </c>
      <c r="G89" s="663" t="s">
        <v>463</v>
      </c>
      <c r="H89" s="880" t="s">
        <v>464</v>
      </c>
      <c r="I89" s="208"/>
      <c r="J89" s="208"/>
      <c r="K89" s="210"/>
      <c r="L89" s="466"/>
      <c r="M89" s="361"/>
      <c r="N89" s="203"/>
    </row>
    <row r="90" spans="1:15" s="165" customFormat="1" ht="15.75" customHeight="1" x14ac:dyDescent="0.2">
      <c r="A90" s="1264"/>
      <c r="B90" s="877" t="s">
        <v>465</v>
      </c>
      <c r="C90" s="878" t="s">
        <v>466</v>
      </c>
      <c r="D90" s="138" t="s">
        <v>467</v>
      </c>
      <c r="E90" s="154" t="s">
        <v>468</v>
      </c>
      <c r="F90" s="879" t="s">
        <v>469</v>
      </c>
      <c r="G90" s="663" t="s">
        <v>470</v>
      </c>
      <c r="H90" s="880" t="s">
        <v>471</v>
      </c>
      <c r="I90" s="465"/>
      <c r="J90" s="465"/>
      <c r="K90" s="645"/>
      <c r="L90" s="466"/>
      <c r="M90" s="361"/>
      <c r="N90" s="203"/>
    </row>
    <row r="91" spans="1:15" s="165" customFormat="1" ht="15.75" customHeight="1" x14ac:dyDescent="0.2">
      <c r="A91" s="1264"/>
      <c r="B91" s="877" t="s">
        <v>472</v>
      </c>
      <c r="C91" s="878" t="s">
        <v>473</v>
      </c>
      <c r="D91" s="138" t="s">
        <v>474</v>
      </c>
      <c r="E91" s="154" t="s">
        <v>475</v>
      </c>
      <c r="F91" s="879" t="s">
        <v>476</v>
      </c>
      <c r="G91" s="663" t="s">
        <v>477</v>
      </c>
      <c r="H91" s="880" t="s">
        <v>478</v>
      </c>
      <c r="I91" s="208"/>
      <c r="J91" s="208"/>
      <c r="K91" s="210"/>
      <c r="L91" s="466"/>
      <c r="M91" s="361"/>
      <c r="N91" s="203"/>
    </row>
    <row r="92" spans="1:15" s="165" customFormat="1" ht="15.75" customHeight="1" x14ac:dyDescent="0.2">
      <c r="A92" s="1264"/>
      <c r="B92" s="877" t="s">
        <v>479</v>
      </c>
      <c r="C92" s="878" t="s">
        <v>480</v>
      </c>
      <c r="D92" s="138" t="s">
        <v>481</v>
      </c>
      <c r="E92" s="154" t="s">
        <v>482</v>
      </c>
      <c r="F92" s="879" t="s">
        <v>483</v>
      </c>
      <c r="G92" s="663" t="s">
        <v>484</v>
      </c>
      <c r="H92" s="880" t="s">
        <v>485</v>
      </c>
      <c r="I92" s="208"/>
      <c r="J92" s="208"/>
      <c r="K92" s="210"/>
      <c r="L92" s="466"/>
      <c r="M92" s="361"/>
      <c r="N92" s="203"/>
    </row>
    <row r="93" spans="1:15" s="165" customFormat="1" ht="15.75" customHeight="1" x14ac:dyDescent="0.2">
      <c r="A93" s="1264"/>
      <c r="B93" s="877" t="s">
        <v>486</v>
      </c>
      <c r="C93" s="878" t="s">
        <v>487</v>
      </c>
      <c r="D93" s="138" t="s">
        <v>488</v>
      </c>
      <c r="E93" s="154" t="s">
        <v>489</v>
      </c>
      <c r="F93" s="879" t="s">
        <v>490</v>
      </c>
      <c r="G93" s="663" t="s">
        <v>491</v>
      </c>
      <c r="H93" s="880" t="s">
        <v>492</v>
      </c>
      <c r="I93" s="208"/>
      <c r="J93" s="208"/>
      <c r="K93" s="210"/>
      <c r="L93" s="466"/>
      <c r="M93" s="361"/>
      <c r="N93" s="203"/>
    </row>
    <row r="94" spans="1:15" s="165" customFormat="1" ht="15.75" customHeight="1" x14ac:dyDescent="0.2">
      <c r="A94" s="1264"/>
      <c r="B94" s="877" t="s">
        <v>493</v>
      </c>
      <c r="C94" s="878" t="s">
        <v>494</v>
      </c>
      <c r="D94" s="138" t="s">
        <v>495</v>
      </c>
      <c r="E94" s="154" t="s">
        <v>496</v>
      </c>
      <c r="F94" s="831" t="s">
        <v>497</v>
      </c>
      <c r="G94" s="663" t="s">
        <v>498</v>
      </c>
      <c r="H94" s="880" t="s">
        <v>499</v>
      </c>
      <c r="I94" s="465"/>
      <c r="J94" s="465"/>
      <c r="K94" s="467"/>
      <c r="L94" s="466"/>
      <c r="M94" s="361"/>
      <c r="N94" s="203"/>
    </row>
    <row r="95" spans="1:15" s="165" customFormat="1" ht="15.75" customHeight="1" x14ac:dyDescent="0.2">
      <c r="A95" s="1264"/>
      <c r="B95" s="877" t="s">
        <v>500</v>
      </c>
      <c r="C95" s="878" t="s">
        <v>501</v>
      </c>
      <c r="D95" s="138"/>
      <c r="E95" s="151"/>
      <c r="F95" s="663"/>
      <c r="G95" s="663" t="s">
        <v>502</v>
      </c>
      <c r="H95" s="881" t="s">
        <v>503</v>
      </c>
      <c r="I95" s="11"/>
      <c r="J95" s="16"/>
      <c r="K95" s="13"/>
      <c r="L95" s="464"/>
      <c r="M95" s="361"/>
      <c r="N95" s="203"/>
    </row>
    <row r="96" spans="1:15" x14ac:dyDescent="0.2">
      <c r="B96" s="877" t="s">
        <v>504</v>
      </c>
      <c r="C96" s="878" t="s">
        <v>505</v>
      </c>
      <c r="H96" s="882"/>
      <c r="I96" s="361"/>
      <c r="J96" s="19"/>
      <c r="K96" s="19"/>
      <c r="L96" s="19"/>
      <c r="M96" s="361"/>
      <c r="N96" s="203"/>
    </row>
    <row r="97" spans="2:14" ht="15" thickBot="1" x14ac:dyDescent="0.25">
      <c r="B97" s="883"/>
      <c r="C97" s="884"/>
      <c r="D97" s="884"/>
      <c r="E97" s="885"/>
      <c r="F97" s="885"/>
      <c r="G97" s="885"/>
      <c r="H97" s="886"/>
      <c r="I97" s="361"/>
      <c r="J97" s="361"/>
      <c r="K97" s="361"/>
      <c r="L97" s="203"/>
      <c r="M97" s="203"/>
      <c r="N97" s="203"/>
    </row>
    <row r="98" spans="2:14" x14ac:dyDescent="0.2">
      <c r="J98" s="155"/>
      <c r="K98" s="155"/>
    </row>
    <row r="99" spans="2:14" x14ac:dyDescent="0.2">
      <c r="J99" s="155"/>
      <c r="K99" s="155"/>
    </row>
    <row r="100" spans="2:14" x14ac:dyDescent="0.2">
      <c r="J100" s="155"/>
      <c r="K100" s="155"/>
    </row>
    <row r="101" spans="2:14" x14ac:dyDescent="0.2">
      <c r="J101" s="155"/>
      <c r="K101" s="155"/>
    </row>
    <row r="102" spans="2:14" x14ac:dyDescent="0.2">
      <c r="J102" s="155"/>
      <c r="K102" s="155"/>
    </row>
    <row r="103" spans="2:14" x14ac:dyDescent="0.2">
      <c r="J103" s="155"/>
      <c r="K103" s="155"/>
    </row>
    <row r="104" spans="2:14" x14ac:dyDescent="0.2">
      <c r="J104" s="155"/>
      <c r="K104" s="155"/>
    </row>
    <row r="105" spans="2:14" x14ac:dyDescent="0.2">
      <c r="J105" s="155"/>
      <c r="K105" s="155"/>
    </row>
    <row r="106" spans="2:14" x14ac:dyDescent="0.2">
      <c r="J106" s="155"/>
      <c r="K106" s="155"/>
    </row>
  </sheetData>
  <mergeCells count="9">
    <mergeCell ref="F72:K72"/>
    <mergeCell ref="E71:L71"/>
    <mergeCell ref="O51:O52"/>
    <mergeCell ref="D50:M50"/>
    <mergeCell ref="B2:F2"/>
    <mergeCell ref="B4:F4"/>
    <mergeCell ref="B5:F5"/>
    <mergeCell ref="B49:F49"/>
    <mergeCell ref="H7:H8"/>
  </mergeCells>
  <hyperlinks>
    <hyperlink ref="H2" location="HOME!Print_Area" display="HOME" xr:uid="{54AB0167-C549-497B-9500-938E1D1E2590}"/>
    <hyperlink ref="H88" r:id="rId1" xr:uid="{043C135A-C9E3-465E-BA56-4338DB0CC8DB}"/>
    <hyperlink ref="C88" r:id="rId2" xr:uid="{D6E73939-28D8-4D71-8F2E-16F889B48B1C}"/>
    <hyperlink ref="H93" r:id="rId3" xr:uid="{F7BCE981-DDA1-474A-B237-1CDB8F0E19BE}"/>
    <hyperlink ref="H92" r:id="rId4" xr:uid="{13FEDBB8-F80D-4F64-831E-4046C1CB1A43}"/>
    <hyperlink ref="C92" r:id="rId5" xr:uid="{88EBB76F-AE4E-46DC-AE90-DD49599F85A1}"/>
    <hyperlink ref="C94" r:id="rId6" xr:uid="{36F0AE0F-C084-4605-865F-B21037DC13EA}"/>
    <hyperlink ref="C93" r:id="rId7" xr:uid="{4A7F4C72-729C-4FCD-87D6-355C5BE48341}"/>
    <hyperlink ref="C90" r:id="rId8" xr:uid="{36D4A271-1571-4579-A970-D88D804ADA08}"/>
    <hyperlink ref="C89" r:id="rId9" xr:uid="{F548B4B2-42BB-4D53-B8A6-307CE3E87019}"/>
    <hyperlink ref="C96" r:id="rId10" xr:uid="{FD16F674-9331-4AF0-9029-F20BA167FE29}"/>
    <hyperlink ref="H94" r:id="rId11" xr:uid="{A9334ACE-F461-4333-8F11-DAD557479714}"/>
    <hyperlink ref="H91" r:id="rId12" xr:uid="{8659821C-194D-4149-9286-2D5082734A36}"/>
    <hyperlink ref="H95" r:id="rId13" xr:uid="{29E151B4-AA6E-4D39-8B6E-8470A586D66A}"/>
    <hyperlink ref="C91" r:id="rId14" xr:uid="{656611C2-B281-486F-B160-EE8981FA823B}"/>
    <hyperlink ref="F88" r:id="rId15" xr:uid="{035D8726-BDEB-4FCB-803A-ED5C565D9527}"/>
    <hyperlink ref="F93" r:id="rId16" xr:uid="{91299E7B-2518-400F-8B92-88A9163A9EFB}"/>
    <hyperlink ref="F89" r:id="rId17" xr:uid="{6BE23844-8C1C-4D6D-9A07-0D7FFFC40266}"/>
    <hyperlink ref="F90" r:id="rId18" xr:uid="{3DBDB17E-E8F9-4018-9E4A-E97E87CAC7A0}"/>
    <hyperlink ref="F91" r:id="rId19" xr:uid="{26C91E27-35E9-4791-969E-B679C857FFB2}"/>
    <hyperlink ref="F92" r:id="rId20" xr:uid="{4F542FA8-2821-4482-BC4E-B46A4F08AF14}"/>
    <hyperlink ref="H89" r:id="rId21" xr:uid="{147169E2-43F6-4D7D-A634-AD688B736CDB}"/>
    <hyperlink ref="H90" r:id="rId22" xr:uid="{920DA918-3B1D-4A82-A9D5-84B3D760621A}"/>
    <hyperlink ref="F94" r:id="rId23" xr:uid="{F5DEAEEB-82C4-4838-AB52-0F690178DC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4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IW147"/>
  <sheetViews>
    <sheetView showGridLines="0" topLeftCell="A8" zoomScale="130" zoomScaleNormal="130" zoomScaleSheetLayoutView="75" workbookViewId="0">
      <selection activeCell="C113" sqref="C113"/>
    </sheetView>
  </sheetViews>
  <sheetFormatPr defaultColWidth="9.140625" defaultRowHeight="18" customHeight="1" x14ac:dyDescent="0.2"/>
  <cols>
    <col min="1" max="1" width="27.85546875" style="1015" customWidth="1"/>
    <col min="2" max="2" width="23.85546875" style="151" customWidth="1"/>
    <col min="3" max="3" width="25" style="151" bestFit="1" customWidth="1"/>
    <col min="4" max="4" width="21" style="151" customWidth="1"/>
    <col min="5" max="5" width="2.42578125" style="151" hidden="1" customWidth="1"/>
    <col min="6" max="6" width="23" style="151" bestFit="1" customWidth="1"/>
    <col min="7" max="7" width="16.28515625" style="151" customWidth="1"/>
    <col min="8" max="8" width="22.140625" style="151" bestFit="1" customWidth="1"/>
    <col min="9" max="12" width="16.28515625" style="151" customWidth="1"/>
    <col min="13" max="13" width="17.28515625" style="151" customWidth="1"/>
    <col min="14" max="14" width="18.28515625" style="155" bestFit="1" customWidth="1"/>
    <col min="15" max="15" width="12" style="155" customWidth="1"/>
    <col min="16" max="16384" width="9.140625" style="155"/>
  </cols>
  <sheetData>
    <row r="1" spans="1:257" ht="18" customHeight="1" thickBot="1" x14ac:dyDescent="0.25">
      <c r="K1" s="155"/>
      <c r="L1" s="155"/>
    </row>
    <row r="2" spans="1:257" ht="20.100000000000001" customHeight="1" thickBot="1" x14ac:dyDescent="0.25">
      <c r="B2" s="1300" t="s">
        <v>116</v>
      </c>
      <c r="C2" s="1300"/>
      <c r="D2" s="1300"/>
      <c r="E2" s="1300"/>
      <c r="F2" s="1300"/>
      <c r="G2" s="1300"/>
      <c r="I2" s="1150" t="s">
        <v>382</v>
      </c>
      <c r="K2" s="155"/>
      <c r="L2" s="155"/>
    </row>
    <row r="3" spans="1:257" ht="18" customHeight="1" thickBot="1" x14ac:dyDescent="0.25">
      <c r="B3" s="171"/>
      <c r="K3" s="155"/>
      <c r="L3" s="155"/>
    </row>
    <row r="4" spans="1:257" s="152" customFormat="1" ht="24.6" customHeight="1" thickBot="1" x14ac:dyDescent="0.25">
      <c r="A4" s="949"/>
      <c r="B4" s="1316" t="s">
        <v>124</v>
      </c>
      <c r="C4" s="1317"/>
      <c r="D4" s="1317"/>
      <c r="E4" s="1317"/>
      <c r="F4" s="1317"/>
      <c r="G4" s="1318"/>
      <c r="L4" s="153"/>
      <c r="M4" s="153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</row>
    <row r="5" spans="1:257" s="152" customFormat="1" ht="18" customHeight="1" x14ac:dyDescent="0.2">
      <c r="A5" s="949"/>
      <c r="B5" s="10"/>
      <c r="C5" s="11"/>
      <c r="D5" s="11"/>
      <c r="E5" s="11"/>
      <c r="F5" s="11"/>
      <c r="G5" s="11"/>
      <c r="H5" s="2"/>
      <c r="I5" s="438"/>
      <c r="J5" s="438"/>
      <c r="K5" s="438"/>
      <c r="L5" s="2"/>
      <c r="M5" s="153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  <c r="IV5" s="165"/>
      <c r="IW5" s="165"/>
    </row>
    <row r="6" spans="1:257" s="152" customFormat="1" ht="18" customHeight="1" x14ac:dyDescent="0.2">
      <c r="A6" s="949"/>
      <c r="B6" s="1151" t="s">
        <v>1452</v>
      </c>
      <c r="C6" s="11"/>
      <c r="D6" s="11"/>
      <c r="E6" s="11"/>
      <c r="F6" s="11"/>
      <c r="G6" s="11"/>
      <c r="H6" s="2"/>
      <c r="I6" s="438"/>
      <c r="J6" s="438"/>
      <c r="K6" s="438"/>
      <c r="L6" s="2"/>
      <c r="M6" s="153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  <c r="IV6" s="165"/>
      <c r="IW6" s="165"/>
    </row>
    <row r="7" spans="1:257" s="152" customFormat="1" ht="30" customHeight="1" x14ac:dyDescent="0.2">
      <c r="A7" s="948"/>
      <c r="B7" s="1014" t="s">
        <v>1453</v>
      </c>
      <c r="C7" s="1152" t="s">
        <v>507</v>
      </c>
      <c r="D7" s="1136" t="s">
        <v>385</v>
      </c>
      <c r="E7" s="1153" t="s">
        <v>1454</v>
      </c>
      <c r="F7" s="1153" t="s">
        <v>1455</v>
      </c>
      <c r="G7" s="1153" t="s">
        <v>371</v>
      </c>
      <c r="H7" s="1153" t="s">
        <v>1456</v>
      </c>
      <c r="I7" s="1153" t="s">
        <v>1457</v>
      </c>
      <c r="J7" s="1153" t="s">
        <v>1009</v>
      </c>
      <c r="K7" s="1153" t="s">
        <v>233</v>
      </c>
      <c r="L7" s="1153" t="s">
        <v>195</v>
      </c>
      <c r="M7" s="202"/>
      <c r="N7" s="1319" t="s">
        <v>1458</v>
      </c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</row>
    <row r="8" spans="1:257" s="152" customFormat="1" ht="18" customHeight="1" x14ac:dyDescent="0.2">
      <c r="A8" s="948"/>
      <c r="B8" s="1136" t="s">
        <v>388</v>
      </c>
      <c r="C8" s="1136" t="s">
        <v>389</v>
      </c>
      <c r="D8" s="1136" t="s">
        <v>509</v>
      </c>
      <c r="E8" s="1154" t="s">
        <v>347</v>
      </c>
      <c r="F8" s="1155" t="s">
        <v>304</v>
      </c>
      <c r="G8" s="1156" t="s">
        <v>175</v>
      </c>
      <c r="H8" s="1156" t="s">
        <v>196</v>
      </c>
      <c r="I8" s="1155" t="s">
        <v>191</v>
      </c>
      <c r="J8" s="1155" t="s">
        <v>290</v>
      </c>
      <c r="K8" s="1155" t="s">
        <v>323</v>
      </c>
      <c r="L8" s="1155" t="s">
        <v>256</v>
      </c>
      <c r="M8" s="202"/>
      <c r="N8" s="1320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  <c r="IV8" s="165"/>
      <c r="IW8" s="165"/>
    </row>
    <row r="9" spans="1:257" s="152" customFormat="1" ht="24.6" hidden="1" customHeight="1" x14ac:dyDescent="0.2">
      <c r="A9" s="948"/>
      <c r="B9" s="918" t="s">
        <v>1069</v>
      </c>
      <c r="C9" s="919" t="s">
        <v>1459</v>
      </c>
      <c r="D9" s="920">
        <v>45103</v>
      </c>
      <c r="E9" s="920">
        <f>D9+1</f>
        <v>45104</v>
      </c>
      <c r="F9" s="920">
        <f>D9+6</f>
        <v>45109</v>
      </c>
      <c r="G9" s="921" t="e">
        <f>C9+12</f>
        <v>#VALUE!</v>
      </c>
      <c r="H9" s="921">
        <f>D9+12</f>
        <v>45115</v>
      </c>
      <c r="I9" s="922">
        <f>D9+14</f>
        <v>45117</v>
      </c>
      <c r="J9" s="922">
        <f>E9+14</f>
        <v>45118</v>
      </c>
      <c r="K9" s="922">
        <f>F9+14</f>
        <v>45123</v>
      </c>
      <c r="L9" s="917"/>
      <c r="M9" s="202"/>
      <c r="N9" s="950">
        <v>45099</v>
      </c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</row>
    <row r="10" spans="1:257" s="152" customFormat="1" ht="18" hidden="1" customHeight="1" x14ac:dyDescent="0.2">
      <c r="A10" s="948"/>
      <c r="B10" s="918" t="s">
        <v>1460</v>
      </c>
      <c r="C10" s="919" t="s">
        <v>1461</v>
      </c>
      <c r="D10" s="920">
        <v>45108</v>
      </c>
      <c r="E10" s="920">
        <v>45112</v>
      </c>
      <c r="F10" s="922">
        <f t="shared" ref="F10:F14" si="0">D10+6</f>
        <v>45114</v>
      </c>
      <c r="G10" s="921">
        <v>45119</v>
      </c>
      <c r="H10" s="921">
        <v>45119</v>
      </c>
      <c r="I10" s="920">
        <v>45127</v>
      </c>
      <c r="J10" s="920">
        <v>45128</v>
      </c>
      <c r="K10" s="920">
        <v>45128</v>
      </c>
      <c r="L10" s="917"/>
      <c r="M10" s="202"/>
      <c r="N10" s="950" t="e">
        <v>#VALUE!</v>
      </c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</row>
    <row r="11" spans="1:257" s="152" customFormat="1" ht="18" hidden="1" customHeight="1" x14ac:dyDescent="0.2">
      <c r="A11" s="948" t="s">
        <v>1462</v>
      </c>
      <c r="B11" s="923" t="s">
        <v>395</v>
      </c>
      <c r="C11" s="919" t="s">
        <v>1463</v>
      </c>
      <c r="D11" s="920">
        <f>D10+7</f>
        <v>45115</v>
      </c>
      <c r="E11" s="920">
        <f t="shared" ref="E11:E14" si="1">D11+1</f>
        <v>45116</v>
      </c>
      <c r="F11" s="922">
        <f t="shared" si="0"/>
        <v>45121</v>
      </c>
      <c r="G11" s="924" t="e">
        <f t="shared" ref="G11:H15" si="2">C11+12</f>
        <v>#VALUE!</v>
      </c>
      <c r="H11" s="924">
        <f t="shared" si="2"/>
        <v>45127</v>
      </c>
      <c r="I11" s="922">
        <f t="shared" ref="I11:K15" si="3">D11+14</f>
        <v>45129</v>
      </c>
      <c r="J11" s="922">
        <f t="shared" si="3"/>
        <v>45130</v>
      </c>
      <c r="K11" s="922">
        <f t="shared" si="3"/>
        <v>45135</v>
      </c>
      <c r="L11" s="917"/>
      <c r="M11" s="202"/>
      <c r="N11" s="950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</row>
    <row r="12" spans="1:257" s="152" customFormat="1" ht="18" hidden="1" customHeight="1" x14ac:dyDescent="0.2">
      <c r="A12" s="948"/>
      <c r="B12" s="918" t="s">
        <v>1464</v>
      </c>
      <c r="C12" s="919" t="s">
        <v>1465</v>
      </c>
      <c r="D12" s="920">
        <v>45120</v>
      </c>
      <c r="E12" s="920">
        <f t="shared" si="1"/>
        <v>45121</v>
      </c>
      <c r="F12" s="920">
        <f t="shared" si="0"/>
        <v>45126</v>
      </c>
      <c r="G12" s="921" t="e">
        <f t="shared" si="2"/>
        <v>#VALUE!</v>
      </c>
      <c r="H12" s="921">
        <f t="shared" si="2"/>
        <v>45132</v>
      </c>
      <c r="I12" s="920">
        <f t="shared" si="3"/>
        <v>45134</v>
      </c>
      <c r="J12" s="920">
        <f t="shared" si="3"/>
        <v>45135</v>
      </c>
      <c r="K12" s="920">
        <f t="shared" si="3"/>
        <v>45140</v>
      </c>
      <c r="L12" s="917"/>
      <c r="M12" s="202"/>
      <c r="N12" s="950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</row>
    <row r="13" spans="1:257" s="152" customFormat="1" ht="18" hidden="1" customHeight="1" x14ac:dyDescent="0.2">
      <c r="A13" s="948" t="s">
        <v>1466</v>
      </c>
      <c r="B13" s="918" t="s">
        <v>1069</v>
      </c>
      <c r="C13" s="919" t="s">
        <v>1467</v>
      </c>
      <c r="D13" s="920">
        <v>45127</v>
      </c>
      <c r="E13" s="920">
        <f t="shared" si="1"/>
        <v>45128</v>
      </c>
      <c r="F13" s="920">
        <f t="shared" si="0"/>
        <v>45133</v>
      </c>
      <c r="G13" s="921" t="e">
        <f t="shared" si="2"/>
        <v>#VALUE!</v>
      </c>
      <c r="H13" s="921">
        <f t="shared" si="2"/>
        <v>45139</v>
      </c>
      <c r="I13" s="920">
        <f t="shared" si="3"/>
        <v>45141</v>
      </c>
      <c r="J13" s="920">
        <f t="shared" si="3"/>
        <v>45142</v>
      </c>
      <c r="K13" s="920">
        <f t="shared" si="3"/>
        <v>45147</v>
      </c>
      <c r="L13" s="917"/>
      <c r="M13" s="202"/>
      <c r="N13" s="950">
        <v>45127</v>
      </c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</row>
    <row r="14" spans="1:257" s="152" customFormat="1" ht="17.45" hidden="1" customHeight="1" x14ac:dyDescent="0.2">
      <c r="A14" s="948" t="s">
        <v>1075</v>
      </c>
      <c r="B14" s="918" t="s">
        <v>1468</v>
      </c>
      <c r="C14" s="919" t="s">
        <v>1469</v>
      </c>
      <c r="D14" s="920">
        <v>45134</v>
      </c>
      <c r="E14" s="920">
        <f t="shared" si="1"/>
        <v>45135</v>
      </c>
      <c r="F14" s="920">
        <f t="shared" si="0"/>
        <v>45140</v>
      </c>
      <c r="G14" s="924" t="e">
        <f t="shared" si="2"/>
        <v>#VALUE!</v>
      </c>
      <c r="H14" s="924">
        <f t="shared" si="2"/>
        <v>45146</v>
      </c>
      <c r="I14" s="922">
        <f t="shared" si="3"/>
        <v>45148</v>
      </c>
      <c r="J14" s="922">
        <f t="shared" si="3"/>
        <v>45149</v>
      </c>
      <c r="K14" s="922">
        <f t="shared" si="3"/>
        <v>45154</v>
      </c>
      <c r="L14" s="917"/>
      <c r="M14" s="202"/>
      <c r="N14" s="950">
        <f>N13+7</f>
        <v>45134</v>
      </c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</row>
    <row r="15" spans="1:257" s="152" customFormat="1" ht="25.9" hidden="1" customHeight="1" x14ac:dyDescent="0.2">
      <c r="A15" s="948" t="s">
        <v>1470</v>
      </c>
      <c r="B15" s="918" t="s">
        <v>1471</v>
      </c>
      <c r="C15" s="919" t="s">
        <v>1472</v>
      </c>
      <c r="D15" s="920">
        <v>45143</v>
      </c>
      <c r="E15" s="920">
        <f t="shared" ref="E15:E16" si="4">D15+1</f>
        <v>45144</v>
      </c>
      <c r="F15" s="922">
        <f t="shared" ref="F15" si="5">D15+6</f>
        <v>45149</v>
      </c>
      <c r="G15" s="924" t="e">
        <f t="shared" si="2"/>
        <v>#VALUE!</v>
      </c>
      <c r="H15" s="924">
        <f t="shared" si="2"/>
        <v>45155</v>
      </c>
      <c r="I15" s="922">
        <f t="shared" si="3"/>
        <v>45157</v>
      </c>
      <c r="J15" s="922">
        <f t="shared" si="3"/>
        <v>45158</v>
      </c>
      <c r="K15" s="922">
        <f t="shared" si="3"/>
        <v>45163</v>
      </c>
      <c r="L15" s="917"/>
      <c r="M15" s="202"/>
      <c r="N15" s="950">
        <f t="shared" ref="N15:N18" si="6">N14+7</f>
        <v>45141</v>
      </c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</row>
    <row r="16" spans="1:257" s="152" customFormat="1" ht="17.45" hidden="1" customHeight="1" x14ac:dyDescent="0.2">
      <c r="A16" s="948"/>
      <c r="B16" s="918" t="s">
        <v>602</v>
      </c>
      <c r="C16" s="919" t="s">
        <v>1472</v>
      </c>
      <c r="D16" s="919">
        <v>45148</v>
      </c>
      <c r="E16" s="920">
        <f t="shared" si="4"/>
        <v>45149</v>
      </c>
      <c r="F16" s="919">
        <v>45161</v>
      </c>
      <c r="G16" s="925">
        <v>45157</v>
      </c>
      <c r="H16" s="925">
        <v>45157</v>
      </c>
      <c r="I16" s="919">
        <v>45155</v>
      </c>
      <c r="J16" s="919">
        <v>45156</v>
      </c>
      <c r="K16" s="919">
        <v>45156</v>
      </c>
      <c r="L16" s="917"/>
      <c r="M16" s="202"/>
      <c r="N16" s="950">
        <f t="shared" si="6"/>
        <v>45148</v>
      </c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</row>
    <row r="17" spans="1:257" s="152" customFormat="1" ht="27" hidden="1" customHeight="1" x14ac:dyDescent="0.2">
      <c r="A17" s="948" t="s">
        <v>1473</v>
      </c>
      <c r="B17" s="918" t="s">
        <v>1460</v>
      </c>
      <c r="C17" s="919" t="s">
        <v>1474</v>
      </c>
      <c r="D17" s="919">
        <v>45149</v>
      </c>
      <c r="E17" s="920">
        <f t="shared" ref="E17" si="7">D17+1</f>
        <v>45150</v>
      </c>
      <c r="F17" s="920">
        <f t="shared" ref="F17" si="8">D17+6</f>
        <v>45155</v>
      </c>
      <c r="G17" s="924" t="e">
        <f t="shared" ref="G17:G26" si="9">C17+12</f>
        <v>#VALUE!</v>
      </c>
      <c r="H17" s="924">
        <f t="shared" ref="H17:H26" si="10">D17+12</f>
        <v>45161</v>
      </c>
      <c r="I17" s="922">
        <f t="shared" ref="I17:I26" si="11">D17+14</f>
        <v>45163</v>
      </c>
      <c r="J17" s="920">
        <f t="shared" ref="J17:J26" si="12">E17+14</f>
        <v>45164</v>
      </c>
      <c r="K17" s="920">
        <f t="shared" ref="K17:K26" si="13">F17+14</f>
        <v>45169</v>
      </c>
      <c r="L17" s="917"/>
      <c r="M17" s="202"/>
      <c r="N17" s="950">
        <f t="shared" si="6"/>
        <v>45155</v>
      </c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</row>
    <row r="18" spans="1:257" s="152" customFormat="1" ht="17.45" hidden="1" customHeight="1" x14ac:dyDescent="0.2">
      <c r="A18" s="948"/>
      <c r="B18" s="918" t="s">
        <v>1464</v>
      </c>
      <c r="C18" s="919" t="s">
        <v>1475</v>
      </c>
      <c r="D18" s="920">
        <v>45155</v>
      </c>
      <c r="E18" s="920">
        <f t="shared" ref="E18" si="14">D18+1</f>
        <v>45156</v>
      </c>
      <c r="F18" s="920">
        <f t="shared" ref="F18" si="15">D18+6</f>
        <v>45161</v>
      </c>
      <c r="G18" s="921" t="e">
        <f t="shared" si="9"/>
        <v>#VALUE!</v>
      </c>
      <c r="H18" s="921">
        <f t="shared" si="10"/>
        <v>45167</v>
      </c>
      <c r="I18" s="920">
        <f t="shared" si="11"/>
        <v>45169</v>
      </c>
      <c r="J18" s="920">
        <f t="shared" si="12"/>
        <v>45170</v>
      </c>
      <c r="K18" s="920">
        <f t="shared" si="13"/>
        <v>45175</v>
      </c>
      <c r="L18" s="917"/>
      <c r="M18" s="202"/>
      <c r="N18" s="950">
        <f t="shared" si="6"/>
        <v>45162</v>
      </c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</row>
    <row r="19" spans="1:257" s="152" customFormat="1" ht="21.6" hidden="1" customHeight="1" x14ac:dyDescent="0.2">
      <c r="A19" s="948" t="s">
        <v>1476</v>
      </c>
      <c r="B19" s="918" t="s">
        <v>1069</v>
      </c>
      <c r="C19" s="919" t="s">
        <v>1477</v>
      </c>
      <c r="D19" s="920">
        <f t="shared" ref="D19:D22" si="16">D18+7</f>
        <v>45162</v>
      </c>
      <c r="E19" s="920">
        <f t="shared" ref="E19" si="17">D19+1</f>
        <v>45163</v>
      </c>
      <c r="F19" s="920">
        <f t="shared" ref="F19" si="18">D19+6</f>
        <v>45168</v>
      </c>
      <c r="G19" s="921" t="e">
        <f t="shared" si="9"/>
        <v>#VALUE!</v>
      </c>
      <c r="H19" s="921">
        <f t="shared" si="10"/>
        <v>45174</v>
      </c>
      <c r="I19" s="920">
        <f t="shared" si="11"/>
        <v>45176</v>
      </c>
      <c r="J19" s="920">
        <f t="shared" si="12"/>
        <v>45177</v>
      </c>
      <c r="K19" s="920">
        <f t="shared" si="13"/>
        <v>45182</v>
      </c>
      <c r="L19" s="917"/>
      <c r="M19" s="202"/>
      <c r="N19" s="950">
        <v>45162</v>
      </c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</row>
    <row r="20" spans="1:257" s="152" customFormat="1" ht="21.6" hidden="1" customHeight="1" x14ac:dyDescent="0.2">
      <c r="A20" s="948" t="s">
        <v>1478</v>
      </c>
      <c r="B20" s="918" t="s">
        <v>1388</v>
      </c>
      <c r="C20" s="919" t="s">
        <v>1479</v>
      </c>
      <c r="D20" s="920">
        <v>45171</v>
      </c>
      <c r="E20" s="920">
        <v>45174</v>
      </c>
      <c r="F20" s="920">
        <v>45180</v>
      </c>
      <c r="G20" s="924" t="e">
        <f t="shared" si="9"/>
        <v>#VALUE!</v>
      </c>
      <c r="H20" s="924">
        <f t="shared" si="10"/>
        <v>45183</v>
      </c>
      <c r="I20" s="920">
        <f t="shared" si="11"/>
        <v>45185</v>
      </c>
      <c r="J20" s="920">
        <f t="shared" si="12"/>
        <v>45188</v>
      </c>
      <c r="K20" s="920">
        <f t="shared" si="13"/>
        <v>45194</v>
      </c>
      <c r="L20" s="917"/>
      <c r="M20" s="202"/>
      <c r="N20" s="950">
        <v>45169</v>
      </c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</row>
    <row r="21" spans="1:257" s="152" customFormat="1" ht="21.6" hidden="1" customHeight="1" x14ac:dyDescent="0.2">
      <c r="A21" s="948" t="s">
        <v>1480</v>
      </c>
      <c r="B21" s="914" t="s">
        <v>395</v>
      </c>
      <c r="C21" s="919" t="s">
        <v>1481</v>
      </c>
      <c r="D21" s="922">
        <v>45176</v>
      </c>
      <c r="E21" s="922">
        <f t="shared" ref="E21" si="19">D21+1</f>
        <v>45177</v>
      </c>
      <c r="F21" s="922">
        <f t="shared" ref="F21" si="20">D21+6</f>
        <v>45182</v>
      </c>
      <c r="G21" s="924" t="e">
        <f t="shared" si="9"/>
        <v>#VALUE!</v>
      </c>
      <c r="H21" s="924">
        <f t="shared" si="10"/>
        <v>45188</v>
      </c>
      <c r="I21" s="922">
        <f t="shared" si="11"/>
        <v>45190</v>
      </c>
      <c r="J21" s="922">
        <f t="shared" si="12"/>
        <v>45191</v>
      </c>
      <c r="K21" s="922">
        <f t="shared" si="13"/>
        <v>45196</v>
      </c>
      <c r="L21" s="917"/>
      <c r="M21" s="202"/>
      <c r="N21" s="950">
        <v>45176</v>
      </c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</row>
    <row r="22" spans="1:257" s="152" customFormat="1" ht="21.6" hidden="1" customHeight="1" x14ac:dyDescent="0.2">
      <c r="A22" s="948"/>
      <c r="B22" s="918" t="s">
        <v>1460</v>
      </c>
      <c r="C22" s="919" t="s">
        <v>1482</v>
      </c>
      <c r="D22" s="920">
        <f t="shared" si="16"/>
        <v>45183</v>
      </c>
      <c r="E22" s="920">
        <f t="shared" ref="E22" si="21">D22+1</f>
        <v>45184</v>
      </c>
      <c r="F22" s="922">
        <f t="shared" ref="F22" si="22">D22+6</f>
        <v>45189</v>
      </c>
      <c r="G22" s="921" t="e">
        <f t="shared" si="9"/>
        <v>#VALUE!</v>
      </c>
      <c r="H22" s="921">
        <f t="shared" si="10"/>
        <v>45195</v>
      </c>
      <c r="I22" s="920">
        <f t="shared" si="11"/>
        <v>45197</v>
      </c>
      <c r="J22" s="920">
        <f t="shared" si="12"/>
        <v>45198</v>
      </c>
      <c r="K22" s="920">
        <f t="shared" si="13"/>
        <v>45203</v>
      </c>
      <c r="L22" s="917"/>
      <c r="M22" s="202"/>
      <c r="N22" s="950">
        <v>45183</v>
      </c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</row>
    <row r="23" spans="1:257" s="152" customFormat="1" ht="21.6" hidden="1" customHeight="1" x14ac:dyDescent="0.2">
      <c r="A23" s="948"/>
      <c r="B23" s="926" t="s">
        <v>1464</v>
      </c>
      <c r="C23" s="927" t="s">
        <v>1483</v>
      </c>
      <c r="D23" s="928">
        <v>45194</v>
      </c>
      <c r="E23" s="928">
        <f t="shared" ref="E23" si="23">D23+1</f>
        <v>45195</v>
      </c>
      <c r="F23" s="922">
        <f t="shared" ref="F23" si="24">D23+6</f>
        <v>45200</v>
      </c>
      <c r="G23" s="924" t="e">
        <f t="shared" si="9"/>
        <v>#VALUE!</v>
      </c>
      <c r="H23" s="924">
        <f t="shared" si="10"/>
        <v>45206</v>
      </c>
      <c r="I23" s="922">
        <f t="shared" si="11"/>
        <v>45208</v>
      </c>
      <c r="J23" s="922">
        <f t="shared" si="12"/>
        <v>45209</v>
      </c>
      <c r="K23" s="922">
        <f t="shared" si="13"/>
        <v>45214</v>
      </c>
      <c r="L23" s="917"/>
      <c r="M23" s="202"/>
      <c r="N23" s="950">
        <v>45190</v>
      </c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</row>
    <row r="24" spans="1:257" s="152" customFormat="1" ht="21.6" hidden="1" customHeight="1" x14ac:dyDescent="0.2">
      <c r="A24" s="948"/>
      <c r="B24" s="926" t="s">
        <v>1069</v>
      </c>
      <c r="C24" s="927" t="s">
        <v>1484</v>
      </c>
      <c r="D24" s="928">
        <v>45197</v>
      </c>
      <c r="E24" s="928">
        <f t="shared" ref="E24" si="25">D24+1</f>
        <v>45198</v>
      </c>
      <c r="F24" s="922">
        <f t="shared" ref="F24" si="26">D24+6</f>
        <v>45203</v>
      </c>
      <c r="G24" s="924" t="e">
        <f t="shared" si="9"/>
        <v>#VALUE!</v>
      </c>
      <c r="H24" s="924">
        <f t="shared" si="10"/>
        <v>45209</v>
      </c>
      <c r="I24" s="922">
        <f t="shared" si="11"/>
        <v>45211</v>
      </c>
      <c r="J24" s="922">
        <f t="shared" si="12"/>
        <v>45212</v>
      </c>
      <c r="K24" s="922">
        <f t="shared" si="13"/>
        <v>45217</v>
      </c>
      <c r="L24" s="917"/>
      <c r="M24" s="202"/>
      <c r="N24" s="950">
        <v>45197</v>
      </c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</row>
    <row r="25" spans="1:257" s="152" customFormat="1" ht="21.6" hidden="1" customHeight="1" x14ac:dyDescent="0.2">
      <c r="A25" s="948"/>
      <c r="B25" s="926" t="s">
        <v>1485</v>
      </c>
      <c r="C25" s="927" t="s">
        <v>1486</v>
      </c>
      <c r="D25" s="928">
        <v>45205</v>
      </c>
      <c r="E25" s="928">
        <f t="shared" ref="E25" si="27">D25+1</f>
        <v>45206</v>
      </c>
      <c r="F25" s="922">
        <f t="shared" ref="F25" si="28">D25+6</f>
        <v>45211</v>
      </c>
      <c r="G25" s="929" t="e">
        <f t="shared" si="9"/>
        <v>#VALUE!</v>
      </c>
      <c r="H25" s="929">
        <f t="shared" si="10"/>
        <v>45217</v>
      </c>
      <c r="I25" s="928">
        <f t="shared" si="11"/>
        <v>45219</v>
      </c>
      <c r="J25" s="920">
        <f t="shared" si="12"/>
        <v>45220</v>
      </c>
      <c r="K25" s="920">
        <f t="shared" si="13"/>
        <v>45225</v>
      </c>
      <c r="L25" s="917"/>
      <c r="M25" s="202"/>
      <c r="N25" s="950">
        <f>N24+7</f>
        <v>45204</v>
      </c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</row>
    <row r="26" spans="1:257" s="152" customFormat="1" ht="21.6" hidden="1" customHeight="1" x14ac:dyDescent="0.2">
      <c r="A26" s="948"/>
      <c r="B26" s="918" t="s">
        <v>1487</v>
      </c>
      <c r="C26" s="919" t="s">
        <v>1488</v>
      </c>
      <c r="D26" s="920">
        <v>45211</v>
      </c>
      <c r="E26" s="920">
        <f t="shared" ref="E26:E27" si="29">D26+1</f>
        <v>45212</v>
      </c>
      <c r="F26" s="922">
        <f t="shared" ref="F26:F27" si="30">D26+6</f>
        <v>45217</v>
      </c>
      <c r="G26" s="921" t="e">
        <f t="shared" si="9"/>
        <v>#VALUE!</v>
      </c>
      <c r="H26" s="921">
        <f t="shared" si="10"/>
        <v>45223</v>
      </c>
      <c r="I26" s="920">
        <f t="shared" si="11"/>
        <v>45225</v>
      </c>
      <c r="J26" s="920">
        <f t="shared" si="12"/>
        <v>45226</v>
      </c>
      <c r="K26" s="920">
        <f t="shared" si="13"/>
        <v>45231</v>
      </c>
      <c r="L26" s="917"/>
      <c r="M26" s="202"/>
      <c r="N26" s="950">
        <f t="shared" ref="N26:N35" si="31">N25+7</f>
        <v>45211</v>
      </c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</row>
    <row r="27" spans="1:257" s="152" customFormat="1" ht="21.6" hidden="1" customHeight="1" x14ac:dyDescent="0.2">
      <c r="A27" s="948"/>
      <c r="B27" s="930" t="s">
        <v>1460</v>
      </c>
      <c r="C27" s="931" t="s">
        <v>1489</v>
      </c>
      <c r="D27" s="920">
        <v>45222</v>
      </c>
      <c r="E27" s="922">
        <f t="shared" si="29"/>
        <v>45223</v>
      </c>
      <c r="F27" s="922">
        <f t="shared" si="30"/>
        <v>45228</v>
      </c>
      <c r="G27" s="924"/>
      <c r="H27" s="924"/>
      <c r="I27" s="922"/>
      <c r="J27" s="922">
        <f t="shared" ref="J27:K30" si="32">E27+14</f>
        <v>45237</v>
      </c>
      <c r="K27" s="922">
        <f t="shared" si="32"/>
        <v>45242</v>
      </c>
      <c r="L27" s="917"/>
      <c r="M27" s="202"/>
      <c r="N27" s="913">
        <f>N26+7</f>
        <v>45218</v>
      </c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</row>
    <row r="28" spans="1:257" s="152" customFormat="1" ht="21" hidden="1" customHeight="1" x14ac:dyDescent="0.2">
      <c r="A28" s="948"/>
      <c r="B28" s="918" t="s">
        <v>1460</v>
      </c>
      <c r="C28" s="919" t="s">
        <v>1490</v>
      </c>
      <c r="D28" s="920">
        <v>45226</v>
      </c>
      <c r="E28" s="922">
        <f t="shared" ref="E28" si="33">D28+1</f>
        <v>45227</v>
      </c>
      <c r="F28" s="922">
        <f t="shared" ref="F28" si="34">D28+6</f>
        <v>45232</v>
      </c>
      <c r="G28" s="924" t="e">
        <f t="shared" ref="G28:H30" si="35">C28+12</f>
        <v>#VALUE!</v>
      </c>
      <c r="H28" s="924">
        <f t="shared" si="35"/>
        <v>45238</v>
      </c>
      <c r="I28" s="920">
        <f>D28+14</f>
        <v>45240</v>
      </c>
      <c r="J28" s="920">
        <f t="shared" si="32"/>
        <v>45241</v>
      </c>
      <c r="K28" s="920">
        <f t="shared" si="32"/>
        <v>45246</v>
      </c>
      <c r="L28" s="917"/>
      <c r="M28" s="202"/>
      <c r="N28" s="950">
        <v>45226</v>
      </c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</row>
    <row r="29" spans="1:257" s="152" customFormat="1" ht="21.6" hidden="1" customHeight="1" x14ac:dyDescent="0.2">
      <c r="A29" s="948"/>
      <c r="B29" s="918" t="s">
        <v>1464</v>
      </c>
      <c r="C29" s="919" t="s">
        <v>1491</v>
      </c>
      <c r="D29" s="920">
        <v>45232</v>
      </c>
      <c r="E29" s="922">
        <f t="shared" ref="E29:E30" si="36">D29+1</f>
        <v>45233</v>
      </c>
      <c r="F29" s="922">
        <f t="shared" ref="F29:F30" si="37">D29+6</f>
        <v>45238</v>
      </c>
      <c r="G29" s="924" t="e">
        <f t="shared" si="35"/>
        <v>#VALUE!</v>
      </c>
      <c r="H29" s="924">
        <f t="shared" si="35"/>
        <v>45244</v>
      </c>
      <c r="I29" s="920">
        <f>D29+14</f>
        <v>45246</v>
      </c>
      <c r="J29" s="920">
        <f t="shared" si="32"/>
        <v>45247</v>
      </c>
      <c r="K29" s="920">
        <f t="shared" si="32"/>
        <v>45252</v>
      </c>
      <c r="L29" s="917"/>
      <c r="M29" s="202"/>
      <c r="N29" s="950">
        <v>45225</v>
      </c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</row>
    <row r="30" spans="1:257" s="152" customFormat="1" ht="21" hidden="1" customHeight="1" x14ac:dyDescent="0.2">
      <c r="A30" s="948"/>
      <c r="B30" s="932" t="s">
        <v>1485</v>
      </c>
      <c r="C30" s="933" t="s">
        <v>1492</v>
      </c>
      <c r="D30" s="920">
        <v>45239</v>
      </c>
      <c r="E30" s="922">
        <f t="shared" si="36"/>
        <v>45240</v>
      </c>
      <c r="F30" s="922">
        <f t="shared" si="37"/>
        <v>45245</v>
      </c>
      <c r="G30" s="924" t="e">
        <f t="shared" si="35"/>
        <v>#VALUE!</v>
      </c>
      <c r="H30" s="924">
        <f t="shared" si="35"/>
        <v>45251</v>
      </c>
      <c r="I30" s="922">
        <f>D30+14</f>
        <v>45253</v>
      </c>
      <c r="J30" s="922">
        <f t="shared" si="32"/>
        <v>45254</v>
      </c>
      <c r="K30" s="922">
        <f t="shared" si="32"/>
        <v>45259</v>
      </c>
      <c r="L30" s="917"/>
      <c r="M30" s="202"/>
      <c r="N30" s="950">
        <v>45232</v>
      </c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</row>
    <row r="31" spans="1:257" s="152" customFormat="1" ht="20.25" hidden="1" customHeight="1" x14ac:dyDescent="0.2">
      <c r="A31" s="948" t="s">
        <v>1493</v>
      </c>
      <c r="B31" s="918" t="s">
        <v>1485</v>
      </c>
      <c r="C31" s="919" t="s">
        <v>1494</v>
      </c>
      <c r="D31" s="919">
        <v>45243</v>
      </c>
      <c r="E31" s="934">
        <f t="shared" ref="E31" si="38">D31+1</f>
        <v>45244</v>
      </c>
      <c r="F31" s="922">
        <f t="shared" ref="F31" si="39">D31+6</f>
        <v>45249</v>
      </c>
      <c r="G31" s="935">
        <v>45246</v>
      </c>
      <c r="H31" s="935">
        <v>45246</v>
      </c>
      <c r="I31" s="936">
        <v>45248</v>
      </c>
      <c r="J31" s="936">
        <v>45249</v>
      </c>
      <c r="K31" s="936">
        <v>45249</v>
      </c>
      <c r="L31" s="917"/>
      <c r="M31" s="202"/>
      <c r="N31" s="950">
        <f>N29+7</f>
        <v>45232</v>
      </c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</row>
    <row r="32" spans="1:257" s="152" customFormat="1" ht="21.6" hidden="1" customHeight="1" x14ac:dyDescent="0.2">
      <c r="A32" s="948" t="s">
        <v>1495</v>
      </c>
      <c r="B32" s="918" t="s">
        <v>1496</v>
      </c>
      <c r="C32" s="919" t="s">
        <v>1497</v>
      </c>
      <c r="D32" s="920">
        <v>45243</v>
      </c>
      <c r="E32" s="920">
        <f t="shared" ref="E32" si="40">D32+1</f>
        <v>45244</v>
      </c>
      <c r="F32" s="922">
        <f t="shared" ref="F32" si="41">D32+6</f>
        <v>45249</v>
      </c>
      <c r="G32" s="924" t="e">
        <f t="shared" ref="G32:H39" si="42">C32+12</f>
        <v>#VALUE!</v>
      </c>
      <c r="H32" s="924">
        <f t="shared" si="42"/>
        <v>45255</v>
      </c>
      <c r="I32" s="920">
        <f t="shared" ref="I32:K39" si="43">D32+14</f>
        <v>45257</v>
      </c>
      <c r="J32" s="920">
        <f t="shared" si="43"/>
        <v>45258</v>
      </c>
      <c r="K32" s="920">
        <f t="shared" si="43"/>
        <v>45263</v>
      </c>
      <c r="L32" s="917"/>
      <c r="M32" s="202"/>
      <c r="N32" s="950">
        <f t="shared" si="31"/>
        <v>45239</v>
      </c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</row>
    <row r="33" spans="1:257" s="152" customFormat="1" ht="21.6" hidden="1" customHeight="1" x14ac:dyDescent="0.2">
      <c r="A33" s="948"/>
      <c r="B33" s="918" t="s">
        <v>1487</v>
      </c>
      <c r="C33" s="919" t="s">
        <v>1498</v>
      </c>
      <c r="D33" s="920">
        <v>45248</v>
      </c>
      <c r="E33" s="920">
        <f t="shared" ref="E33" si="44">D33+1</f>
        <v>45249</v>
      </c>
      <c r="F33" s="920">
        <f t="shared" ref="F33" si="45">D33+6</f>
        <v>45254</v>
      </c>
      <c r="G33" s="921" t="e">
        <f t="shared" si="42"/>
        <v>#VALUE!</v>
      </c>
      <c r="H33" s="921">
        <f t="shared" si="42"/>
        <v>45260</v>
      </c>
      <c r="I33" s="920">
        <f t="shared" si="43"/>
        <v>45262</v>
      </c>
      <c r="J33" s="920">
        <f t="shared" si="43"/>
        <v>45263</v>
      </c>
      <c r="K33" s="920">
        <f t="shared" si="43"/>
        <v>45268</v>
      </c>
      <c r="L33" s="917"/>
      <c r="M33" s="202"/>
      <c r="N33" s="950">
        <f t="shared" si="31"/>
        <v>45246</v>
      </c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</row>
    <row r="34" spans="1:257" s="152" customFormat="1" ht="21.6" hidden="1" customHeight="1" x14ac:dyDescent="0.2">
      <c r="A34" s="948"/>
      <c r="B34" s="918" t="s">
        <v>1460</v>
      </c>
      <c r="C34" s="919" t="s">
        <v>1499</v>
      </c>
      <c r="D34" s="920">
        <v>45259</v>
      </c>
      <c r="E34" s="922">
        <f>D34+1</f>
        <v>45260</v>
      </c>
      <c r="F34" s="920">
        <f t="shared" ref="F34" si="46">D34+6</f>
        <v>45265</v>
      </c>
      <c r="G34" s="924" t="e">
        <f t="shared" si="42"/>
        <v>#VALUE!</v>
      </c>
      <c r="H34" s="924">
        <f t="shared" si="42"/>
        <v>45271</v>
      </c>
      <c r="I34" s="920">
        <f t="shared" si="43"/>
        <v>45273</v>
      </c>
      <c r="J34" s="920">
        <f t="shared" si="43"/>
        <v>45274</v>
      </c>
      <c r="K34" s="920">
        <f t="shared" si="43"/>
        <v>45279</v>
      </c>
      <c r="L34" s="917"/>
      <c r="M34" s="202"/>
      <c r="N34" s="950">
        <f t="shared" si="31"/>
        <v>45253</v>
      </c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</row>
    <row r="35" spans="1:257" s="152" customFormat="1" ht="21.6" hidden="1" customHeight="1" x14ac:dyDescent="0.2">
      <c r="A35" s="948"/>
      <c r="B35" s="918" t="s">
        <v>1464</v>
      </c>
      <c r="C35" s="919" t="s">
        <v>1500</v>
      </c>
      <c r="D35" s="920">
        <v>45260</v>
      </c>
      <c r="E35" s="920">
        <f t="shared" ref="E35" si="47">D35+1</f>
        <v>45261</v>
      </c>
      <c r="F35" s="920">
        <f t="shared" ref="F35" si="48">D35+6</f>
        <v>45266</v>
      </c>
      <c r="G35" s="921" t="e">
        <f t="shared" si="42"/>
        <v>#VALUE!</v>
      </c>
      <c r="H35" s="921">
        <f t="shared" si="42"/>
        <v>45272</v>
      </c>
      <c r="I35" s="920">
        <f t="shared" si="43"/>
        <v>45274</v>
      </c>
      <c r="J35" s="920">
        <f t="shared" si="43"/>
        <v>45275</v>
      </c>
      <c r="K35" s="920">
        <f t="shared" si="43"/>
        <v>45280</v>
      </c>
      <c r="L35" s="917"/>
      <c r="M35" s="202"/>
      <c r="N35" s="950">
        <f t="shared" si="31"/>
        <v>45260</v>
      </c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</row>
    <row r="36" spans="1:257" s="152" customFormat="1" ht="21.6" hidden="1" customHeight="1" x14ac:dyDescent="0.2">
      <c r="A36" s="948"/>
      <c r="B36" s="918" t="s">
        <v>1485</v>
      </c>
      <c r="C36" s="919" t="s">
        <v>1501</v>
      </c>
      <c r="D36" s="920">
        <v>45266</v>
      </c>
      <c r="E36" s="920">
        <f t="shared" ref="E36" si="49">D36+1</f>
        <v>45267</v>
      </c>
      <c r="F36" s="920">
        <f t="shared" ref="F36" si="50">D36+6</f>
        <v>45272</v>
      </c>
      <c r="G36" s="921" t="e">
        <f t="shared" si="42"/>
        <v>#VALUE!</v>
      </c>
      <c r="H36" s="921">
        <f t="shared" si="42"/>
        <v>45278</v>
      </c>
      <c r="I36" s="920">
        <f t="shared" si="43"/>
        <v>45280</v>
      </c>
      <c r="J36" s="920">
        <f t="shared" si="43"/>
        <v>45281</v>
      </c>
      <c r="K36" s="920">
        <f t="shared" si="43"/>
        <v>45286</v>
      </c>
      <c r="L36" s="917"/>
      <c r="M36" s="202"/>
      <c r="N36" s="950">
        <f t="shared" ref="N36" si="51">N35+7</f>
        <v>45267</v>
      </c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</row>
    <row r="37" spans="1:257" s="152" customFormat="1" ht="21.6" hidden="1" customHeight="1" x14ac:dyDescent="0.2">
      <c r="A37" s="948"/>
      <c r="B37" s="918" t="s">
        <v>1496</v>
      </c>
      <c r="C37" s="919" t="s">
        <v>1502</v>
      </c>
      <c r="D37" s="920">
        <v>45280</v>
      </c>
      <c r="E37" s="920">
        <f t="shared" ref="E37" si="52">D37+1</f>
        <v>45281</v>
      </c>
      <c r="F37" s="920">
        <f t="shared" ref="F37" si="53">D37+6</f>
        <v>45286</v>
      </c>
      <c r="G37" s="937" t="e">
        <f t="shared" si="42"/>
        <v>#VALUE!</v>
      </c>
      <c r="H37" s="937">
        <f t="shared" si="42"/>
        <v>45292</v>
      </c>
      <c r="I37" s="920">
        <f t="shared" si="43"/>
        <v>45294</v>
      </c>
      <c r="J37" s="920">
        <f t="shared" si="43"/>
        <v>45295</v>
      </c>
      <c r="K37" s="920">
        <f t="shared" si="43"/>
        <v>45300</v>
      </c>
      <c r="L37" s="917"/>
      <c r="M37" s="202"/>
      <c r="N37" s="950">
        <f t="shared" ref="N37" si="54">N36+7</f>
        <v>45274</v>
      </c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</row>
    <row r="38" spans="1:257" s="152" customFormat="1" ht="21.6" hidden="1" customHeight="1" x14ac:dyDescent="0.2">
      <c r="A38" s="948"/>
      <c r="B38" s="918" t="s">
        <v>1487</v>
      </c>
      <c r="C38" s="919" t="s">
        <v>1503</v>
      </c>
      <c r="D38" s="920">
        <v>45281</v>
      </c>
      <c r="E38" s="920">
        <f t="shared" ref="E38" si="55">D38+1</f>
        <v>45282</v>
      </c>
      <c r="F38" s="920">
        <f t="shared" ref="F38" si="56">D38+6</f>
        <v>45287</v>
      </c>
      <c r="G38" s="921" t="e">
        <f t="shared" si="42"/>
        <v>#VALUE!</v>
      </c>
      <c r="H38" s="921">
        <f t="shared" si="42"/>
        <v>45293</v>
      </c>
      <c r="I38" s="920">
        <f t="shared" si="43"/>
        <v>45295</v>
      </c>
      <c r="J38" s="920">
        <f t="shared" si="43"/>
        <v>45296</v>
      </c>
      <c r="K38" s="920">
        <f t="shared" si="43"/>
        <v>45301</v>
      </c>
      <c r="L38" s="917"/>
      <c r="M38" s="202"/>
      <c r="N38" s="950">
        <f t="shared" ref="N38:N61" si="57">N37+7</f>
        <v>45281</v>
      </c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</row>
    <row r="39" spans="1:257" s="152" customFormat="1" ht="21.6" hidden="1" customHeight="1" x14ac:dyDescent="0.2">
      <c r="A39" s="948"/>
      <c r="B39" s="918" t="s">
        <v>1460</v>
      </c>
      <c r="C39" s="919" t="s">
        <v>1504</v>
      </c>
      <c r="D39" s="938">
        <v>45291</v>
      </c>
      <c r="E39" s="939">
        <f t="shared" ref="E39" si="58">D39+1</f>
        <v>45292</v>
      </c>
      <c r="F39" s="938">
        <f t="shared" ref="F39" si="59">D39+6</f>
        <v>45297</v>
      </c>
      <c r="G39" s="940" t="e">
        <f t="shared" si="42"/>
        <v>#VALUE!</v>
      </c>
      <c r="H39" s="940">
        <f t="shared" si="42"/>
        <v>45303</v>
      </c>
      <c r="I39" s="938">
        <f t="shared" si="43"/>
        <v>45305</v>
      </c>
      <c r="J39" s="938">
        <f t="shared" si="43"/>
        <v>45306</v>
      </c>
      <c r="K39" s="938">
        <f t="shared" si="43"/>
        <v>45311</v>
      </c>
      <c r="L39" s="917"/>
      <c r="M39" s="202"/>
      <c r="N39" s="950">
        <f t="shared" si="57"/>
        <v>45288</v>
      </c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</row>
    <row r="40" spans="1:257" s="152" customFormat="1" ht="21.6" hidden="1" customHeight="1" x14ac:dyDescent="0.2">
      <c r="A40" s="948"/>
      <c r="B40" s="918" t="s">
        <v>1464</v>
      </c>
      <c r="C40" s="919" t="s">
        <v>1505</v>
      </c>
      <c r="D40" s="920">
        <v>45295</v>
      </c>
      <c r="E40" s="920">
        <f t="shared" ref="E40:E43" si="60">D40+1</f>
        <v>45296</v>
      </c>
      <c r="F40" s="920">
        <f t="shared" ref="F40:F43" si="61">D40+6</f>
        <v>45301</v>
      </c>
      <c r="G40" s="920">
        <f>D40+11</f>
        <v>45306</v>
      </c>
      <c r="H40" s="920">
        <f t="shared" ref="H40:H51" si="62">D40+12</f>
        <v>45307</v>
      </c>
      <c r="I40" s="920">
        <f t="shared" ref="I40:I51" si="63">D40+14</f>
        <v>45309</v>
      </c>
      <c r="J40" s="920">
        <f>D40+15</f>
        <v>45310</v>
      </c>
      <c r="K40" s="920">
        <f>D40+16</f>
        <v>45311</v>
      </c>
      <c r="L40" s="920">
        <f>D40+17</f>
        <v>45312</v>
      </c>
      <c r="M40" s="202"/>
      <c r="N40" s="950">
        <f t="shared" si="57"/>
        <v>45295</v>
      </c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</row>
    <row r="41" spans="1:257" s="152" customFormat="1" ht="21.6" hidden="1" customHeight="1" x14ac:dyDescent="0.2">
      <c r="A41" s="948"/>
      <c r="B41" s="918" t="s">
        <v>1485</v>
      </c>
      <c r="C41" s="919" t="s">
        <v>1506</v>
      </c>
      <c r="D41" s="920">
        <f t="shared" ref="D41" si="64">D40+7</f>
        <v>45302</v>
      </c>
      <c r="E41" s="920">
        <f t="shared" si="60"/>
        <v>45303</v>
      </c>
      <c r="F41" s="920">
        <f t="shared" si="61"/>
        <v>45308</v>
      </c>
      <c r="G41" s="920">
        <f t="shared" ref="G41:G50" si="65">D41+11</f>
        <v>45313</v>
      </c>
      <c r="H41" s="920">
        <f t="shared" si="62"/>
        <v>45314</v>
      </c>
      <c r="I41" s="920">
        <f t="shared" si="63"/>
        <v>45316</v>
      </c>
      <c r="J41" s="920">
        <f>D41+15</f>
        <v>45317</v>
      </c>
      <c r="K41" s="920">
        <f>D41+16</f>
        <v>45318</v>
      </c>
      <c r="L41" s="920">
        <f>D41+17</f>
        <v>45319</v>
      </c>
      <c r="M41" s="202"/>
      <c r="N41" s="950">
        <f t="shared" si="57"/>
        <v>45302</v>
      </c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</row>
    <row r="42" spans="1:257" s="152" customFormat="1" ht="21.6" hidden="1" customHeight="1" x14ac:dyDescent="0.2">
      <c r="A42" s="948"/>
      <c r="B42" s="918" t="s">
        <v>1496</v>
      </c>
      <c r="C42" s="919" t="s">
        <v>1507</v>
      </c>
      <c r="D42" s="920">
        <v>45309</v>
      </c>
      <c r="E42" s="920">
        <f t="shared" si="60"/>
        <v>45310</v>
      </c>
      <c r="F42" s="920">
        <f t="shared" si="61"/>
        <v>45315</v>
      </c>
      <c r="G42" s="920">
        <f t="shared" si="65"/>
        <v>45320</v>
      </c>
      <c r="H42" s="920">
        <f t="shared" si="62"/>
        <v>45321</v>
      </c>
      <c r="I42" s="920">
        <f t="shared" si="63"/>
        <v>45323</v>
      </c>
      <c r="J42" s="920">
        <f>D42+15</f>
        <v>45324</v>
      </c>
      <c r="K42" s="920">
        <f>D42+16</f>
        <v>45325</v>
      </c>
      <c r="L42" s="920">
        <f>D42+17</f>
        <v>45326</v>
      </c>
      <c r="M42" s="202"/>
      <c r="N42" s="950">
        <f t="shared" si="57"/>
        <v>45309</v>
      </c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</row>
    <row r="43" spans="1:257" s="152" customFormat="1" ht="21.6" hidden="1" customHeight="1" x14ac:dyDescent="0.2">
      <c r="A43" s="948"/>
      <c r="B43" s="932" t="s">
        <v>1487</v>
      </c>
      <c r="C43" s="933" t="s">
        <v>1508</v>
      </c>
      <c r="D43" s="920">
        <v>45325</v>
      </c>
      <c r="E43" s="922">
        <f t="shared" si="60"/>
        <v>45326</v>
      </c>
      <c r="F43" s="922">
        <f t="shared" si="61"/>
        <v>45331</v>
      </c>
      <c r="G43" s="941">
        <v>45335</v>
      </c>
      <c r="H43" s="941">
        <v>45329</v>
      </c>
      <c r="I43" s="942">
        <v>45331</v>
      </c>
      <c r="J43" s="942">
        <v>45332</v>
      </c>
      <c r="K43" s="942">
        <v>45333</v>
      </c>
      <c r="L43" s="942">
        <v>45334</v>
      </c>
      <c r="M43" s="202"/>
      <c r="N43" s="950">
        <f t="shared" si="57"/>
        <v>45316</v>
      </c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</row>
    <row r="44" spans="1:257" s="152" customFormat="1" ht="21.6" hidden="1" customHeight="1" x14ac:dyDescent="0.2">
      <c r="A44" s="948"/>
      <c r="B44" s="918" t="s">
        <v>1460</v>
      </c>
      <c r="C44" s="919" t="s">
        <v>1509</v>
      </c>
      <c r="D44" s="920">
        <v>45323</v>
      </c>
      <c r="E44" s="920">
        <f t="shared" ref="E44" si="66">D44+1</f>
        <v>45324</v>
      </c>
      <c r="F44" s="920">
        <f t="shared" ref="F44" si="67">D44+6</f>
        <v>45329</v>
      </c>
      <c r="G44" s="920">
        <f t="shared" si="65"/>
        <v>45334</v>
      </c>
      <c r="H44" s="922">
        <f t="shared" si="62"/>
        <v>45335</v>
      </c>
      <c r="I44" s="922">
        <f t="shared" si="63"/>
        <v>45337</v>
      </c>
      <c r="J44" s="922">
        <f t="shared" ref="J44:J45" si="68">E44+14</f>
        <v>45338</v>
      </c>
      <c r="K44" s="922">
        <f t="shared" ref="K44:K45" si="69">K43+7</f>
        <v>45340</v>
      </c>
      <c r="L44" s="922">
        <f t="shared" ref="L44:L45" si="70">L43+7</f>
        <v>45341</v>
      </c>
      <c r="M44" s="202"/>
      <c r="N44" s="950">
        <f t="shared" si="57"/>
        <v>45323</v>
      </c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</row>
    <row r="45" spans="1:257" s="152" customFormat="1" ht="20.25" hidden="1" customHeight="1" x14ac:dyDescent="0.2">
      <c r="A45" s="948"/>
      <c r="B45" s="918" t="s">
        <v>1464</v>
      </c>
      <c r="C45" s="919" t="s">
        <v>1510</v>
      </c>
      <c r="D45" s="920">
        <v>45335</v>
      </c>
      <c r="E45" s="920">
        <f t="shared" ref="E45" si="71">D45+1</f>
        <v>45336</v>
      </c>
      <c r="F45" s="922">
        <f t="shared" ref="F45" si="72">D45+6</f>
        <v>45341</v>
      </c>
      <c r="G45" s="922">
        <f t="shared" si="65"/>
        <v>45346</v>
      </c>
      <c r="H45" s="922">
        <f t="shared" si="62"/>
        <v>45347</v>
      </c>
      <c r="I45" s="922">
        <f t="shared" si="63"/>
        <v>45349</v>
      </c>
      <c r="J45" s="922">
        <f t="shared" si="68"/>
        <v>45350</v>
      </c>
      <c r="K45" s="922">
        <f t="shared" si="69"/>
        <v>45347</v>
      </c>
      <c r="L45" s="922">
        <f t="shared" si="70"/>
        <v>45348</v>
      </c>
      <c r="M45" s="202"/>
      <c r="N45" s="950">
        <v>45330</v>
      </c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</row>
    <row r="46" spans="1:257" s="152" customFormat="1" ht="20.25" hidden="1" customHeight="1" x14ac:dyDescent="0.2">
      <c r="A46" s="948"/>
      <c r="B46" s="918" t="s">
        <v>1485</v>
      </c>
      <c r="C46" s="919" t="s">
        <v>1511</v>
      </c>
      <c r="D46" s="920">
        <v>45337</v>
      </c>
      <c r="E46" s="943"/>
      <c r="F46" s="943"/>
      <c r="G46" s="922"/>
      <c r="H46" s="943"/>
      <c r="I46" s="943"/>
      <c r="J46" s="943"/>
      <c r="K46" s="943"/>
      <c r="L46" s="943"/>
      <c r="M46" s="202"/>
      <c r="N46" s="950">
        <f t="shared" si="57"/>
        <v>45337</v>
      </c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</row>
    <row r="47" spans="1:257" s="152" customFormat="1" ht="20.25" hidden="1" customHeight="1" x14ac:dyDescent="0.2">
      <c r="A47" s="948"/>
      <c r="B47" s="918" t="s">
        <v>1496</v>
      </c>
      <c r="C47" s="919" t="s">
        <v>1512</v>
      </c>
      <c r="D47" s="920">
        <v>45346</v>
      </c>
      <c r="E47" s="920">
        <f t="shared" ref="E47" si="73">D47+1</f>
        <v>45347</v>
      </c>
      <c r="F47" s="920">
        <f t="shared" ref="F47" si="74">D47+6</f>
        <v>45352</v>
      </c>
      <c r="G47" s="920">
        <f t="shared" si="65"/>
        <v>45357</v>
      </c>
      <c r="H47" s="920">
        <f t="shared" si="62"/>
        <v>45358</v>
      </c>
      <c r="I47" s="920">
        <f t="shared" si="63"/>
        <v>45360</v>
      </c>
      <c r="J47" s="920">
        <f>D47+15</f>
        <v>45361</v>
      </c>
      <c r="K47" s="920">
        <f>D47+16</f>
        <v>45362</v>
      </c>
      <c r="L47" s="920">
        <f>D47+17</f>
        <v>45363</v>
      </c>
      <c r="M47" s="202"/>
      <c r="N47" s="950">
        <f t="shared" si="57"/>
        <v>45344</v>
      </c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</row>
    <row r="48" spans="1:257" s="152" customFormat="1" ht="20.25" hidden="1" customHeight="1" x14ac:dyDescent="0.2">
      <c r="A48" s="948"/>
      <c r="B48" s="918" t="s">
        <v>1487</v>
      </c>
      <c r="C48" s="919" t="s">
        <v>1513</v>
      </c>
      <c r="D48" s="920">
        <v>45354</v>
      </c>
      <c r="E48" s="920">
        <f t="shared" ref="E48" si="75">D48+1</f>
        <v>45355</v>
      </c>
      <c r="F48" s="920">
        <f t="shared" ref="F48" si="76">D48+6</f>
        <v>45360</v>
      </c>
      <c r="G48" s="920">
        <f t="shared" si="65"/>
        <v>45365</v>
      </c>
      <c r="H48" s="920">
        <f t="shared" si="62"/>
        <v>45366</v>
      </c>
      <c r="I48" s="920">
        <f t="shared" si="63"/>
        <v>45368</v>
      </c>
      <c r="J48" s="920">
        <f t="shared" ref="J48:J51" si="77">D48+15</f>
        <v>45369</v>
      </c>
      <c r="K48" s="920">
        <f t="shared" ref="K48:K51" si="78">D48+16</f>
        <v>45370</v>
      </c>
      <c r="L48" s="920">
        <f t="shared" ref="L48:L51" si="79">D48+17</f>
        <v>45371</v>
      </c>
      <c r="M48" s="202"/>
      <c r="N48" s="950">
        <f t="shared" si="57"/>
        <v>45351</v>
      </c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</row>
    <row r="49" spans="1:257" s="152" customFormat="1" ht="20.25" hidden="1" customHeight="1" x14ac:dyDescent="0.2">
      <c r="A49" s="948"/>
      <c r="B49" s="1157" t="s">
        <v>1460</v>
      </c>
      <c r="C49" s="1161" t="s">
        <v>1514</v>
      </c>
      <c r="D49" s="1158">
        <v>45359</v>
      </c>
      <c r="E49" s="920">
        <f t="shared" ref="E49" si="80">D49+1</f>
        <v>45360</v>
      </c>
      <c r="F49" s="1160" t="s">
        <v>547</v>
      </c>
      <c r="G49" s="920">
        <f t="shared" si="65"/>
        <v>45370</v>
      </c>
      <c r="H49" s="920">
        <f t="shared" si="62"/>
        <v>45371</v>
      </c>
      <c r="I49" s="920">
        <f t="shared" si="63"/>
        <v>45373</v>
      </c>
      <c r="J49" s="920">
        <f t="shared" si="77"/>
        <v>45374</v>
      </c>
      <c r="K49" s="920">
        <f t="shared" si="78"/>
        <v>45375</v>
      </c>
      <c r="L49" s="920">
        <f t="shared" si="79"/>
        <v>45376</v>
      </c>
      <c r="M49" s="202"/>
      <c r="N49" s="851">
        <v>45358</v>
      </c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</row>
    <row r="50" spans="1:257" s="152" customFormat="1" ht="20.25" hidden="1" customHeight="1" x14ac:dyDescent="0.2">
      <c r="A50" s="948"/>
      <c r="B50" s="1157" t="s">
        <v>1464</v>
      </c>
      <c r="C50" s="1161" t="s">
        <v>1515</v>
      </c>
      <c r="D50" s="1158">
        <v>45365</v>
      </c>
      <c r="E50" s="920">
        <f t="shared" ref="E50" si="81">D50+1</f>
        <v>45366</v>
      </c>
      <c r="F50" s="920">
        <f t="shared" ref="F50" si="82">D50+6</f>
        <v>45371</v>
      </c>
      <c r="G50" s="920">
        <f t="shared" si="65"/>
        <v>45376</v>
      </c>
      <c r="H50" s="920">
        <f t="shared" si="62"/>
        <v>45377</v>
      </c>
      <c r="I50" s="920">
        <f t="shared" si="63"/>
        <v>45379</v>
      </c>
      <c r="J50" s="920">
        <f t="shared" si="77"/>
        <v>45380</v>
      </c>
      <c r="K50" s="920">
        <f t="shared" si="78"/>
        <v>45381</v>
      </c>
      <c r="L50" s="920">
        <f t="shared" si="79"/>
        <v>45382</v>
      </c>
      <c r="M50" s="202"/>
      <c r="N50" s="851">
        <f t="shared" si="57"/>
        <v>45365</v>
      </c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</row>
    <row r="51" spans="1:257" s="152" customFormat="1" ht="20.25" hidden="1" customHeight="1" x14ac:dyDescent="0.2">
      <c r="A51" s="949" t="s">
        <v>1495</v>
      </c>
      <c r="B51" s="1157" t="s">
        <v>1128</v>
      </c>
      <c r="C51" s="1161" t="s">
        <v>1516</v>
      </c>
      <c r="D51" s="1158">
        <v>45378</v>
      </c>
      <c r="E51" s="920">
        <f t="shared" ref="E51" si="83">D51+1</f>
        <v>45379</v>
      </c>
      <c r="F51" s="1160" t="s">
        <v>547</v>
      </c>
      <c r="G51" s="1160" t="s">
        <v>547</v>
      </c>
      <c r="H51" s="920">
        <f t="shared" si="62"/>
        <v>45390</v>
      </c>
      <c r="I51" s="920">
        <f t="shared" si="63"/>
        <v>45392</v>
      </c>
      <c r="J51" s="920">
        <f t="shared" si="77"/>
        <v>45393</v>
      </c>
      <c r="K51" s="920">
        <f t="shared" si="78"/>
        <v>45394</v>
      </c>
      <c r="L51" s="920">
        <f t="shared" si="79"/>
        <v>45395</v>
      </c>
      <c r="M51" s="202"/>
      <c r="N51" s="851">
        <f t="shared" si="57"/>
        <v>45372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</row>
    <row r="52" spans="1:257" s="152" customFormat="1" ht="20.25" hidden="1" customHeight="1" x14ac:dyDescent="0.2">
      <c r="A52" s="948"/>
      <c r="B52" s="1157" t="s">
        <v>1496</v>
      </c>
      <c r="C52" s="1161" t="s">
        <v>1517</v>
      </c>
      <c r="D52" s="1158">
        <v>45382</v>
      </c>
      <c r="E52" s="920">
        <f t="shared" ref="E52" si="84">D52+1</f>
        <v>45383</v>
      </c>
      <c r="F52" s="920">
        <f t="shared" ref="F52" si="85">D52+6</f>
        <v>45388</v>
      </c>
      <c r="G52" s="920">
        <f t="shared" ref="G52" si="86">D52+11</f>
        <v>45393</v>
      </c>
      <c r="H52" s="920">
        <f t="shared" ref="H52:H53" si="87">D52+12</f>
        <v>45394</v>
      </c>
      <c r="I52" s="920">
        <f t="shared" ref="I52" si="88">D52+14</f>
        <v>45396</v>
      </c>
      <c r="J52" s="920">
        <f t="shared" ref="J52" si="89">D52+15</f>
        <v>45397</v>
      </c>
      <c r="K52" s="920">
        <f t="shared" ref="K52" si="90">D52+16</f>
        <v>45398</v>
      </c>
      <c r="L52" s="920">
        <f t="shared" ref="L52" si="91">D52+17</f>
        <v>45399</v>
      </c>
      <c r="M52" s="202"/>
      <c r="N52" s="851">
        <f t="shared" si="57"/>
        <v>45379</v>
      </c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</row>
    <row r="53" spans="1:257" s="152" customFormat="1" ht="20.25" hidden="1" customHeight="1" x14ac:dyDescent="0.2">
      <c r="A53" s="948"/>
      <c r="B53" s="1159" t="s">
        <v>1487</v>
      </c>
      <c r="C53" s="1161" t="s">
        <v>1518</v>
      </c>
      <c r="D53" s="1158">
        <v>45391</v>
      </c>
      <c r="E53" s="920">
        <f t="shared" ref="E53:E54" si="92">D53+1</f>
        <v>45392</v>
      </c>
      <c r="F53" s="920">
        <f t="shared" ref="F53:F54" si="93">D53+6</f>
        <v>45397</v>
      </c>
      <c r="G53" s="920">
        <f t="shared" ref="G53:G54" si="94">D53+11</f>
        <v>45402</v>
      </c>
      <c r="H53" s="920">
        <f t="shared" si="87"/>
        <v>45403</v>
      </c>
      <c r="I53" s="920">
        <f t="shared" ref="I53:I54" si="95">D53+14</f>
        <v>45405</v>
      </c>
      <c r="J53" s="920">
        <f t="shared" ref="J53:J54" si="96">D53+15</f>
        <v>45406</v>
      </c>
      <c r="K53" s="920">
        <f t="shared" ref="K53:K54" si="97">D53+16</f>
        <v>45407</v>
      </c>
      <c r="L53" s="920">
        <f t="shared" ref="L53:L54" si="98">D53+17</f>
        <v>45408</v>
      </c>
      <c r="M53" s="202"/>
      <c r="N53" s="851">
        <f t="shared" si="57"/>
        <v>45386</v>
      </c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</row>
    <row r="54" spans="1:257" s="152" customFormat="1" ht="20.25" hidden="1" customHeight="1" x14ac:dyDescent="0.2">
      <c r="A54" s="948"/>
      <c r="B54" s="1159" t="s">
        <v>1460</v>
      </c>
      <c r="C54" s="1161" t="s">
        <v>1519</v>
      </c>
      <c r="D54" s="1158">
        <v>45395</v>
      </c>
      <c r="E54" s="920">
        <f t="shared" si="92"/>
        <v>45396</v>
      </c>
      <c r="F54" s="920">
        <f t="shared" si="93"/>
        <v>45401</v>
      </c>
      <c r="G54" s="920">
        <f t="shared" si="94"/>
        <v>45406</v>
      </c>
      <c r="H54" s="920">
        <f t="shared" ref="H54" si="99">D54+12</f>
        <v>45407</v>
      </c>
      <c r="I54" s="920">
        <f t="shared" si="95"/>
        <v>45409</v>
      </c>
      <c r="J54" s="920">
        <f t="shared" si="96"/>
        <v>45410</v>
      </c>
      <c r="K54" s="920">
        <f t="shared" si="97"/>
        <v>45411</v>
      </c>
      <c r="L54" s="920">
        <f t="shared" si="98"/>
        <v>45412</v>
      </c>
      <c r="M54" s="202"/>
      <c r="N54" s="851">
        <f t="shared" si="57"/>
        <v>45393</v>
      </c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</row>
    <row r="55" spans="1:257" s="152" customFormat="1" ht="20.25" hidden="1" customHeight="1" x14ac:dyDescent="0.2">
      <c r="A55" s="948"/>
      <c r="B55" s="1159" t="s">
        <v>1464</v>
      </c>
      <c r="C55" s="1161" t="s">
        <v>1520</v>
      </c>
      <c r="D55" s="1158">
        <v>45400</v>
      </c>
      <c r="E55" s="920">
        <f t="shared" ref="E55:E59" si="100">D55+1</f>
        <v>45401</v>
      </c>
      <c r="F55" s="920">
        <f t="shared" ref="F55:F59" si="101">D55+6</f>
        <v>45406</v>
      </c>
      <c r="G55" s="920">
        <f t="shared" ref="G55:G59" si="102">D55+11</f>
        <v>45411</v>
      </c>
      <c r="H55" s="920">
        <f t="shared" ref="H55:H58" si="103">D55+12</f>
        <v>45412</v>
      </c>
      <c r="I55" s="920">
        <f t="shared" ref="I55:I59" si="104">D55+14</f>
        <v>45414</v>
      </c>
      <c r="J55" s="920">
        <f t="shared" ref="J55:J59" si="105">D55+15</f>
        <v>45415</v>
      </c>
      <c r="K55" s="920">
        <f t="shared" ref="K55:K59" si="106">D55+16</f>
        <v>45416</v>
      </c>
      <c r="L55" s="920">
        <f t="shared" ref="L55:L59" si="107">D55+17</f>
        <v>45417</v>
      </c>
      <c r="M55" s="202"/>
      <c r="N55" s="851">
        <f t="shared" si="57"/>
        <v>45400</v>
      </c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</row>
    <row r="56" spans="1:257" s="152" customFormat="1" ht="20.25" customHeight="1" x14ac:dyDescent="0.2">
      <c r="A56" s="948"/>
      <c r="B56" s="1159" t="s">
        <v>1128</v>
      </c>
      <c r="C56" s="1161" t="s">
        <v>1521</v>
      </c>
      <c r="D56" s="1158">
        <v>45407</v>
      </c>
      <c r="E56" s="920">
        <f t="shared" si="100"/>
        <v>45408</v>
      </c>
      <c r="F56" s="920">
        <f t="shared" si="101"/>
        <v>45413</v>
      </c>
      <c r="G56" s="920">
        <f t="shared" si="102"/>
        <v>45418</v>
      </c>
      <c r="H56" s="920">
        <f t="shared" si="103"/>
        <v>45419</v>
      </c>
      <c r="I56" s="920">
        <f t="shared" si="104"/>
        <v>45421</v>
      </c>
      <c r="J56" s="920">
        <f t="shared" si="105"/>
        <v>45422</v>
      </c>
      <c r="K56" s="920">
        <f t="shared" si="106"/>
        <v>45423</v>
      </c>
      <c r="L56" s="920">
        <f t="shared" si="107"/>
        <v>45424</v>
      </c>
      <c r="M56" s="202"/>
      <c r="N56" s="851">
        <f t="shared" si="57"/>
        <v>45407</v>
      </c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</row>
    <row r="57" spans="1:257" s="152" customFormat="1" ht="20.25" customHeight="1" x14ac:dyDescent="0.2">
      <c r="A57" s="948"/>
      <c r="B57" s="1159" t="s">
        <v>1496</v>
      </c>
      <c r="C57" s="1161" t="s">
        <v>1522</v>
      </c>
      <c r="D57" s="1158">
        <v>45416</v>
      </c>
      <c r="E57" s="920">
        <f t="shared" si="100"/>
        <v>45417</v>
      </c>
      <c r="F57" s="920">
        <f t="shared" si="101"/>
        <v>45422</v>
      </c>
      <c r="G57" s="920">
        <f t="shared" si="102"/>
        <v>45427</v>
      </c>
      <c r="H57" s="920">
        <f t="shared" si="103"/>
        <v>45428</v>
      </c>
      <c r="I57" s="920">
        <f t="shared" si="104"/>
        <v>45430</v>
      </c>
      <c r="J57" s="920">
        <f t="shared" si="105"/>
        <v>45431</v>
      </c>
      <c r="K57" s="920">
        <f t="shared" si="106"/>
        <v>45432</v>
      </c>
      <c r="L57" s="920">
        <f t="shared" si="107"/>
        <v>45433</v>
      </c>
      <c r="M57" s="202"/>
      <c r="N57" s="851">
        <f t="shared" si="57"/>
        <v>45414</v>
      </c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</row>
    <row r="58" spans="1:257" s="152" customFormat="1" ht="20.25" customHeight="1" x14ac:dyDescent="0.2">
      <c r="A58" s="948"/>
      <c r="B58" s="1159" t="s">
        <v>1487</v>
      </c>
      <c r="C58" s="1161" t="s">
        <v>1523</v>
      </c>
      <c r="D58" s="1158">
        <v>45422</v>
      </c>
      <c r="E58" s="920">
        <f t="shared" si="100"/>
        <v>45423</v>
      </c>
      <c r="F58" s="920">
        <f t="shared" si="101"/>
        <v>45428</v>
      </c>
      <c r="G58" s="920">
        <f t="shared" si="102"/>
        <v>45433</v>
      </c>
      <c r="H58" s="920">
        <f t="shared" si="103"/>
        <v>45434</v>
      </c>
      <c r="I58" s="920">
        <f t="shared" si="104"/>
        <v>45436</v>
      </c>
      <c r="J58" s="920">
        <f t="shared" si="105"/>
        <v>45437</v>
      </c>
      <c r="K58" s="920">
        <f t="shared" si="106"/>
        <v>45438</v>
      </c>
      <c r="L58" s="920">
        <f t="shared" si="107"/>
        <v>45439</v>
      </c>
      <c r="M58" s="202"/>
      <c r="N58" s="851">
        <f>N57+7</f>
        <v>45421</v>
      </c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</row>
    <row r="59" spans="1:257" s="152" customFormat="1" ht="20.25" customHeight="1" x14ac:dyDescent="0.2">
      <c r="A59" s="948" t="s">
        <v>1460</v>
      </c>
      <c r="B59" s="1257" t="s">
        <v>3909</v>
      </c>
      <c r="C59" s="1161" t="s">
        <v>1524</v>
      </c>
      <c r="D59" s="1158">
        <v>45428</v>
      </c>
      <c r="E59" s="920">
        <f t="shared" si="100"/>
        <v>45429</v>
      </c>
      <c r="F59" s="920">
        <f t="shared" si="101"/>
        <v>45434</v>
      </c>
      <c r="G59" s="920">
        <f t="shared" si="102"/>
        <v>45439</v>
      </c>
      <c r="H59" s="920">
        <f t="shared" ref="H59:H61" si="108">D59+12</f>
        <v>45440</v>
      </c>
      <c r="I59" s="920">
        <f t="shared" si="104"/>
        <v>45442</v>
      </c>
      <c r="J59" s="920">
        <f t="shared" si="105"/>
        <v>45443</v>
      </c>
      <c r="K59" s="920">
        <f t="shared" si="106"/>
        <v>45444</v>
      </c>
      <c r="L59" s="920">
        <f t="shared" si="107"/>
        <v>45445</v>
      </c>
      <c r="M59" s="202"/>
      <c r="N59" s="851">
        <f t="shared" si="57"/>
        <v>45428</v>
      </c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</row>
    <row r="60" spans="1:257" s="152" customFormat="1" ht="20.25" customHeight="1" x14ac:dyDescent="0.2">
      <c r="A60" s="948"/>
      <c r="B60" s="1157" t="s">
        <v>1464</v>
      </c>
      <c r="C60" s="1161" t="s">
        <v>1525</v>
      </c>
      <c r="D60" s="1158">
        <v>45435</v>
      </c>
      <c r="E60" s="920">
        <f t="shared" ref="E60:E61" si="109">D60+1</f>
        <v>45436</v>
      </c>
      <c r="F60" s="920">
        <f t="shared" ref="F60:F61" si="110">D60+6</f>
        <v>45441</v>
      </c>
      <c r="G60" s="920">
        <f t="shared" ref="G60:G61" si="111">D60+11</f>
        <v>45446</v>
      </c>
      <c r="H60" s="920">
        <f t="shared" si="108"/>
        <v>45447</v>
      </c>
      <c r="I60" s="920">
        <f t="shared" ref="I60:I61" si="112">D60+14</f>
        <v>45449</v>
      </c>
      <c r="J60" s="920">
        <f t="shared" ref="J60:J61" si="113">D60+15</f>
        <v>45450</v>
      </c>
      <c r="K60" s="920">
        <f t="shared" ref="K60:K61" si="114">D60+16</f>
        <v>45451</v>
      </c>
      <c r="L60" s="920">
        <f t="shared" ref="L60:L61" si="115">D60+17</f>
        <v>45452</v>
      </c>
      <c r="M60" s="202"/>
      <c r="N60" s="851">
        <f t="shared" si="57"/>
        <v>45435</v>
      </c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</row>
    <row r="61" spans="1:257" s="152" customFormat="1" ht="20.25" customHeight="1" x14ac:dyDescent="0.2">
      <c r="A61" s="948"/>
      <c r="B61" s="1157" t="s">
        <v>1128</v>
      </c>
      <c r="C61" s="1161" t="s">
        <v>3910</v>
      </c>
      <c r="D61" s="1158">
        <v>45442</v>
      </c>
      <c r="E61" s="920">
        <f t="shared" si="109"/>
        <v>45443</v>
      </c>
      <c r="F61" s="920">
        <f t="shared" si="110"/>
        <v>45448</v>
      </c>
      <c r="G61" s="920">
        <f t="shared" si="111"/>
        <v>45453</v>
      </c>
      <c r="H61" s="920">
        <f t="shared" si="108"/>
        <v>45454</v>
      </c>
      <c r="I61" s="920">
        <f t="shared" si="112"/>
        <v>45456</v>
      </c>
      <c r="J61" s="920">
        <f t="shared" si="113"/>
        <v>45457</v>
      </c>
      <c r="K61" s="920">
        <f t="shared" si="114"/>
        <v>45458</v>
      </c>
      <c r="L61" s="920">
        <f t="shared" si="115"/>
        <v>45459</v>
      </c>
      <c r="M61" s="202"/>
      <c r="N61" s="851">
        <f t="shared" si="57"/>
        <v>45442</v>
      </c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</row>
    <row r="62" spans="1:257" s="152" customFormat="1" ht="18" customHeight="1" x14ac:dyDescent="0.2">
      <c r="A62" s="948"/>
      <c r="B62" s="153" t="s">
        <v>685</v>
      </c>
      <c r="C62" s="896"/>
      <c r="D62" s="896"/>
      <c r="E62" s="896"/>
      <c r="F62" s="896"/>
      <c r="G62" s="896"/>
      <c r="H62" s="896"/>
      <c r="I62" s="476"/>
      <c r="J62" s="896"/>
      <c r="K62" s="896"/>
      <c r="L62" s="917"/>
      <c r="M62" s="861"/>
      <c r="N62" s="200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</row>
    <row r="63" spans="1:257" s="152" customFormat="1" ht="18" customHeight="1" x14ac:dyDescent="0.2">
      <c r="A63" s="949"/>
      <c r="B63" s="372"/>
      <c r="C63" s="9"/>
      <c r="D63" s="9"/>
      <c r="E63" s="9"/>
      <c r="F63" s="9"/>
      <c r="G63" s="9"/>
      <c r="H63" s="9"/>
      <c r="I63" s="715"/>
      <c r="J63" s="9"/>
      <c r="K63" s="9"/>
      <c r="L63" s="714"/>
      <c r="M63" s="489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</row>
    <row r="64" spans="1:257" s="152" customFormat="1" ht="18" customHeight="1" x14ac:dyDescent="0.2">
      <c r="A64" s="949"/>
      <c r="B64" s="478"/>
      <c r="C64" s="9"/>
      <c r="D64" s="9"/>
      <c r="E64" s="9"/>
      <c r="F64" s="9"/>
      <c r="G64" s="9"/>
      <c r="H64" s="9"/>
      <c r="I64" s="715"/>
      <c r="J64" s="9"/>
      <c r="K64" s="9"/>
      <c r="L64" s="714"/>
      <c r="M64" s="489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</row>
    <row r="65" spans="1:257" s="152" customFormat="1" ht="30" customHeight="1" x14ac:dyDescent="0.2">
      <c r="A65" s="948"/>
      <c r="B65" s="989"/>
      <c r="C65" s="694" t="s">
        <v>384</v>
      </c>
      <c r="D65" s="1136" t="s">
        <v>385</v>
      </c>
      <c r="E65" s="1133" t="s">
        <v>652</v>
      </c>
      <c r="F65" s="1133" t="s">
        <v>305</v>
      </c>
      <c r="G65" s="1133" t="s">
        <v>300</v>
      </c>
      <c r="H65" s="896"/>
      <c r="I65" s="1314" t="s">
        <v>1458</v>
      </c>
      <c r="J65" s="896"/>
      <c r="K65" s="896"/>
      <c r="L65" s="917"/>
      <c r="M65" s="86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</row>
    <row r="66" spans="1:257" s="152" customFormat="1" ht="18" customHeight="1" x14ac:dyDescent="0.2">
      <c r="A66" s="948"/>
      <c r="B66" s="1136" t="s">
        <v>388</v>
      </c>
      <c r="C66" s="1136" t="s">
        <v>389</v>
      </c>
      <c r="D66" s="1136" t="s">
        <v>390</v>
      </c>
      <c r="E66" s="1136" t="s">
        <v>347</v>
      </c>
      <c r="F66" s="1162" t="s">
        <v>154</v>
      </c>
      <c r="G66" s="1162" t="s">
        <v>219</v>
      </c>
      <c r="H66" s="896"/>
      <c r="I66" s="1315"/>
      <c r="J66" s="896"/>
      <c r="K66" s="896"/>
      <c r="L66" s="917"/>
      <c r="M66" s="86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  <c r="IV66" s="165"/>
      <c r="IW66" s="165"/>
    </row>
    <row r="67" spans="1:257" s="152" customFormat="1" ht="20.25" hidden="1" customHeight="1" x14ac:dyDescent="0.2">
      <c r="A67" s="948"/>
      <c r="B67" s="918" t="s">
        <v>1069</v>
      </c>
      <c r="C67" s="952" t="s">
        <v>1533</v>
      </c>
      <c r="D67" s="897">
        <v>45090</v>
      </c>
      <c r="E67" s="897">
        <f>D67+1</f>
        <v>45091</v>
      </c>
      <c r="F67" s="897">
        <f>D67+5</f>
        <v>45095</v>
      </c>
      <c r="G67" s="897">
        <f>D67+8</f>
        <v>45098</v>
      </c>
      <c r="H67" s="896"/>
      <c r="I67" s="954"/>
      <c r="J67" s="896"/>
      <c r="K67" s="896"/>
      <c r="L67" s="917"/>
      <c r="M67" s="86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  <c r="IV67" s="165"/>
      <c r="IW67" s="165"/>
    </row>
    <row r="68" spans="1:257" s="152" customFormat="1" ht="20.25" hidden="1" customHeight="1" x14ac:dyDescent="0.2">
      <c r="A68" s="948"/>
      <c r="B68" s="918" t="s">
        <v>1460</v>
      </c>
      <c r="C68" s="952" t="s">
        <v>1534</v>
      </c>
      <c r="D68" s="897">
        <f>D67+7</f>
        <v>45097</v>
      </c>
      <c r="E68" s="897">
        <f t="shared" ref="E68:E71" si="116">D68+1</f>
        <v>45098</v>
      </c>
      <c r="F68" s="897">
        <f t="shared" ref="F68:F69" si="117">D68+5</f>
        <v>45102</v>
      </c>
      <c r="G68" s="897">
        <f t="shared" ref="G68:G71" si="118">D68+8</f>
        <v>45105</v>
      </c>
      <c r="H68" s="896"/>
      <c r="I68" s="954"/>
      <c r="J68" s="896"/>
      <c r="K68" s="896"/>
      <c r="L68" s="917"/>
      <c r="M68" s="86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</row>
    <row r="69" spans="1:257" s="152" customFormat="1" ht="20.25" hidden="1" customHeight="1" x14ac:dyDescent="0.2">
      <c r="A69" s="948"/>
      <c r="B69" s="953" t="s">
        <v>1354</v>
      </c>
      <c r="C69" s="897" t="s">
        <v>1535</v>
      </c>
      <c r="D69" s="897">
        <f t="shared" ref="D69:D70" si="119">D68+7</f>
        <v>45104</v>
      </c>
      <c r="E69" s="897">
        <f t="shared" si="116"/>
        <v>45105</v>
      </c>
      <c r="F69" s="898">
        <f t="shared" si="117"/>
        <v>45109</v>
      </c>
      <c r="G69" s="898">
        <f t="shared" si="118"/>
        <v>45112</v>
      </c>
      <c r="H69" s="845"/>
      <c r="I69" s="954"/>
      <c r="J69" s="896"/>
      <c r="K69" s="896"/>
      <c r="L69" s="917"/>
      <c r="M69" s="86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</row>
    <row r="70" spans="1:257" s="152" customFormat="1" ht="20.25" hidden="1" customHeight="1" x14ac:dyDescent="0.2">
      <c r="A70" s="948"/>
      <c r="B70" s="918" t="s">
        <v>1464</v>
      </c>
      <c r="C70" s="897" t="s">
        <v>1536</v>
      </c>
      <c r="D70" s="897">
        <f t="shared" si="119"/>
        <v>45111</v>
      </c>
      <c r="E70" s="897">
        <f t="shared" si="116"/>
        <v>45112</v>
      </c>
      <c r="F70" s="945">
        <f>D70+5</f>
        <v>45116</v>
      </c>
      <c r="G70" s="897">
        <f t="shared" si="118"/>
        <v>45119</v>
      </c>
      <c r="H70" s="896"/>
      <c r="I70" s="954"/>
      <c r="J70" s="896"/>
      <c r="K70" s="896"/>
      <c r="L70" s="917"/>
      <c r="M70" s="86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</row>
    <row r="71" spans="1:257" s="152" customFormat="1" ht="20.25" hidden="1" customHeight="1" x14ac:dyDescent="0.2">
      <c r="A71" s="948" t="s">
        <v>1476</v>
      </c>
      <c r="B71" s="918" t="s">
        <v>1069</v>
      </c>
      <c r="C71" s="897" t="s">
        <v>1537</v>
      </c>
      <c r="D71" s="897">
        <v>45120</v>
      </c>
      <c r="E71" s="897">
        <f t="shared" si="116"/>
        <v>45121</v>
      </c>
      <c r="F71" s="945">
        <f t="shared" ref="F71" si="120">D71+5</f>
        <v>45125</v>
      </c>
      <c r="G71" s="897">
        <f t="shared" si="118"/>
        <v>45128</v>
      </c>
      <c r="H71" s="896"/>
      <c r="I71" s="954">
        <v>45119</v>
      </c>
      <c r="J71" s="896"/>
      <c r="K71" s="896"/>
      <c r="L71" s="917"/>
      <c r="M71" s="86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</row>
    <row r="72" spans="1:257" s="152" customFormat="1" ht="20.25" hidden="1" customHeight="1" x14ac:dyDescent="0.2">
      <c r="A72" s="948" t="s">
        <v>1075</v>
      </c>
      <c r="B72" s="918" t="s">
        <v>1468</v>
      </c>
      <c r="C72" s="897" t="s">
        <v>1538</v>
      </c>
      <c r="D72" s="897">
        <v>45127</v>
      </c>
      <c r="E72" s="897">
        <f t="shared" ref="E72:E79" si="121">D72+1</f>
        <v>45128</v>
      </c>
      <c r="F72" s="945">
        <f t="shared" ref="F72:F79" si="122">D72+5</f>
        <v>45132</v>
      </c>
      <c r="G72" s="897">
        <f t="shared" ref="G72:G79" si="123">D72+8</f>
        <v>45135</v>
      </c>
      <c r="H72" s="896"/>
      <c r="I72" s="954">
        <f>I71+7</f>
        <v>45126</v>
      </c>
      <c r="J72" s="896"/>
      <c r="K72" s="896"/>
      <c r="L72" s="917"/>
      <c r="M72" s="86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</row>
    <row r="73" spans="1:257" s="152" customFormat="1" ht="20.25" hidden="1" customHeight="1" x14ac:dyDescent="0.2">
      <c r="A73" s="948" t="s">
        <v>1530</v>
      </c>
      <c r="B73" s="918" t="s">
        <v>1471</v>
      </c>
      <c r="C73" s="897" t="s">
        <v>1539</v>
      </c>
      <c r="D73" s="897">
        <v>45132</v>
      </c>
      <c r="E73" s="897">
        <f t="shared" si="121"/>
        <v>45133</v>
      </c>
      <c r="F73" s="945">
        <f t="shared" si="122"/>
        <v>45137</v>
      </c>
      <c r="G73" s="897">
        <f t="shared" si="123"/>
        <v>45140</v>
      </c>
      <c r="H73" s="896"/>
      <c r="I73" s="954">
        <f t="shared" ref="I73:I88" si="124">I72+7</f>
        <v>45133</v>
      </c>
      <c r="J73" s="896"/>
      <c r="K73" s="896"/>
      <c r="L73" s="917"/>
      <c r="M73" s="86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</row>
    <row r="74" spans="1:257" s="152" customFormat="1" ht="20.25" hidden="1" customHeight="1" x14ac:dyDescent="0.2">
      <c r="A74" s="948"/>
      <c r="B74" s="951" t="s">
        <v>1460</v>
      </c>
      <c r="C74" s="897" t="s">
        <v>1540</v>
      </c>
      <c r="D74" s="897">
        <f t="shared" ref="D74:D84" si="125">D73+7</f>
        <v>45139</v>
      </c>
      <c r="E74" s="897">
        <f t="shared" si="121"/>
        <v>45140</v>
      </c>
      <c r="F74" s="945">
        <f t="shared" si="122"/>
        <v>45144</v>
      </c>
      <c r="G74" s="897">
        <f t="shared" si="123"/>
        <v>45147</v>
      </c>
      <c r="H74" s="896"/>
      <c r="I74" s="954">
        <f t="shared" si="124"/>
        <v>45140</v>
      </c>
      <c r="J74" s="896"/>
      <c r="K74" s="896"/>
      <c r="L74" s="917"/>
      <c r="M74" s="86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</row>
    <row r="75" spans="1:257" s="152" customFormat="1" ht="20.25" hidden="1" customHeight="1" x14ac:dyDescent="0.2">
      <c r="A75" s="948"/>
      <c r="B75" s="951" t="s">
        <v>1464</v>
      </c>
      <c r="C75" s="897" t="s">
        <v>1541</v>
      </c>
      <c r="D75" s="897">
        <f t="shared" si="125"/>
        <v>45146</v>
      </c>
      <c r="E75" s="897">
        <f t="shared" si="121"/>
        <v>45147</v>
      </c>
      <c r="F75" s="945">
        <f t="shared" si="122"/>
        <v>45151</v>
      </c>
      <c r="G75" s="897">
        <f t="shared" si="123"/>
        <v>45154</v>
      </c>
      <c r="H75" s="896"/>
      <c r="I75" s="954">
        <f t="shared" si="124"/>
        <v>45147</v>
      </c>
      <c r="J75" s="896"/>
      <c r="K75" s="896"/>
      <c r="L75" s="917"/>
      <c r="M75" s="200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</row>
    <row r="76" spans="1:257" s="152" customFormat="1" ht="20.25" hidden="1" customHeight="1" x14ac:dyDescent="0.2">
      <c r="A76" s="948" t="s">
        <v>1476</v>
      </c>
      <c r="B76" s="951" t="s">
        <v>1069</v>
      </c>
      <c r="C76" s="897" t="s">
        <v>1542</v>
      </c>
      <c r="D76" s="897">
        <f t="shared" si="125"/>
        <v>45153</v>
      </c>
      <c r="E76" s="897">
        <f t="shared" si="121"/>
        <v>45154</v>
      </c>
      <c r="F76" s="945">
        <f t="shared" si="122"/>
        <v>45158</v>
      </c>
      <c r="G76" s="897">
        <f t="shared" si="123"/>
        <v>45161</v>
      </c>
      <c r="H76" s="896"/>
      <c r="I76" s="954">
        <f t="shared" si="124"/>
        <v>45154</v>
      </c>
      <c r="J76" s="896"/>
      <c r="K76" s="896"/>
      <c r="L76" s="917"/>
      <c r="M76" s="200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</row>
    <row r="77" spans="1:257" s="152" customFormat="1" ht="20.25" hidden="1" customHeight="1" x14ac:dyDescent="0.2">
      <c r="A77" s="948" t="s">
        <v>1543</v>
      </c>
      <c r="B77" s="918" t="s">
        <v>1388</v>
      </c>
      <c r="C77" s="897" t="s">
        <v>1544</v>
      </c>
      <c r="D77" s="897">
        <v>45162</v>
      </c>
      <c r="E77" s="897">
        <f t="shared" si="121"/>
        <v>45163</v>
      </c>
      <c r="F77" s="945">
        <f t="shared" si="122"/>
        <v>45167</v>
      </c>
      <c r="G77" s="897">
        <f t="shared" si="123"/>
        <v>45170</v>
      </c>
      <c r="H77" s="896"/>
      <c r="I77" s="954">
        <f t="shared" si="124"/>
        <v>45161</v>
      </c>
      <c r="J77" s="896"/>
      <c r="K77" s="896"/>
      <c r="L77" s="917"/>
      <c r="M77" s="200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</row>
    <row r="78" spans="1:257" s="152" customFormat="1" ht="20.25" hidden="1" customHeight="1" x14ac:dyDescent="0.2">
      <c r="A78" s="948" t="s">
        <v>1530</v>
      </c>
      <c r="B78" s="951" t="s">
        <v>602</v>
      </c>
      <c r="C78" s="897" t="s">
        <v>1545</v>
      </c>
      <c r="D78" s="897">
        <v>45167</v>
      </c>
      <c r="E78" s="897">
        <f t="shared" si="121"/>
        <v>45168</v>
      </c>
      <c r="F78" s="945">
        <f t="shared" si="122"/>
        <v>45172</v>
      </c>
      <c r="G78" s="897">
        <f t="shared" si="123"/>
        <v>45175</v>
      </c>
      <c r="H78" s="896"/>
      <c r="I78" s="954">
        <f t="shared" si="124"/>
        <v>45168</v>
      </c>
      <c r="J78" s="896"/>
      <c r="K78" s="896"/>
      <c r="L78" s="917"/>
      <c r="M78" s="200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</row>
    <row r="79" spans="1:257" s="152" customFormat="1" ht="20.25" hidden="1" customHeight="1" x14ac:dyDescent="0.2">
      <c r="A79" s="948"/>
      <c r="B79" s="951" t="s">
        <v>1460</v>
      </c>
      <c r="C79" s="897" t="s">
        <v>1546</v>
      </c>
      <c r="D79" s="897">
        <f t="shared" si="125"/>
        <v>45174</v>
      </c>
      <c r="E79" s="897">
        <f t="shared" si="121"/>
        <v>45175</v>
      </c>
      <c r="F79" s="945">
        <f t="shared" si="122"/>
        <v>45179</v>
      </c>
      <c r="G79" s="897">
        <f t="shared" si="123"/>
        <v>45182</v>
      </c>
      <c r="H79" s="896"/>
      <c r="I79" s="954">
        <f t="shared" si="124"/>
        <v>45175</v>
      </c>
      <c r="J79" s="896"/>
      <c r="K79" s="896"/>
      <c r="L79" s="917"/>
      <c r="M79" s="200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</row>
    <row r="80" spans="1:257" s="152" customFormat="1" ht="20.25" hidden="1" customHeight="1" x14ac:dyDescent="0.2">
      <c r="A80" s="948"/>
      <c r="B80" s="951" t="s">
        <v>1464</v>
      </c>
      <c r="C80" s="897" t="s">
        <v>1547</v>
      </c>
      <c r="D80" s="897">
        <v>45186</v>
      </c>
      <c r="E80" s="897">
        <f t="shared" ref="E80" si="126">D80+1</f>
        <v>45187</v>
      </c>
      <c r="F80" s="945">
        <f t="shared" ref="F80" si="127">D80+5</f>
        <v>45191</v>
      </c>
      <c r="G80" s="897">
        <f t="shared" ref="G80" si="128">D80+8</f>
        <v>45194</v>
      </c>
      <c r="H80" s="896"/>
      <c r="I80" s="954">
        <f t="shared" si="124"/>
        <v>45182</v>
      </c>
      <c r="J80" s="896"/>
      <c r="K80" s="896"/>
      <c r="L80" s="917"/>
      <c r="M80" s="200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</row>
    <row r="81" spans="1:257" s="152" customFormat="1" ht="20.25" hidden="1" customHeight="1" x14ac:dyDescent="0.2">
      <c r="A81" s="948"/>
      <c r="B81" s="951" t="s">
        <v>1069</v>
      </c>
      <c r="C81" s="897" t="s">
        <v>1548</v>
      </c>
      <c r="D81" s="897">
        <v>45189</v>
      </c>
      <c r="E81" s="897">
        <f t="shared" ref="E81" si="129">D81+1</f>
        <v>45190</v>
      </c>
      <c r="F81" s="945">
        <f t="shared" ref="F81" si="130">D81+5</f>
        <v>45194</v>
      </c>
      <c r="G81" s="897">
        <f t="shared" ref="G81" si="131">D81+8</f>
        <v>45197</v>
      </c>
      <c r="H81" s="896"/>
      <c r="I81" s="954">
        <f t="shared" si="124"/>
        <v>45189</v>
      </c>
      <c r="J81" s="896"/>
      <c r="K81" s="896"/>
      <c r="L81" s="917"/>
      <c r="M81" s="200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</row>
    <row r="82" spans="1:257" s="152" customFormat="1" ht="20.25" hidden="1" customHeight="1" x14ac:dyDescent="0.2">
      <c r="A82" s="948" t="s">
        <v>1549</v>
      </c>
      <c r="B82" s="951" t="s">
        <v>1485</v>
      </c>
      <c r="C82" s="897" t="s">
        <v>1550</v>
      </c>
      <c r="D82" s="897">
        <f t="shared" si="125"/>
        <v>45196</v>
      </c>
      <c r="E82" s="897">
        <f t="shared" ref="E82:E86" si="132">D82+1</f>
        <v>45197</v>
      </c>
      <c r="F82" s="945">
        <f t="shared" ref="F82:F86" si="133">D82+5</f>
        <v>45201</v>
      </c>
      <c r="G82" s="897">
        <f t="shared" ref="G82:G86" si="134">D82+8</f>
        <v>45204</v>
      </c>
      <c r="H82" s="896"/>
      <c r="I82" s="954">
        <f t="shared" si="124"/>
        <v>45196</v>
      </c>
      <c r="J82" s="896"/>
      <c r="K82" s="896"/>
      <c r="L82" s="917"/>
      <c r="M82" s="200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</row>
    <row r="83" spans="1:257" s="152" customFormat="1" ht="20.25" hidden="1" customHeight="1" x14ac:dyDescent="0.2">
      <c r="A83" s="948"/>
      <c r="B83" s="951" t="s">
        <v>1487</v>
      </c>
      <c r="C83" s="897" t="s">
        <v>1551</v>
      </c>
      <c r="D83" s="897">
        <f t="shared" si="125"/>
        <v>45203</v>
      </c>
      <c r="E83" s="897">
        <f t="shared" si="132"/>
        <v>45204</v>
      </c>
      <c r="F83" s="945">
        <f t="shared" si="133"/>
        <v>45208</v>
      </c>
      <c r="G83" s="897">
        <f t="shared" si="134"/>
        <v>45211</v>
      </c>
      <c r="H83" s="896"/>
      <c r="I83" s="954">
        <f t="shared" si="124"/>
        <v>45203</v>
      </c>
      <c r="J83" s="896"/>
      <c r="K83" s="896"/>
      <c r="L83" s="917"/>
      <c r="M83" s="200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</row>
    <row r="84" spans="1:257" s="152" customFormat="1" ht="20.25" hidden="1" customHeight="1" x14ac:dyDescent="0.2">
      <c r="A84" s="948"/>
      <c r="B84" s="951" t="s">
        <v>1460</v>
      </c>
      <c r="C84" s="897" t="s">
        <v>1552</v>
      </c>
      <c r="D84" s="897">
        <f t="shared" si="125"/>
        <v>45210</v>
      </c>
      <c r="E84" s="898">
        <f t="shared" si="132"/>
        <v>45211</v>
      </c>
      <c r="F84" s="945">
        <f t="shared" si="133"/>
        <v>45215</v>
      </c>
      <c r="G84" s="897">
        <f t="shared" si="134"/>
        <v>45218</v>
      </c>
      <c r="H84" s="896"/>
      <c r="I84" s="954">
        <f t="shared" si="124"/>
        <v>45210</v>
      </c>
      <c r="J84" s="896"/>
      <c r="K84" s="896"/>
      <c r="L84" s="917"/>
      <c r="M84" s="200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</row>
    <row r="85" spans="1:257" s="152" customFormat="1" ht="20.25" hidden="1" customHeight="1" x14ac:dyDescent="0.2">
      <c r="A85" s="948"/>
      <c r="B85" s="951" t="s">
        <v>1464</v>
      </c>
      <c r="C85" s="897" t="s">
        <v>1553</v>
      </c>
      <c r="D85" s="897">
        <v>45216</v>
      </c>
      <c r="E85" s="897">
        <f t="shared" si="132"/>
        <v>45217</v>
      </c>
      <c r="F85" s="945">
        <f t="shared" si="133"/>
        <v>45221</v>
      </c>
      <c r="G85" s="897">
        <f t="shared" si="134"/>
        <v>45224</v>
      </c>
      <c r="H85" s="896"/>
      <c r="I85" s="954">
        <f t="shared" si="124"/>
        <v>45217</v>
      </c>
      <c r="J85" s="896"/>
      <c r="K85" s="896"/>
      <c r="L85" s="917"/>
      <c r="M85" s="200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</row>
    <row r="86" spans="1:257" s="152" customFormat="1" ht="20.25" hidden="1" customHeight="1" x14ac:dyDescent="0.2">
      <c r="A86" s="948" t="s">
        <v>1554</v>
      </c>
      <c r="B86" s="951" t="s">
        <v>1485</v>
      </c>
      <c r="C86" s="897" t="s">
        <v>1555</v>
      </c>
      <c r="D86" s="897">
        <v>45229</v>
      </c>
      <c r="E86" s="897">
        <f t="shared" si="132"/>
        <v>45230</v>
      </c>
      <c r="F86" s="945">
        <f t="shared" si="133"/>
        <v>45234</v>
      </c>
      <c r="G86" s="897">
        <f t="shared" si="134"/>
        <v>45237</v>
      </c>
      <c r="H86" s="896"/>
      <c r="I86" s="954">
        <f t="shared" si="124"/>
        <v>45224</v>
      </c>
      <c r="J86" s="896"/>
      <c r="K86" s="896"/>
      <c r="L86" s="917"/>
      <c r="M86" s="200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</row>
    <row r="87" spans="1:257" s="152" customFormat="1" ht="20.25" hidden="1" customHeight="1" x14ac:dyDescent="0.2">
      <c r="A87" s="948" t="s">
        <v>1556</v>
      </c>
      <c r="B87" s="918" t="s">
        <v>1496</v>
      </c>
      <c r="C87" s="897" t="s">
        <v>1557</v>
      </c>
      <c r="D87" s="897">
        <v>45233</v>
      </c>
      <c r="E87" s="897">
        <f t="shared" ref="E87" si="135">D87+1</f>
        <v>45234</v>
      </c>
      <c r="F87" s="945">
        <f t="shared" ref="F87" si="136">D87+5</f>
        <v>45238</v>
      </c>
      <c r="G87" s="897">
        <f t="shared" ref="G87" si="137">D87+8</f>
        <v>45241</v>
      </c>
      <c r="H87" s="896"/>
      <c r="I87" s="954">
        <f t="shared" si="124"/>
        <v>45231</v>
      </c>
      <c r="J87" s="896"/>
      <c r="K87" s="896"/>
      <c r="L87" s="917"/>
      <c r="M87" s="200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</row>
    <row r="88" spans="1:257" s="152" customFormat="1" ht="20.25" hidden="1" customHeight="1" x14ac:dyDescent="0.2">
      <c r="A88" s="948"/>
      <c r="B88" s="951" t="s">
        <v>1487</v>
      </c>
      <c r="C88" s="897" t="s">
        <v>1558</v>
      </c>
      <c r="D88" s="897">
        <v>45241</v>
      </c>
      <c r="E88" s="897">
        <f t="shared" ref="E88" si="138">D88+1</f>
        <v>45242</v>
      </c>
      <c r="F88" s="945">
        <f t="shared" ref="F88" si="139">D88+5</f>
        <v>45246</v>
      </c>
      <c r="G88" s="897">
        <f t="shared" ref="G88" si="140">D88+8</f>
        <v>45249</v>
      </c>
      <c r="H88" s="896"/>
      <c r="I88" s="954">
        <f t="shared" si="124"/>
        <v>45238</v>
      </c>
      <c r="J88" s="896"/>
      <c r="K88" s="896"/>
      <c r="L88" s="917"/>
      <c r="M88" s="200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</row>
    <row r="89" spans="1:257" s="152" customFormat="1" ht="20.25" hidden="1" customHeight="1" x14ac:dyDescent="0.2">
      <c r="A89" s="948"/>
      <c r="B89" s="951" t="s">
        <v>1460</v>
      </c>
      <c r="C89" s="897" t="s">
        <v>1559</v>
      </c>
      <c r="D89" s="897">
        <v>45247</v>
      </c>
      <c r="E89" s="897">
        <f t="shared" ref="E89" si="141">D89+1</f>
        <v>45248</v>
      </c>
      <c r="F89" s="945">
        <f t="shared" ref="F89" si="142">D89+5</f>
        <v>45252</v>
      </c>
      <c r="G89" s="897">
        <f t="shared" ref="G89" si="143">D89+8</f>
        <v>45255</v>
      </c>
      <c r="H89" s="896"/>
      <c r="I89" s="954">
        <f t="shared" ref="I89:I99" si="144">I88+7</f>
        <v>45245</v>
      </c>
      <c r="J89" s="896"/>
      <c r="K89" s="896"/>
      <c r="L89" s="917"/>
      <c r="M89" s="200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</row>
    <row r="90" spans="1:257" s="152" customFormat="1" ht="20.25" hidden="1" customHeight="1" x14ac:dyDescent="0.2">
      <c r="A90" s="948"/>
      <c r="B90" s="951" t="s">
        <v>1464</v>
      </c>
      <c r="C90" s="897" t="s">
        <v>1560</v>
      </c>
      <c r="D90" s="897">
        <v>45251</v>
      </c>
      <c r="E90" s="897">
        <f t="shared" ref="E90" si="145">D90+1</f>
        <v>45252</v>
      </c>
      <c r="F90" s="945">
        <f t="shared" ref="F90" si="146">D90+5</f>
        <v>45256</v>
      </c>
      <c r="G90" s="897">
        <f t="shared" ref="G90" si="147">D90+8</f>
        <v>45259</v>
      </c>
      <c r="H90" s="896"/>
      <c r="I90" s="954">
        <f t="shared" si="144"/>
        <v>45252</v>
      </c>
      <c r="J90" s="896"/>
      <c r="K90" s="896"/>
      <c r="L90" s="917"/>
      <c r="M90" s="200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</row>
    <row r="91" spans="1:257" s="152" customFormat="1" ht="20.25" hidden="1" customHeight="1" x14ac:dyDescent="0.2">
      <c r="A91" s="948"/>
      <c r="B91" s="951" t="s">
        <v>1485</v>
      </c>
      <c r="C91" s="897" t="s">
        <v>1494</v>
      </c>
      <c r="D91" s="898">
        <f>D90+7</f>
        <v>45258</v>
      </c>
      <c r="E91" s="898">
        <f t="shared" ref="E91" si="148">D91+1</f>
        <v>45259</v>
      </c>
      <c r="F91" s="946">
        <f t="shared" ref="F91" si="149">D91+5</f>
        <v>45263</v>
      </c>
      <c r="G91" s="898">
        <f t="shared" ref="G91" si="150">D91+8</f>
        <v>45266</v>
      </c>
      <c r="H91" s="896"/>
      <c r="I91" s="954">
        <f t="shared" si="144"/>
        <v>45259</v>
      </c>
      <c r="J91" s="896" t="s">
        <v>1561</v>
      </c>
      <c r="K91" s="896"/>
      <c r="L91" s="917"/>
      <c r="M91" s="200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</row>
    <row r="92" spans="1:257" s="152" customFormat="1" ht="20.25" hidden="1" customHeight="1" x14ac:dyDescent="0.2">
      <c r="A92" s="948"/>
      <c r="B92" s="951" t="s">
        <v>1496</v>
      </c>
      <c r="C92" s="897" t="s">
        <v>1562</v>
      </c>
      <c r="D92" s="897">
        <v>45271</v>
      </c>
      <c r="E92" s="897">
        <f t="shared" ref="E92:E93" si="151">D92+1</f>
        <v>45272</v>
      </c>
      <c r="F92" s="945">
        <f t="shared" ref="F92:F93" si="152">D92+5</f>
        <v>45276</v>
      </c>
      <c r="G92" s="897">
        <f t="shared" ref="G92:G93" si="153">D92+8</f>
        <v>45279</v>
      </c>
      <c r="H92" s="896"/>
      <c r="I92" s="954">
        <f t="shared" si="144"/>
        <v>45266</v>
      </c>
      <c r="J92" s="896"/>
      <c r="K92" s="896"/>
      <c r="L92" s="917"/>
      <c r="M92" s="200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</row>
    <row r="93" spans="1:257" s="152" customFormat="1" ht="20.25" hidden="1" customHeight="1" x14ac:dyDescent="0.2">
      <c r="A93" s="948"/>
      <c r="B93" s="951" t="s">
        <v>1487</v>
      </c>
      <c r="C93" s="897" t="s">
        <v>1563</v>
      </c>
      <c r="D93" s="897">
        <v>45276</v>
      </c>
      <c r="E93" s="897">
        <f t="shared" si="151"/>
        <v>45277</v>
      </c>
      <c r="F93" s="945">
        <f t="shared" si="152"/>
        <v>45281</v>
      </c>
      <c r="G93" s="897">
        <f t="shared" si="153"/>
        <v>45284</v>
      </c>
      <c r="H93" s="896"/>
      <c r="I93" s="954">
        <f t="shared" si="144"/>
        <v>45273</v>
      </c>
      <c r="J93" s="896"/>
      <c r="K93" s="896"/>
      <c r="L93" s="917"/>
      <c r="M93" s="200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</row>
    <row r="94" spans="1:257" s="152" customFormat="1" ht="20.25" hidden="1" customHeight="1" x14ac:dyDescent="0.2">
      <c r="A94" s="948"/>
      <c r="B94" s="951" t="s">
        <v>1460</v>
      </c>
      <c r="C94" s="897" t="s">
        <v>1564</v>
      </c>
      <c r="D94" s="898">
        <v>45288</v>
      </c>
      <c r="E94" s="898">
        <f t="shared" ref="E94" si="154">D94+1</f>
        <v>45289</v>
      </c>
      <c r="F94" s="946">
        <f t="shared" ref="F94" si="155">D94+5</f>
        <v>45293</v>
      </c>
      <c r="G94" s="898">
        <f t="shared" ref="G94" si="156">D94+8</f>
        <v>45296</v>
      </c>
      <c r="H94" s="706"/>
      <c r="I94" s="954">
        <f t="shared" si="144"/>
        <v>45280</v>
      </c>
      <c r="J94" s="896"/>
      <c r="K94" s="896"/>
      <c r="L94" s="917"/>
      <c r="M94" s="200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</row>
    <row r="95" spans="1:257" s="152" customFormat="1" ht="20.25" hidden="1" customHeight="1" x14ac:dyDescent="0.2">
      <c r="A95" s="948"/>
      <c r="B95" s="951" t="s">
        <v>1464</v>
      </c>
      <c r="C95" s="897" t="s">
        <v>1565</v>
      </c>
      <c r="D95" s="897">
        <v>45287</v>
      </c>
      <c r="E95" s="897">
        <f t="shared" ref="E95" si="157">D95+1</f>
        <v>45288</v>
      </c>
      <c r="F95" s="945">
        <f t="shared" ref="F95" si="158">D95+5</f>
        <v>45292</v>
      </c>
      <c r="G95" s="897">
        <f t="shared" ref="G95" si="159">D95+8</f>
        <v>45295</v>
      </c>
      <c r="H95" s="896"/>
      <c r="I95" s="954">
        <f t="shared" si="144"/>
        <v>45287</v>
      </c>
      <c r="J95" s="896"/>
      <c r="K95" s="896"/>
      <c r="L95" s="917"/>
      <c r="M95" s="200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</row>
    <row r="96" spans="1:257" s="152" customFormat="1" ht="20.25" hidden="1" customHeight="1" x14ac:dyDescent="0.2">
      <c r="A96" s="948"/>
      <c r="B96" s="951" t="s">
        <v>1485</v>
      </c>
      <c r="C96" s="897" t="s">
        <v>1566</v>
      </c>
      <c r="D96" s="897">
        <v>44928</v>
      </c>
      <c r="E96" s="897">
        <f t="shared" ref="E96" si="160">D96+1</f>
        <v>44929</v>
      </c>
      <c r="F96" s="945">
        <f t="shared" ref="F96" si="161">D96+5</f>
        <v>44933</v>
      </c>
      <c r="G96" s="897">
        <f t="shared" ref="G96" si="162">D96+8</f>
        <v>44936</v>
      </c>
      <c r="H96" s="896"/>
      <c r="I96" s="954">
        <f t="shared" si="144"/>
        <v>45294</v>
      </c>
      <c r="J96" s="896"/>
      <c r="K96" s="896"/>
      <c r="L96" s="917"/>
      <c r="M96" s="200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</row>
    <row r="97" spans="1:257" s="152" customFormat="1" ht="20.25" hidden="1" customHeight="1" x14ac:dyDescent="0.2">
      <c r="A97" s="948" t="s">
        <v>1567</v>
      </c>
      <c r="B97" s="834" t="s">
        <v>1568</v>
      </c>
      <c r="C97" s="824" t="s">
        <v>1569</v>
      </c>
      <c r="D97" s="897">
        <v>45306</v>
      </c>
      <c r="E97" s="897">
        <f t="shared" ref="E97" si="163">D97+1</f>
        <v>45307</v>
      </c>
      <c r="F97" s="945">
        <f t="shared" ref="F97" si="164">D97+5</f>
        <v>45311</v>
      </c>
      <c r="G97" s="897">
        <f t="shared" ref="G97" si="165">D97+8</f>
        <v>45314</v>
      </c>
      <c r="H97" s="896"/>
      <c r="I97" s="954">
        <f t="shared" si="144"/>
        <v>45301</v>
      </c>
      <c r="J97" s="896"/>
      <c r="K97" s="896"/>
      <c r="L97" s="917"/>
      <c r="M97" s="200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</row>
    <row r="98" spans="1:257" s="152" customFormat="1" ht="20.25" hidden="1" customHeight="1" x14ac:dyDescent="0.2">
      <c r="A98" s="948"/>
      <c r="B98" s="951" t="s">
        <v>1487</v>
      </c>
      <c r="C98" s="897" t="s">
        <v>1570</v>
      </c>
      <c r="D98" s="897">
        <v>45309</v>
      </c>
      <c r="E98" s="897">
        <f t="shared" ref="E98" si="166">D98+1</f>
        <v>45310</v>
      </c>
      <c r="F98" s="945">
        <f t="shared" ref="F98" si="167">D98+5</f>
        <v>45314</v>
      </c>
      <c r="G98" s="897">
        <f t="shared" ref="G98" si="168">D98+8</f>
        <v>45317</v>
      </c>
      <c r="H98" s="896"/>
      <c r="I98" s="954">
        <f t="shared" si="144"/>
        <v>45308</v>
      </c>
      <c r="J98" s="896"/>
      <c r="K98" s="896"/>
      <c r="L98" s="917"/>
      <c r="M98" s="200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</row>
    <row r="99" spans="1:257" s="152" customFormat="1" ht="20.25" hidden="1" customHeight="1" x14ac:dyDescent="0.2">
      <c r="A99" s="948"/>
      <c r="B99" s="951" t="s">
        <v>1460</v>
      </c>
      <c r="C99" s="897" t="s">
        <v>1571</v>
      </c>
      <c r="D99" s="897">
        <f t="shared" ref="D99" si="169">D98+7</f>
        <v>45316</v>
      </c>
      <c r="E99" s="897">
        <f t="shared" ref="E99" si="170">D99+1</f>
        <v>45317</v>
      </c>
      <c r="F99" s="945">
        <f t="shared" ref="F99" si="171">D99+5</f>
        <v>45321</v>
      </c>
      <c r="G99" s="897">
        <f t="shared" ref="G99" si="172">D99+8</f>
        <v>45324</v>
      </c>
      <c r="H99" s="896"/>
      <c r="I99" s="954">
        <f t="shared" si="144"/>
        <v>45315</v>
      </c>
      <c r="J99" s="896"/>
      <c r="K99" s="896"/>
      <c r="L99" s="917"/>
      <c r="M99" s="200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</row>
    <row r="100" spans="1:257" s="152" customFormat="1" ht="20.25" hidden="1" customHeight="1" x14ac:dyDescent="0.2">
      <c r="A100" s="948"/>
      <c r="B100" s="951" t="s">
        <v>1464</v>
      </c>
      <c r="C100" s="897" t="s">
        <v>1572</v>
      </c>
      <c r="D100" s="897">
        <v>45321</v>
      </c>
      <c r="E100" s="897">
        <f t="shared" ref="E100" si="173">D100+1</f>
        <v>45322</v>
      </c>
      <c r="F100" s="945">
        <f t="shared" ref="F100" si="174">D100+5</f>
        <v>45326</v>
      </c>
      <c r="G100" s="897">
        <f t="shared" ref="G100" si="175">D100+8</f>
        <v>45329</v>
      </c>
      <c r="H100" s="896"/>
      <c r="I100" s="954">
        <f t="shared" ref="I100:I120" si="176">I99+7</f>
        <v>45322</v>
      </c>
      <c r="J100" s="896"/>
      <c r="K100" s="896"/>
      <c r="L100" s="917"/>
      <c r="M100" s="200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</row>
    <row r="101" spans="1:257" s="152" customFormat="1" ht="20.25" hidden="1" customHeight="1" x14ac:dyDescent="0.2">
      <c r="A101" s="948"/>
      <c r="B101" s="951" t="s">
        <v>1485</v>
      </c>
      <c r="C101" s="897" t="s">
        <v>1573</v>
      </c>
      <c r="D101" s="897">
        <v>45328</v>
      </c>
      <c r="E101" s="897">
        <f t="shared" ref="E101" si="177">D101+1</f>
        <v>45329</v>
      </c>
      <c r="F101" s="945">
        <f t="shared" ref="F101" si="178">D101+5</f>
        <v>45333</v>
      </c>
      <c r="G101" s="897">
        <f t="shared" ref="G101" si="179">D101+8</f>
        <v>45336</v>
      </c>
      <c r="H101" s="896"/>
      <c r="I101" s="954">
        <v>45329</v>
      </c>
      <c r="J101" s="896"/>
      <c r="K101" s="896"/>
      <c r="L101" s="917"/>
      <c r="M101" s="200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</row>
    <row r="102" spans="1:257" s="152" customFormat="1" ht="20.25" hidden="1" customHeight="1" x14ac:dyDescent="0.2">
      <c r="A102" s="948"/>
      <c r="B102" s="951" t="s">
        <v>1496</v>
      </c>
      <c r="C102" s="897" t="s">
        <v>1574</v>
      </c>
      <c r="D102" s="897">
        <v>45335</v>
      </c>
      <c r="E102" s="897">
        <f t="shared" ref="E102" si="180">D102+1</f>
        <v>45336</v>
      </c>
      <c r="F102" s="945">
        <f t="shared" ref="F102" si="181">D102+5</f>
        <v>45340</v>
      </c>
      <c r="G102" s="897">
        <f t="shared" ref="G102" si="182">D102+8</f>
        <v>45343</v>
      </c>
      <c r="H102" s="896"/>
      <c r="I102" s="954">
        <f t="shared" si="176"/>
        <v>45336</v>
      </c>
      <c r="J102" s="896"/>
      <c r="K102" s="896"/>
      <c r="L102" s="917"/>
      <c r="M102" s="200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</row>
    <row r="103" spans="1:257" s="152" customFormat="1" ht="20.25" hidden="1" customHeight="1" x14ac:dyDescent="0.2">
      <c r="A103" s="948"/>
      <c r="B103" s="951" t="s">
        <v>1487</v>
      </c>
      <c r="C103" s="897" t="s">
        <v>1575</v>
      </c>
      <c r="D103" s="897">
        <v>45346</v>
      </c>
      <c r="E103" s="897">
        <f t="shared" ref="E103:E104" si="183">D103+1</f>
        <v>45347</v>
      </c>
      <c r="F103" s="945">
        <f t="shared" ref="F103:F104" si="184">D103+5</f>
        <v>45351</v>
      </c>
      <c r="G103" s="897">
        <f t="shared" ref="G103:G104" si="185">D103+8</f>
        <v>45354</v>
      </c>
      <c r="H103" s="896"/>
      <c r="I103" s="954">
        <f t="shared" si="176"/>
        <v>45343</v>
      </c>
      <c r="J103" s="896"/>
      <c r="K103" s="896"/>
      <c r="L103" s="917"/>
      <c r="M103" s="200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</row>
    <row r="104" spans="1:257" s="152" customFormat="1" ht="20.25" hidden="1" customHeight="1" x14ac:dyDescent="0.2">
      <c r="A104" s="948"/>
      <c r="B104" s="951" t="s">
        <v>1460</v>
      </c>
      <c r="C104" s="897" t="s">
        <v>1576</v>
      </c>
      <c r="D104" s="897">
        <v>45351</v>
      </c>
      <c r="E104" s="897">
        <f t="shared" si="183"/>
        <v>45352</v>
      </c>
      <c r="F104" s="945">
        <f t="shared" si="184"/>
        <v>45356</v>
      </c>
      <c r="G104" s="897">
        <f t="shared" si="185"/>
        <v>45359</v>
      </c>
      <c r="H104" s="896"/>
      <c r="I104" s="954">
        <f t="shared" si="176"/>
        <v>45350</v>
      </c>
      <c r="J104" s="896"/>
      <c r="K104" s="896"/>
      <c r="L104" s="917"/>
      <c r="M104" s="200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</row>
    <row r="105" spans="1:257" s="152" customFormat="1" ht="20.25" hidden="1" customHeight="1" x14ac:dyDescent="0.2">
      <c r="A105" s="948"/>
      <c r="B105" s="951" t="s">
        <v>1464</v>
      </c>
      <c r="C105" s="897" t="s">
        <v>1577</v>
      </c>
      <c r="D105" s="897">
        <v>45356</v>
      </c>
      <c r="E105" s="897">
        <f t="shared" ref="E105" si="186">D105+1</f>
        <v>45357</v>
      </c>
      <c r="F105" s="945">
        <f t="shared" ref="F105" si="187">D105+5</f>
        <v>45361</v>
      </c>
      <c r="G105" s="897">
        <f t="shared" ref="G105" si="188">D105+8</f>
        <v>45364</v>
      </c>
      <c r="H105" s="896"/>
      <c r="I105" s="954">
        <v>45357</v>
      </c>
      <c r="J105" s="896"/>
      <c r="K105" s="896"/>
      <c r="L105" s="917"/>
      <c r="M105" s="200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</row>
    <row r="106" spans="1:257" s="152" customFormat="1" ht="20.25" hidden="1" customHeight="1" x14ac:dyDescent="0.2">
      <c r="A106" s="948" t="s">
        <v>1495</v>
      </c>
      <c r="B106" s="951" t="s">
        <v>1578</v>
      </c>
      <c r="C106" s="897" t="s">
        <v>1579</v>
      </c>
      <c r="D106" s="897">
        <v>45366</v>
      </c>
      <c r="E106" s="897">
        <f t="shared" ref="E106" si="189">D106+1</f>
        <v>45367</v>
      </c>
      <c r="F106" s="945">
        <f t="shared" ref="F106" si="190">D106+5</f>
        <v>45371</v>
      </c>
      <c r="G106" s="897">
        <f t="shared" ref="G106" si="191">D106+8</f>
        <v>45374</v>
      </c>
      <c r="H106" s="896"/>
      <c r="I106" s="954">
        <f t="shared" si="176"/>
        <v>45364</v>
      </c>
      <c r="J106" s="896"/>
      <c r="K106" s="896"/>
      <c r="L106" s="917"/>
      <c r="M106" s="200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</row>
    <row r="107" spans="1:257" s="152" customFormat="1" ht="20.25" hidden="1" customHeight="1" x14ac:dyDescent="0.2">
      <c r="A107" s="948"/>
      <c r="B107" s="1163" t="s">
        <v>1496</v>
      </c>
      <c r="C107" s="1147" t="s">
        <v>1580</v>
      </c>
      <c r="D107" s="1147">
        <v>45372</v>
      </c>
      <c r="E107" s="897">
        <f t="shared" ref="E107:E108" si="192">D107+1</f>
        <v>45373</v>
      </c>
      <c r="F107" s="945">
        <f t="shared" ref="F107:F108" si="193">D107+5</f>
        <v>45377</v>
      </c>
      <c r="G107" s="897">
        <f t="shared" ref="G107:G108" si="194">D107+8</f>
        <v>45380</v>
      </c>
      <c r="H107" s="896"/>
      <c r="I107" s="851">
        <f t="shared" si="176"/>
        <v>45371</v>
      </c>
      <c r="J107" s="896"/>
      <c r="K107" s="896"/>
      <c r="L107" s="917"/>
      <c r="M107" s="200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</row>
    <row r="108" spans="1:257" s="152" customFormat="1" ht="20.25" hidden="1" customHeight="1" x14ac:dyDescent="0.2">
      <c r="A108" s="948"/>
      <c r="B108" s="1163" t="s">
        <v>1487</v>
      </c>
      <c r="C108" s="1147" t="s">
        <v>1581</v>
      </c>
      <c r="D108" s="1147">
        <v>45379</v>
      </c>
      <c r="E108" s="897">
        <f t="shared" si="192"/>
        <v>45380</v>
      </c>
      <c r="F108" s="945">
        <f t="shared" si="193"/>
        <v>45384</v>
      </c>
      <c r="G108" s="897">
        <f t="shared" si="194"/>
        <v>45387</v>
      </c>
      <c r="H108" s="896"/>
      <c r="I108" s="851">
        <f t="shared" si="176"/>
        <v>45378</v>
      </c>
      <c r="J108" s="896"/>
      <c r="K108" s="896"/>
      <c r="L108" s="917"/>
      <c r="M108" s="200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</row>
    <row r="109" spans="1:257" s="152" customFormat="1" ht="20.25" hidden="1" customHeight="1" x14ac:dyDescent="0.2">
      <c r="A109" s="948"/>
      <c r="B109" s="1164" t="s">
        <v>1460</v>
      </c>
      <c r="C109" s="1149" t="s">
        <v>1582</v>
      </c>
      <c r="D109" s="1147">
        <v>45385</v>
      </c>
      <c r="E109" s="897">
        <f t="shared" ref="E109" si="195">D109+1</f>
        <v>45386</v>
      </c>
      <c r="F109" s="945">
        <f t="shared" ref="F109" si="196">D109+5</f>
        <v>45390</v>
      </c>
      <c r="G109" s="897">
        <f t="shared" ref="G109" si="197">D109+8</f>
        <v>45393</v>
      </c>
      <c r="H109" s="896"/>
      <c r="I109" s="851">
        <v>45385</v>
      </c>
      <c r="J109" s="896"/>
      <c r="K109" s="896"/>
      <c r="L109" s="917"/>
      <c r="M109" s="200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</row>
    <row r="110" spans="1:257" s="152" customFormat="1" ht="20.25" hidden="1" customHeight="1" x14ac:dyDescent="0.2">
      <c r="A110" s="948"/>
      <c r="B110" s="1164" t="s">
        <v>1464</v>
      </c>
      <c r="C110" s="1147" t="s">
        <v>1583</v>
      </c>
      <c r="D110" s="1147">
        <v>45394</v>
      </c>
      <c r="E110" s="897">
        <f t="shared" ref="E110:E114" si="198">D110+1</f>
        <v>45395</v>
      </c>
      <c r="F110" s="945">
        <f t="shared" ref="F110:F114" si="199">D110+5</f>
        <v>45399</v>
      </c>
      <c r="G110" s="897">
        <f t="shared" ref="G110:G114" si="200">D110+8</f>
        <v>45402</v>
      </c>
      <c r="H110" s="896"/>
      <c r="I110" s="851">
        <f t="shared" si="176"/>
        <v>45392</v>
      </c>
      <c r="J110" s="896"/>
      <c r="K110" s="896"/>
      <c r="L110" s="917"/>
      <c r="M110" s="200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</row>
    <row r="111" spans="1:257" s="152" customFormat="1" ht="20.25" hidden="1" customHeight="1" x14ac:dyDescent="0.2">
      <c r="A111" s="948"/>
      <c r="B111" s="1164" t="s">
        <v>1578</v>
      </c>
      <c r="C111" s="1147" t="s">
        <v>1584</v>
      </c>
      <c r="D111" s="1147">
        <v>45403</v>
      </c>
      <c r="E111" s="897">
        <f t="shared" si="198"/>
        <v>45404</v>
      </c>
      <c r="F111" s="945">
        <f t="shared" si="199"/>
        <v>45408</v>
      </c>
      <c r="G111" s="897">
        <f t="shared" si="200"/>
        <v>45411</v>
      </c>
      <c r="H111" s="896"/>
      <c r="I111" s="851">
        <f t="shared" si="176"/>
        <v>45399</v>
      </c>
      <c r="J111" s="896"/>
      <c r="K111" s="896"/>
      <c r="L111" s="917"/>
      <c r="M111" s="200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</row>
    <row r="112" spans="1:257" s="152" customFormat="1" ht="20.25" customHeight="1" x14ac:dyDescent="0.2">
      <c r="A112" s="948"/>
      <c r="B112" s="1164" t="s">
        <v>1496</v>
      </c>
      <c r="C112" s="1147" t="s">
        <v>1585</v>
      </c>
      <c r="D112" s="1147">
        <v>45410</v>
      </c>
      <c r="E112" s="897">
        <f t="shared" si="198"/>
        <v>45411</v>
      </c>
      <c r="F112" s="945">
        <f t="shared" si="199"/>
        <v>45415</v>
      </c>
      <c r="G112" s="897">
        <f t="shared" si="200"/>
        <v>45418</v>
      </c>
      <c r="H112" s="896"/>
      <c r="I112" s="851">
        <f t="shared" si="176"/>
        <v>45406</v>
      </c>
      <c r="J112" s="896"/>
      <c r="K112" s="896"/>
      <c r="L112" s="917"/>
      <c r="M112" s="200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</row>
    <row r="113" spans="1:257" s="152" customFormat="1" ht="20.25" customHeight="1" x14ac:dyDescent="0.2">
      <c r="A113" s="948"/>
      <c r="B113" s="1353" t="s">
        <v>1487</v>
      </c>
      <c r="C113" s="1149" t="s">
        <v>1586</v>
      </c>
      <c r="D113" s="1147">
        <v>45416</v>
      </c>
      <c r="E113" s="897">
        <f t="shared" si="198"/>
        <v>45417</v>
      </c>
      <c r="F113" s="945">
        <f t="shared" si="199"/>
        <v>45421</v>
      </c>
      <c r="G113" s="897">
        <f t="shared" si="200"/>
        <v>45424</v>
      </c>
      <c r="H113" s="896"/>
      <c r="I113" s="851">
        <f t="shared" si="176"/>
        <v>45413</v>
      </c>
      <c r="J113" s="896"/>
      <c r="K113" s="896"/>
      <c r="L113" s="917"/>
      <c r="M113" s="200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</row>
    <row r="114" spans="1:257" s="152" customFormat="1" ht="20.25" customHeight="1" x14ac:dyDescent="0.2">
      <c r="A114" s="948" t="s">
        <v>1460</v>
      </c>
      <c r="B114" s="1261" t="s">
        <v>3909</v>
      </c>
      <c r="C114" s="1149" t="s">
        <v>1587</v>
      </c>
      <c r="D114" s="1147">
        <v>45419</v>
      </c>
      <c r="E114" s="897">
        <f t="shared" si="198"/>
        <v>45420</v>
      </c>
      <c r="F114" s="945">
        <f t="shared" si="199"/>
        <v>45424</v>
      </c>
      <c r="G114" s="897">
        <f t="shared" si="200"/>
        <v>45427</v>
      </c>
      <c r="H114" s="896"/>
      <c r="I114" s="851">
        <f t="shared" si="176"/>
        <v>45420</v>
      </c>
      <c r="J114" s="896"/>
      <c r="K114" s="896"/>
      <c r="L114" s="917"/>
      <c r="M114" s="200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</row>
    <row r="115" spans="1:257" s="152" customFormat="1" ht="20.25" customHeight="1" x14ac:dyDescent="0.2">
      <c r="A115" s="948"/>
      <c r="B115" s="1164" t="s">
        <v>1464</v>
      </c>
      <c r="C115" s="1149" t="s">
        <v>1588</v>
      </c>
      <c r="D115" s="1147">
        <v>45426</v>
      </c>
      <c r="E115" s="897">
        <f t="shared" ref="E115" si="201">D115+1</f>
        <v>45427</v>
      </c>
      <c r="F115" s="945">
        <f t="shared" ref="F115" si="202">D115+5</f>
        <v>45431</v>
      </c>
      <c r="G115" s="897">
        <f t="shared" ref="G115" si="203">D115+8</f>
        <v>45434</v>
      </c>
      <c r="H115" s="896"/>
      <c r="I115" s="851">
        <f t="shared" si="176"/>
        <v>45427</v>
      </c>
      <c r="J115" s="896"/>
      <c r="K115" s="896"/>
      <c r="L115" s="917"/>
      <c r="M115" s="200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</row>
    <row r="116" spans="1:257" s="152" customFormat="1" ht="20.25" customHeight="1" x14ac:dyDescent="0.2">
      <c r="A116" s="948"/>
      <c r="B116" s="1164" t="s">
        <v>1578</v>
      </c>
      <c r="C116" s="1149" t="s">
        <v>3921</v>
      </c>
      <c r="D116" s="1147">
        <v>45436</v>
      </c>
      <c r="E116" s="897">
        <f t="shared" ref="E116:E120" si="204">D116+1</f>
        <v>45437</v>
      </c>
      <c r="F116" s="945">
        <f t="shared" ref="F116:F120" si="205">D116+5</f>
        <v>45441</v>
      </c>
      <c r="G116" s="897">
        <f t="shared" ref="G116:G120" si="206">D116+8</f>
        <v>45444</v>
      </c>
      <c r="H116" s="896"/>
      <c r="I116" s="851">
        <f t="shared" si="176"/>
        <v>45434</v>
      </c>
      <c r="J116" s="896"/>
      <c r="K116" s="896"/>
      <c r="L116" s="917"/>
      <c r="M116" s="200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</row>
    <row r="117" spans="1:257" s="152" customFormat="1" ht="20.25" customHeight="1" x14ac:dyDescent="0.2">
      <c r="A117" s="948"/>
      <c r="B117" s="1164" t="s">
        <v>1496</v>
      </c>
      <c r="C117" s="1149" t="s">
        <v>3922</v>
      </c>
      <c r="D117" s="1147">
        <v>45440</v>
      </c>
      <c r="E117" s="897">
        <f t="shared" si="204"/>
        <v>45441</v>
      </c>
      <c r="F117" s="945">
        <f t="shared" si="205"/>
        <v>45445</v>
      </c>
      <c r="G117" s="897">
        <f t="shared" si="206"/>
        <v>45448</v>
      </c>
      <c r="H117" s="896"/>
      <c r="I117" s="851">
        <f t="shared" si="176"/>
        <v>45441</v>
      </c>
      <c r="J117" s="896"/>
      <c r="K117" s="896"/>
      <c r="L117" s="917"/>
      <c r="M117" s="200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</row>
    <row r="118" spans="1:257" s="152" customFormat="1" ht="20.25" customHeight="1" x14ac:dyDescent="0.2">
      <c r="A118" s="948"/>
      <c r="B118" s="1163" t="s">
        <v>1487</v>
      </c>
      <c r="C118" s="1149" t="s">
        <v>3923</v>
      </c>
      <c r="D118" s="1147">
        <v>45447</v>
      </c>
      <c r="E118" s="897">
        <f t="shared" si="204"/>
        <v>45448</v>
      </c>
      <c r="F118" s="945">
        <f t="shared" si="205"/>
        <v>45452</v>
      </c>
      <c r="G118" s="897">
        <f t="shared" si="206"/>
        <v>45455</v>
      </c>
      <c r="H118" s="896"/>
      <c r="I118" s="851">
        <f t="shared" si="176"/>
        <v>45448</v>
      </c>
      <c r="J118" s="896"/>
      <c r="K118" s="896"/>
      <c r="L118" s="917"/>
      <c r="M118" s="200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</row>
    <row r="119" spans="1:257" s="152" customFormat="1" ht="20.25" customHeight="1" x14ac:dyDescent="0.2">
      <c r="A119" s="948" t="s">
        <v>1460</v>
      </c>
      <c r="B119" s="1164" t="s">
        <v>3909</v>
      </c>
      <c r="C119" s="1149" t="s">
        <v>3924</v>
      </c>
      <c r="D119" s="1147">
        <v>45454</v>
      </c>
      <c r="E119" s="897">
        <f t="shared" si="204"/>
        <v>45455</v>
      </c>
      <c r="F119" s="945">
        <f t="shared" si="205"/>
        <v>45459</v>
      </c>
      <c r="G119" s="897">
        <f t="shared" si="206"/>
        <v>45462</v>
      </c>
      <c r="H119" s="896"/>
      <c r="I119" s="851">
        <f t="shared" si="176"/>
        <v>45455</v>
      </c>
      <c r="J119" s="896"/>
      <c r="K119" s="896"/>
      <c r="L119" s="917"/>
      <c r="M119" s="200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</row>
    <row r="120" spans="1:257" s="152" customFormat="1" ht="20.25" customHeight="1" x14ac:dyDescent="0.2">
      <c r="A120" s="948"/>
      <c r="B120" s="1164" t="s">
        <v>1464</v>
      </c>
      <c r="C120" s="1149" t="s">
        <v>3925</v>
      </c>
      <c r="D120" s="1147">
        <v>45461</v>
      </c>
      <c r="E120" s="897">
        <f t="shared" si="204"/>
        <v>45462</v>
      </c>
      <c r="F120" s="945">
        <f t="shared" si="205"/>
        <v>45466</v>
      </c>
      <c r="G120" s="897">
        <f t="shared" si="206"/>
        <v>45469</v>
      </c>
      <c r="H120" s="896"/>
      <c r="I120" s="851">
        <f t="shared" si="176"/>
        <v>45462</v>
      </c>
      <c r="J120" s="896"/>
      <c r="K120" s="896"/>
      <c r="L120" s="917"/>
      <c r="M120" s="200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</row>
    <row r="121" spans="1:257" s="152" customFormat="1" ht="18" customHeight="1" x14ac:dyDescent="0.2">
      <c r="A121" s="949"/>
      <c r="B121" s="153" t="s">
        <v>685</v>
      </c>
      <c r="C121" s="11"/>
      <c r="D121" s="11"/>
      <c r="E121" s="11"/>
      <c r="F121" s="11"/>
      <c r="G121" s="11"/>
      <c r="H121" s="2"/>
      <c r="I121" s="438"/>
      <c r="J121" s="438"/>
      <c r="K121" s="438"/>
      <c r="L121" s="2"/>
      <c r="M121" s="151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</row>
    <row r="122" spans="1:257" s="152" customFormat="1" ht="18" customHeight="1" x14ac:dyDescent="0.2">
      <c r="A122" s="949"/>
      <c r="B122" s="163"/>
      <c r="C122" s="151"/>
      <c r="D122" s="151"/>
      <c r="E122" s="151"/>
      <c r="F122" s="151"/>
      <c r="G122" s="151"/>
      <c r="H122" s="153"/>
      <c r="L122" s="153"/>
      <c r="M122" s="151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</row>
    <row r="123" spans="1:257" s="165" customFormat="1" ht="18" customHeight="1" x14ac:dyDescent="0.2">
      <c r="A123" s="948"/>
      <c r="B123" s="199"/>
      <c r="C123" s="200"/>
      <c r="D123" s="200"/>
      <c r="E123" s="201"/>
      <c r="F123" s="202"/>
      <c r="G123" s="202"/>
      <c r="H123" s="200"/>
      <c r="I123" s="200"/>
      <c r="J123" s="202"/>
      <c r="K123" s="202"/>
      <c r="L123" s="202"/>
      <c r="M123" s="361"/>
      <c r="N123" s="203"/>
    </row>
    <row r="124" spans="1:257" s="165" customFormat="1" ht="18" customHeight="1" thickBot="1" x14ac:dyDescent="0.25">
      <c r="A124" s="948"/>
      <c r="B124" s="204"/>
      <c r="C124" s="200"/>
      <c r="D124" s="205"/>
      <c r="E124" s="206"/>
      <c r="F124" s="204"/>
      <c r="G124" s="200"/>
      <c r="H124" s="205"/>
      <c r="I124" s="200"/>
      <c r="J124" s="204"/>
      <c r="K124" s="200"/>
      <c r="L124" s="205"/>
      <c r="M124" s="361"/>
      <c r="N124" s="203"/>
    </row>
    <row r="125" spans="1:257" s="165" customFormat="1" ht="18" customHeight="1" x14ac:dyDescent="0.2">
      <c r="A125" s="1258"/>
      <c r="B125" s="865"/>
      <c r="C125" s="866"/>
      <c r="D125" s="867"/>
      <c r="E125" s="868"/>
      <c r="F125" s="869"/>
      <c r="G125" s="870"/>
      <c r="H125" s="871"/>
      <c r="I125" s="208"/>
      <c r="J125" s="209"/>
      <c r="K125" s="210"/>
      <c r="L125" s="210"/>
      <c r="M125" s="361"/>
      <c r="N125" s="203"/>
    </row>
    <row r="126" spans="1:257" s="165" customFormat="1" ht="18" customHeight="1" x14ac:dyDescent="0.2">
      <c r="A126" s="948"/>
      <c r="B126" s="872" t="s">
        <v>449</v>
      </c>
      <c r="C126" s="151"/>
      <c r="D126" s="153" t="s">
        <v>450</v>
      </c>
      <c r="E126" s="153"/>
      <c r="F126" s="153"/>
      <c r="G126" s="153" t="s">
        <v>451</v>
      </c>
      <c r="H126" s="873"/>
      <c r="I126" s="208"/>
      <c r="J126" s="209"/>
      <c r="K126" s="210"/>
      <c r="L126" s="210"/>
      <c r="M126" s="361"/>
      <c r="N126" s="203"/>
    </row>
    <row r="127" spans="1:257" s="165" customFormat="1" ht="18" customHeight="1" x14ac:dyDescent="0.2">
      <c r="A127" s="948"/>
      <c r="B127" s="874" t="s">
        <v>452</v>
      </c>
      <c r="C127" s="875" t="s">
        <v>453</v>
      </c>
      <c r="D127" s="138" t="s">
        <v>454</v>
      </c>
      <c r="E127" s="153"/>
      <c r="F127" s="875" t="s">
        <v>455</v>
      </c>
      <c r="G127" s="151" t="s">
        <v>456</v>
      </c>
      <c r="H127" s="876" t="s">
        <v>457</v>
      </c>
      <c r="I127" s="465"/>
      <c r="J127" s="209"/>
      <c r="K127" s="645"/>
      <c r="L127" s="210"/>
      <c r="M127" s="361"/>
      <c r="N127" s="203"/>
    </row>
    <row r="128" spans="1:257" s="165" customFormat="1" ht="18" customHeight="1" x14ac:dyDescent="0.2">
      <c r="A128" s="948"/>
      <c r="B128" s="877" t="s">
        <v>458</v>
      </c>
      <c r="C128" s="878" t="s">
        <v>459</v>
      </c>
      <c r="D128" s="138" t="s">
        <v>460</v>
      </c>
      <c r="E128" s="154" t="s">
        <v>461</v>
      </c>
      <c r="F128" s="879" t="s">
        <v>462</v>
      </c>
      <c r="G128" s="663" t="s">
        <v>463</v>
      </c>
      <c r="H128" s="880" t="s">
        <v>464</v>
      </c>
      <c r="I128" s="208"/>
      <c r="J128" s="209"/>
      <c r="K128" s="210"/>
      <c r="L128" s="210"/>
      <c r="M128" s="361"/>
      <c r="N128" s="203"/>
    </row>
    <row r="129" spans="1:14" s="165" customFormat="1" ht="18" customHeight="1" x14ac:dyDescent="0.2">
      <c r="A129" s="948"/>
      <c r="B129" s="877" t="s">
        <v>465</v>
      </c>
      <c r="C129" s="878" t="s">
        <v>466</v>
      </c>
      <c r="D129" s="138" t="s">
        <v>467</v>
      </c>
      <c r="E129" s="154" t="s">
        <v>468</v>
      </c>
      <c r="F129" s="879" t="s">
        <v>469</v>
      </c>
      <c r="G129" s="663" t="s">
        <v>470</v>
      </c>
      <c r="H129" s="880" t="s">
        <v>471</v>
      </c>
      <c r="I129" s="208"/>
      <c r="J129" s="209"/>
      <c r="K129" s="210"/>
      <c r="L129" s="210"/>
      <c r="M129" s="361"/>
      <c r="N129" s="203"/>
    </row>
    <row r="130" spans="1:14" s="165" customFormat="1" ht="18" customHeight="1" x14ac:dyDescent="0.2">
      <c r="A130" s="948"/>
      <c r="B130" s="877" t="s">
        <v>472</v>
      </c>
      <c r="C130" s="878" t="s">
        <v>473</v>
      </c>
      <c r="D130" s="138" t="s">
        <v>474</v>
      </c>
      <c r="E130" s="154" t="s">
        <v>475</v>
      </c>
      <c r="F130" s="879" t="s">
        <v>476</v>
      </c>
      <c r="G130" s="663" t="s">
        <v>477</v>
      </c>
      <c r="H130" s="880" t="s">
        <v>478</v>
      </c>
      <c r="I130" s="208"/>
      <c r="J130" s="209"/>
      <c r="K130" s="210"/>
      <c r="L130" s="210"/>
      <c r="M130" s="361"/>
      <c r="N130" s="203"/>
    </row>
    <row r="131" spans="1:14" s="165" customFormat="1" ht="18" customHeight="1" x14ac:dyDescent="0.2">
      <c r="A131" s="948"/>
      <c r="B131" s="877" t="s">
        <v>479</v>
      </c>
      <c r="C131" s="878" t="s">
        <v>480</v>
      </c>
      <c r="D131" s="138" t="s">
        <v>481</v>
      </c>
      <c r="E131" s="154" t="s">
        <v>482</v>
      </c>
      <c r="F131" s="879" t="s">
        <v>483</v>
      </c>
      <c r="G131" s="663" t="s">
        <v>484</v>
      </c>
      <c r="H131" s="880" t="s">
        <v>485</v>
      </c>
      <c r="I131" s="465"/>
      <c r="J131" s="14"/>
      <c r="K131" s="467"/>
      <c r="L131" s="210"/>
      <c r="M131" s="361"/>
      <c r="N131" s="203"/>
    </row>
    <row r="132" spans="1:14" s="165" customFormat="1" ht="18" customHeight="1" x14ac:dyDescent="0.2">
      <c r="A132" s="948"/>
      <c r="B132" s="877" t="s">
        <v>486</v>
      </c>
      <c r="C132" s="878" t="s">
        <v>487</v>
      </c>
      <c r="D132" s="138" t="s">
        <v>488</v>
      </c>
      <c r="E132" s="154" t="s">
        <v>489</v>
      </c>
      <c r="F132" s="879" t="s">
        <v>490</v>
      </c>
      <c r="G132" s="663" t="s">
        <v>491</v>
      </c>
      <c r="H132" s="880" t="s">
        <v>492</v>
      </c>
      <c r="I132" s="11"/>
      <c r="J132" s="16"/>
      <c r="K132" s="13"/>
      <c r="L132" s="205"/>
      <c r="M132" s="361"/>
      <c r="N132" s="203"/>
    </row>
    <row r="133" spans="1:14" ht="18" customHeight="1" x14ac:dyDescent="0.2">
      <c r="A133" s="1259"/>
      <c r="B133" s="877" t="s">
        <v>493</v>
      </c>
      <c r="C133" s="878" t="s">
        <v>494</v>
      </c>
      <c r="D133" s="138" t="s">
        <v>495</v>
      </c>
      <c r="E133" s="154" t="s">
        <v>496</v>
      </c>
      <c r="F133" s="831" t="s">
        <v>497</v>
      </c>
      <c r="G133" s="663" t="s">
        <v>498</v>
      </c>
      <c r="H133" s="880" t="s">
        <v>499</v>
      </c>
      <c r="I133" s="200"/>
      <c r="J133" s="19"/>
      <c r="K133" s="19"/>
      <c r="L133" s="19"/>
      <c r="M133" s="361"/>
      <c r="N133" s="203"/>
    </row>
    <row r="134" spans="1:14" ht="18" customHeight="1" x14ac:dyDescent="0.2">
      <c r="A134" s="1259"/>
      <c r="B134" s="877" t="s">
        <v>500</v>
      </c>
      <c r="C134" s="878" t="s">
        <v>501</v>
      </c>
      <c r="D134" s="138"/>
      <c r="F134" s="663"/>
      <c r="G134" s="663" t="s">
        <v>502</v>
      </c>
      <c r="H134" s="881" t="s">
        <v>503</v>
      </c>
      <c r="I134" s="200"/>
      <c r="J134" s="200"/>
      <c r="K134" s="200"/>
      <c r="L134" s="203"/>
      <c r="M134" s="361"/>
      <c r="N134" s="203"/>
    </row>
    <row r="135" spans="1:14" ht="18" customHeight="1" x14ac:dyDescent="0.2">
      <c r="B135" s="877" t="s">
        <v>504</v>
      </c>
      <c r="C135" s="878" t="s">
        <v>505</v>
      </c>
      <c r="H135" s="882"/>
      <c r="J135" s="155"/>
      <c r="K135" s="155"/>
      <c r="L135" s="155"/>
    </row>
    <row r="136" spans="1:14" ht="18" customHeight="1" thickBot="1" x14ac:dyDescent="0.25">
      <c r="B136" s="883"/>
      <c r="C136" s="884"/>
      <c r="D136" s="884"/>
      <c r="E136" s="885"/>
      <c r="F136" s="885"/>
      <c r="G136" s="885"/>
      <c r="H136" s="886"/>
      <c r="J136" s="155"/>
      <c r="K136" s="155"/>
      <c r="L136" s="155"/>
    </row>
    <row r="137" spans="1:14" ht="18" customHeight="1" x14ac:dyDescent="0.2">
      <c r="K137" s="155"/>
      <c r="L137" s="155"/>
    </row>
    <row r="138" spans="1:14" ht="18" customHeight="1" x14ac:dyDescent="0.2">
      <c r="K138" s="155"/>
      <c r="L138" s="155"/>
    </row>
    <row r="139" spans="1:14" ht="18" customHeight="1" x14ac:dyDescent="0.2">
      <c r="K139" s="155"/>
      <c r="L139" s="155"/>
    </row>
    <row r="140" spans="1:14" ht="18" customHeight="1" x14ac:dyDescent="0.2">
      <c r="A140" s="1260"/>
    </row>
    <row r="147" spans="11:12" ht="18" customHeight="1" x14ac:dyDescent="0.2">
      <c r="K147" s="381"/>
      <c r="L147" s="381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4">
    <mergeCell ref="I65:I66"/>
    <mergeCell ref="B2:G2"/>
    <mergeCell ref="B4:G4"/>
    <mergeCell ref="N7:N8"/>
  </mergeCells>
  <phoneticPr fontId="82" type="noConversion"/>
  <hyperlinks>
    <hyperlink ref="I2" location="HOME!Print_Area" display="HOME" xr:uid="{AE82298C-3330-4150-AB40-079BCC1CB536}"/>
    <hyperlink ref="H127" r:id="rId14" xr:uid="{4E247D1E-969C-447B-8B4C-1CA0704F421C}"/>
    <hyperlink ref="C127" r:id="rId15" xr:uid="{286C1E92-1C21-4338-AA80-8DEAE7637A65}"/>
    <hyperlink ref="H132" r:id="rId16" xr:uid="{7650E63D-570A-4B29-AAE9-3597AF8CB3EB}"/>
    <hyperlink ref="H131" r:id="rId17" xr:uid="{3112D737-5191-47E6-A644-F1087B65A8EF}"/>
    <hyperlink ref="C131" r:id="rId18" xr:uid="{9D68D477-FEE8-4805-9A5A-2EC5FD37B294}"/>
    <hyperlink ref="C133" r:id="rId19" xr:uid="{C127A602-52DC-4AB4-B576-FDC97D03E0E7}"/>
    <hyperlink ref="C132" r:id="rId20" xr:uid="{04636549-A1D3-48FF-BCA7-159251B5C39C}"/>
    <hyperlink ref="C129" r:id="rId21" xr:uid="{C3A2BEBC-AEB7-443E-B11F-CED42E06F193}"/>
    <hyperlink ref="C128" r:id="rId22" xr:uid="{EFE5A4AB-0333-4AA3-806E-E25DC896E1F1}"/>
    <hyperlink ref="C135" r:id="rId23" xr:uid="{1C9BBEEC-F9B7-4E80-940F-98203CA5F7F0}"/>
    <hyperlink ref="H133" r:id="rId24" xr:uid="{F9251B36-C67A-4312-B00D-A36ABACE8EC4}"/>
    <hyperlink ref="H130" r:id="rId25" xr:uid="{6ABFE5ED-D564-4869-BD15-7F645F48D2B3}"/>
    <hyperlink ref="H134" r:id="rId26" xr:uid="{B8AE027F-D78F-4633-AC0E-121ED6B942F4}"/>
    <hyperlink ref="C130" r:id="rId27" xr:uid="{DD1D25F1-0885-463D-95D7-0DABA0414E69}"/>
    <hyperlink ref="F127" r:id="rId28" xr:uid="{DCBE17E5-09AA-4740-80A9-570C0E10CBA8}"/>
    <hyperlink ref="F132" r:id="rId29" xr:uid="{F7EE4294-FC90-41B3-A473-D6AEA421BBBB}"/>
    <hyperlink ref="F128" r:id="rId30" xr:uid="{DCE11DEE-80D8-41C2-ABCB-C8A5BDFDE991}"/>
    <hyperlink ref="F129" r:id="rId31" xr:uid="{983A5F53-1190-4347-A0E5-86D970F18F6B}"/>
    <hyperlink ref="F130" r:id="rId32" xr:uid="{FEC8CCA8-1E61-4F43-9435-0DCFC07C9837}"/>
    <hyperlink ref="F131" r:id="rId33" xr:uid="{8BA82DC2-79FC-4A4C-8967-F7B9AEE74E7D}"/>
    <hyperlink ref="H128" r:id="rId34" xr:uid="{06E5276C-647B-4ECC-84EB-1EE0D8D914E3}"/>
    <hyperlink ref="H129" r:id="rId35" xr:uid="{DD075FF7-B257-4075-BFDE-5D1AD35CE468}"/>
    <hyperlink ref="F133" r:id="rId36" xr:uid="{2E4F7F07-CB60-4B20-97E0-B3200D94CEF8}"/>
  </hyperlinks>
  <pageMargins left="0.70866141732283472" right="0.70866141732283472" top="0.74803149606299213" bottom="0.74803149606299213" header="0.31496062992125984" footer="0.31496062992125984"/>
  <pageSetup paperSize="9" scale="33" orientation="portrait" r:id="rId37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1:IX78"/>
  <sheetViews>
    <sheetView showGridLines="0" zoomScaleNormal="100" zoomScaleSheetLayoutView="85" workbookViewId="0">
      <selection activeCell="B35" sqref="B35"/>
    </sheetView>
  </sheetViews>
  <sheetFormatPr defaultColWidth="9.140625" defaultRowHeight="17.25" customHeight="1" x14ac:dyDescent="0.2"/>
  <cols>
    <col min="1" max="1" width="27.7109375" style="1270" customWidth="1"/>
    <col min="2" max="2" width="23.5703125" style="151" customWidth="1"/>
    <col min="3" max="3" width="24.42578125" style="151" customWidth="1"/>
    <col min="4" max="4" width="20.28515625" style="151" customWidth="1"/>
    <col min="5" max="5" width="21.42578125" style="151" customWidth="1"/>
    <col min="6" max="6" width="24.42578125" style="151" bestFit="1" customWidth="1"/>
    <col min="7" max="7" width="21.42578125" style="151" customWidth="1"/>
    <col min="8" max="8" width="23.5703125" style="151" bestFit="1" customWidth="1"/>
    <col min="9" max="14" width="21.42578125" style="155" customWidth="1"/>
    <col min="15" max="15" width="10.7109375" style="155" customWidth="1"/>
    <col min="16" max="16" width="16.42578125" style="155" customWidth="1"/>
    <col min="17" max="17" width="9.140625" style="155"/>
    <col min="18" max="18" width="10.42578125" style="155" customWidth="1"/>
    <col min="19" max="16384" width="9.140625" style="155"/>
  </cols>
  <sheetData>
    <row r="1" spans="1:258" ht="17.25" customHeight="1" thickBot="1" x14ac:dyDescent="0.25"/>
    <row r="2" spans="1:258" ht="20.100000000000001" customHeight="1" thickBot="1" x14ac:dyDescent="0.25">
      <c r="B2" s="1279" t="s">
        <v>116</v>
      </c>
      <c r="C2" s="1279"/>
      <c r="D2" s="1279"/>
      <c r="E2" s="1279"/>
      <c r="F2" s="1279"/>
      <c r="H2" s="1150" t="s">
        <v>382</v>
      </c>
    </row>
    <row r="3" spans="1:258" ht="17.25" customHeight="1" thickBot="1" x14ac:dyDescent="0.25">
      <c r="B3" s="171"/>
    </row>
    <row r="4" spans="1:258" ht="30" customHeight="1" thickBot="1" x14ac:dyDescent="0.25">
      <c r="B4" s="1280" t="s">
        <v>1589</v>
      </c>
      <c r="C4" s="1281"/>
      <c r="D4" s="1281"/>
      <c r="E4" s="1281"/>
      <c r="F4" s="1282"/>
      <c r="G4" s="153"/>
      <c r="H4" s="153"/>
      <c r="K4" s="678"/>
      <c r="L4" s="679"/>
      <c r="M4" s="679"/>
      <c r="N4" s="679"/>
      <c r="O4" s="679"/>
    </row>
    <row r="5" spans="1:258" ht="17.25" customHeight="1" x14ac:dyDescent="0.2">
      <c r="B5" s="163"/>
      <c r="C5" s="161"/>
      <c r="D5" s="161"/>
      <c r="E5" s="186"/>
      <c r="F5" s="186"/>
      <c r="G5" s="186"/>
      <c r="H5" s="186"/>
      <c r="I5" s="273"/>
      <c r="K5" s="678"/>
      <c r="L5" s="679"/>
      <c r="M5" s="679"/>
      <c r="N5" s="680"/>
      <c r="O5" s="680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8" ht="17.25" customHeight="1" x14ac:dyDescent="0.2">
      <c r="B6" s="448"/>
      <c r="C6" s="161"/>
      <c r="D6" s="161"/>
      <c r="E6" s="186"/>
      <c r="F6" s="186"/>
      <c r="G6" s="186"/>
      <c r="H6" s="155"/>
      <c r="K6" s="678"/>
      <c r="L6" s="679"/>
      <c r="M6" s="679"/>
      <c r="N6" s="680"/>
      <c r="O6" s="680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8" ht="50.1" customHeight="1" x14ac:dyDescent="0.2">
      <c r="A7" s="1271"/>
      <c r="B7" s="1014" t="s">
        <v>1590</v>
      </c>
      <c r="C7" s="761" t="s">
        <v>390</v>
      </c>
      <c r="D7" s="1136" t="s">
        <v>385</v>
      </c>
      <c r="E7" s="1133" t="s">
        <v>1591</v>
      </c>
      <c r="F7" s="1133" t="s">
        <v>1592</v>
      </c>
      <c r="G7" s="1133" t="s">
        <v>1593</v>
      </c>
      <c r="H7" s="1133" t="s">
        <v>1594</v>
      </c>
      <c r="I7" s="1133" t="s">
        <v>183</v>
      </c>
      <c r="J7" s="1133" t="s">
        <v>171</v>
      </c>
      <c r="K7" s="1133" t="s">
        <v>1595</v>
      </c>
      <c r="L7" s="1133" t="s">
        <v>1596</v>
      </c>
      <c r="M7" s="1133" t="s">
        <v>374</v>
      </c>
      <c r="N7" s="1133" t="s">
        <v>280</v>
      </c>
      <c r="O7" s="361"/>
      <c r="P7" s="1319" t="s">
        <v>1597</v>
      </c>
      <c r="Q7" s="152"/>
      <c r="R7" s="273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</row>
    <row r="8" spans="1:258" ht="20.100000000000001" customHeight="1" x14ac:dyDescent="0.2">
      <c r="A8" s="1271"/>
      <c r="B8" s="1136" t="s">
        <v>388</v>
      </c>
      <c r="C8" s="1137" t="s">
        <v>389</v>
      </c>
      <c r="D8" s="1136" t="s">
        <v>390</v>
      </c>
      <c r="E8" s="1132" t="s">
        <v>147</v>
      </c>
      <c r="F8" s="1132" t="s">
        <v>163</v>
      </c>
      <c r="G8" s="1132" t="s">
        <v>189</v>
      </c>
      <c r="H8" s="1132" t="s">
        <v>191</v>
      </c>
      <c r="I8" s="1132" t="s">
        <v>323</v>
      </c>
      <c r="J8" s="1132" t="s">
        <v>216</v>
      </c>
      <c r="K8" s="1132" t="s">
        <v>184</v>
      </c>
      <c r="L8" s="1132" t="s">
        <v>1598</v>
      </c>
      <c r="M8" s="1132" t="s">
        <v>1599</v>
      </c>
      <c r="N8" s="1132" t="s">
        <v>1600</v>
      </c>
      <c r="O8" s="361"/>
      <c r="P8" s="1320"/>
      <c r="Q8" s="152"/>
      <c r="R8" s="273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</row>
    <row r="9" spans="1:258" ht="25.15" hidden="1" customHeight="1" x14ac:dyDescent="0.2">
      <c r="A9" s="1271" t="s">
        <v>1601</v>
      </c>
      <c r="B9" s="955" t="s">
        <v>1602</v>
      </c>
      <c r="C9" s="956" t="s">
        <v>1603</v>
      </c>
      <c r="D9" s="851">
        <v>45235</v>
      </c>
      <c r="E9" s="851">
        <v>45240</v>
      </c>
      <c r="F9" s="851">
        <v>45239</v>
      </c>
      <c r="G9" s="957">
        <f t="shared" ref="G9:G13" si="0">D9+10</f>
        <v>45245</v>
      </c>
      <c r="H9" s="851">
        <f t="shared" ref="H9:H13" si="1">D9+12</f>
        <v>45247</v>
      </c>
      <c r="I9" s="851">
        <f t="shared" ref="I9:I13" si="2">D9+15</f>
        <v>45250</v>
      </c>
      <c r="J9" s="851">
        <f>D9+19</f>
        <v>45254</v>
      </c>
      <c r="K9" s="851">
        <f t="shared" ref="K9:K15" si="3">D9+19</f>
        <v>45254</v>
      </c>
      <c r="L9" s="851">
        <f t="shared" ref="L9:L15" si="4">D9+20</f>
        <v>45255</v>
      </c>
      <c r="M9" s="851">
        <f t="shared" ref="M9:M15" si="5">D9+22</f>
        <v>45257</v>
      </c>
      <c r="N9" s="851">
        <f t="shared" ref="N9:N15" si="6">D9+23</f>
        <v>45258</v>
      </c>
      <c r="O9" s="361"/>
      <c r="P9" s="891">
        <v>45231</v>
      </c>
      <c r="Q9" s="152"/>
      <c r="R9" s="273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</row>
    <row r="10" spans="1:258" ht="25.15" hidden="1" customHeight="1" x14ac:dyDescent="0.2">
      <c r="A10" s="1271"/>
      <c r="B10" s="955" t="s">
        <v>1604</v>
      </c>
      <c r="C10" s="956" t="s">
        <v>1605</v>
      </c>
      <c r="D10" s="851">
        <v>45237</v>
      </c>
      <c r="E10" s="851">
        <f t="shared" ref="E10:E13" si="7">D10+6</f>
        <v>45243</v>
      </c>
      <c r="F10" s="851">
        <f t="shared" ref="F10:F13" si="8">D10+9</f>
        <v>45246</v>
      </c>
      <c r="G10" s="957">
        <f t="shared" si="0"/>
        <v>45247</v>
      </c>
      <c r="H10" s="851">
        <f t="shared" si="1"/>
        <v>45249</v>
      </c>
      <c r="I10" s="851">
        <f t="shared" si="2"/>
        <v>45252</v>
      </c>
      <c r="J10" s="851">
        <f t="shared" ref="J10:J17" si="9">D10+19</f>
        <v>45256</v>
      </c>
      <c r="K10" s="851">
        <f t="shared" si="3"/>
        <v>45256</v>
      </c>
      <c r="L10" s="851">
        <f t="shared" si="4"/>
        <v>45257</v>
      </c>
      <c r="M10" s="851">
        <f t="shared" si="5"/>
        <v>45259</v>
      </c>
      <c r="N10" s="851">
        <f t="shared" si="6"/>
        <v>45260</v>
      </c>
      <c r="O10" s="361"/>
      <c r="P10" s="891">
        <f t="shared" ref="P10:P39" si="10">P9+7</f>
        <v>45238</v>
      </c>
      <c r="Q10" s="152"/>
      <c r="R10" s="273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</row>
    <row r="11" spans="1:258" ht="25.15" hidden="1" customHeight="1" x14ac:dyDescent="0.2">
      <c r="A11" s="1271"/>
      <c r="B11" s="955" t="s">
        <v>1606</v>
      </c>
      <c r="C11" s="956" t="s">
        <v>1607</v>
      </c>
      <c r="D11" s="851">
        <f t="shared" ref="D11:D12" si="11">D10+7</f>
        <v>45244</v>
      </c>
      <c r="E11" s="851">
        <f t="shared" si="7"/>
        <v>45250</v>
      </c>
      <c r="F11" s="851">
        <f t="shared" si="8"/>
        <v>45253</v>
      </c>
      <c r="G11" s="957">
        <f t="shared" si="0"/>
        <v>45254</v>
      </c>
      <c r="H11" s="851">
        <f t="shared" si="1"/>
        <v>45256</v>
      </c>
      <c r="I11" s="851">
        <f t="shared" si="2"/>
        <v>45259</v>
      </c>
      <c r="J11" s="851">
        <f t="shared" si="9"/>
        <v>45263</v>
      </c>
      <c r="K11" s="851">
        <f t="shared" si="3"/>
        <v>45263</v>
      </c>
      <c r="L11" s="851">
        <f t="shared" si="4"/>
        <v>45264</v>
      </c>
      <c r="M11" s="851">
        <f t="shared" si="5"/>
        <v>45266</v>
      </c>
      <c r="N11" s="851">
        <f t="shared" si="6"/>
        <v>45267</v>
      </c>
      <c r="O11" s="361"/>
      <c r="P11" s="891">
        <f t="shared" si="10"/>
        <v>45245</v>
      </c>
      <c r="Q11" s="152"/>
      <c r="R11" s="273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</row>
    <row r="12" spans="1:258" ht="25.15" hidden="1" customHeight="1" x14ac:dyDescent="0.2">
      <c r="A12" s="1271" t="s">
        <v>1608</v>
      </c>
      <c r="B12" s="955" t="s">
        <v>1609</v>
      </c>
      <c r="C12" s="956" t="s">
        <v>1610</v>
      </c>
      <c r="D12" s="851">
        <f t="shared" si="11"/>
        <v>45251</v>
      </c>
      <c r="E12" s="851">
        <f t="shared" si="7"/>
        <v>45257</v>
      </c>
      <c r="F12" s="851">
        <f t="shared" si="8"/>
        <v>45260</v>
      </c>
      <c r="G12" s="957">
        <f t="shared" si="0"/>
        <v>45261</v>
      </c>
      <c r="H12" s="851">
        <f t="shared" si="1"/>
        <v>45263</v>
      </c>
      <c r="I12" s="851">
        <f t="shared" si="2"/>
        <v>45266</v>
      </c>
      <c r="J12" s="851">
        <f t="shared" si="9"/>
        <v>45270</v>
      </c>
      <c r="K12" s="851">
        <f t="shared" si="3"/>
        <v>45270</v>
      </c>
      <c r="L12" s="851">
        <f t="shared" si="4"/>
        <v>45271</v>
      </c>
      <c r="M12" s="851">
        <f t="shared" si="5"/>
        <v>45273</v>
      </c>
      <c r="N12" s="851">
        <f t="shared" si="6"/>
        <v>45274</v>
      </c>
      <c r="O12" s="361"/>
      <c r="P12" s="891">
        <f t="shared" si="10"/>
        <v>45252</v>
      </c>
      <c r="Q12" s="152"/>
      <c r="R12" s="273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</row>
    <row r="13" spans="1:258" ht="25.15" hidden="1" customHeight="1" x14ac:dyDescent="0.2">
      <c r="A13" s="1271" t="s">
        <v>1611</v>
      </c>
      <c r="B13" s="955" t="s">
        <v>1612</v>
      </c>
      <c r="C13" s="956" t="s">
        <v>1613</v>
      </c>
      <c r="D13" s="851">
        <v>45259</v>
      </c>
      <c r="E13" s="851">
        <f t="shared" si="7"/>
        <v>45265</v>
      </c>
      <c r="F13" s="851">
        <f t="shared" si="8"/>
        <v>45268</v>
      </c>
      <c r="G13" s="851">
        <f t="shared" si="0"/>
        <v>45269</v>
      </c>
      <c r="H13" s="851">
        <f t="shared" si="1"/>
        <v>45271</v>
      </c>
      <c r="I13" s="851">
        <f t="shared" si="2"/>
        <v>45274</v>
      </c>
      <c r="J13" s="851">
        <f t="shared" si="9"/>
        <v>45278</v>
      </c>
      <c r="K13" s="851">
        <f t="shared" si="3"/>
        <v>45278</v>
      </c>
      <c r="L13" s="851">
        <f t="shared" si="4"/>
        <v>45279</v>
      </c>
      <c r="M13" s="851">
        <f t="shared" si="5"/>
        <v>45281</v>
      </c>
      <c r="N13" s="851">
        <f t="shared" si="6"/>
        <v>45282</v>
      </c>
      <c r="O13" s="361"/>
      <c r="P13" s="891">
        <f t="shared" si="10"/>
        <v>45259</v>
      </c>
      <c r="Q13" s="152"/>
      <c r="R13" s="273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</row>
    <row r="14" spans="1:258" ht="25.15" hidden="1" customHeight="1" x14ac:dyDescent="0.2">
      <c r="A14" s="1271" t="s">
        <v>1614</v>
      </c>
      <c r="B14" s="955" t="s">
        <v>1615</v>
      </c>
      <c r="C14" s="956" t="s">
        <v>1616</v>
      </c>
      <c r="D14" s="851">
        <v>45267</v>
      </c>
      <c r="E14" s="851">
        <f t="shared" ref="E14" si="12">D14+6</f>
        <v>45273</v>
      </c>
      <c r="F14" s="851">
        <f t="shared" ref="F14" si="13">D14+9</f>
        <v>45276</v>
      </c>
      <c r="G14" s="851">
        <f t="shared" ref="G14" si="14">D14+10</f>
        <v>45277</v>
      </c>
      <c r="H14" s="851">
        <f t="shared" ref="H14" si="15">D14+12</f>
        <v>45279</v>
      </c>
      <c r="I14" s="851">
        <f t="shared" ref="I14" si="16">D14+15</f>
        <v>45282</v>
      </c>
      <c r="J14" s="851">
        <f t="shared" si="9"/>
        <v>45286</v>
      </c>
      <c r="K14" s="851">
        <f t="shared" si="3"/>
        <v>45286</v>
      </c>
      <c r="L14" s="851">
        <f t="shared" si="4"/>
        <v>45287</v>
      </c>
      <c r="M14" s="851">
        <f t="shared" si="5"/>
        <v>45289</v>
      </c>
      <c r="N14" s="851">
        <f t="shared" si="6"/>
        <v>45290</v>
      </c>
      <c r="O14" s="361"/>
      <c r="P14" s="891">
        <f t="shared" si="10"/>
        <v>45266</v>
      </c>
      <c r="Q14" s="152"/>
      <c r="R14" s="273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</row>
    <row r="15" spans="1:258" ht="22.5" hidden="1" customHeight="1" x14ac:dyDescent="0.2">
      <c r="A15" s="1271" t="s">
        <v>1614</v>
      </c>
      <c r="B15" s="955" t="s">
        <v>1602</v>
      </c>
      <c r="C15" s="956" t="s">
        <v>1617</v>
      </c>
      <c r="D15" s="851">
        <v>45276</v>
      </c>
      <c r="E15" s="836">
        <v>45284</v>
      </c>
      <c r="F15" s="836">
        <v>45282</v>
      </c>
      <c r="G15" s="836">
        <v>45283</v>
      </c>
      <c r="H15" s="851">
        <f t="shared" ref="H15" si="17">D15+12</f>
        <v>45288</v>
      </c>
      <c r="I15" s="851">
        <f t="shared" ref="I15" si="18">D15+15</f>
        <v>45291</v>
      </c>
      <c r="J15" s="851">
        <f t="shared" si="9"/>
        <v>45295</v>
      </c>
      <c r="K15" s="851">
        <f t="shared" si="3"/>
        <v>45295</v>
      </c>
      <c r="L15" s="851">
        <f t="shared" si="4"/>
        <v>45296</v>
      </c>
      <c r="M15" s="851">
        <f t="shared" si="5"/>
        <v>45298</v>
      </c>
      <c r="N15" s="851">
        <f t="shared" si="6"/>
        <v>45299</v>
      </c>
      <c r="O15" s="361"/>
      <c r="P15" s="891">
        <f t="shared" si="10"/>
        <v>45273</v>
      </c>
      <c r="Q15" s="152"/>
      <c r="R15" s="273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</row>
    <row r="16" spans="1:258" ht="25.15" hidden="1" customHeight="1" x14ac:dyDescent="0.2">
      <c r="A16" s="1271" t="s">
        <v>1618</v>
      </c>
      <c r="B16" s="955" t="s">
        <v>1619</v>
      </c>
      <c r="C16" s="956" t="s">
        <v>1620</v>
      </c>
      <c r="D16" s="853">
        <v>45290</v>
      </c>
      <c r="E16" s="853">
        <f t="shared" ref="E16" si="19">D16+6</f>
        <v>45296</v>
      </c>
      <c r="F16" s="853">
        <f t="shared" ref="F16" si="20">D16+9</f>
        <v>45299</v>
      </c>
      <c r="G16" s="853">
        <f t="shared" ref="G16" si="21">D16+10</f>
        <v>45300</v>
      </c>
      <c r="H16" s="853">
        <f t="shared" ref="H16" si="22">D16+12</f>
        <v>45302</v>
      </c>
      <c r="I16" s="853">
        <v>44933</v>
      </c>
      <c r="J16" s="853">
        <v>44940</v>
      </c>
      <c r="K16" s="853">
        <v>44940</v>
      </c>
      <c r="L16" s="853">
        <v>44941</v>
      </c>
      <c r="M16" s="853">
        <v>44943</v>
      </c>
      <c r="N16" s="853">
        <v>44944</v>
      </c>
      <c r="O16" s="361"/>
      <c r="P16" s="891">
        <f t="shared" si="10"/>
        <v>45280</v>
      </c>
      <c r="Q16" s="152"/>
      <c r="R16" s="273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</row>
    <row r="17" spans="1:258" ht="25.15" hidden="1" customHeight="1" x14ac:dyDescent="0.2">
      <c r="A17" s="1271"/>
      <c r="B17" s="955" t="s">
        <v>1606</v>
      </c>
      <c r="C17" s="956" t="s">
        <v>1621</v>
      </c>
      <c r="D17" s="851">
        <v>45286</v>
      </c>
      <c r="E17" s="851">
        <f t="shared" ref="E17" si="23">D17+6</f>
        <v>45292</v>
      </c>
      <c r="F17" s="851">
        <f t="shared" ref="F17" si="24">D17+9</f>
        <v>45295</v>
      </c>
      <c r="G17" s="851">
        <f t="shared" ref="G17" si="25">D17+10</f>
        <v>45296</v>
      </c>
      <c r="H17" s="851">
        <f t="shared" ref="H17" si="26">D17+12</f>
        <v>45298</v>
      </c>
      <c r="I17" s="851">
        <f t="shared" ref="I17" si="27">D17+15</f>
        <v>45301</v>
      </c>
      <c r="J17" s="851">
        <f t="shared" si="9"/>
        <v>45305</v>
      </c>
      <c r="K17" s="851">
        <f>D17+19</f>
        <v>45305</v>
      </c>
      <c r="L17" s="851">
        <f>D17+20</f>
        <v>45306</v>
      </c>
      <c r="M17" s="851">
        <f>D17+22</f>
        <v>45308</v>
      </c>
      <c r="N17" s="851">
        <f>D17+23</f>
        <v>45309</v>
      </c>
      <c r="O17" s="361"/>
      <c r="P17" s="891">
        <f t="shared" si="10"/>
        <v>45287</v>
      </c>
      <c r="Q17" s="152"/>
      <c r="R17" s="273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</row>
    <row r="18" spans="1:258" ht="24.95" hidden="1" customHeight="1" x14ac:dyDescent="0.2">
      <c r="A18" s="1271"/>
      <c r="B18" s="955" t="s">
        <v>1609</v>
      </c>
      <c r="C18" s="956" t="s">
        <v>1622</v>
      </c>
      <c r="D18" s="851">
        <v>45293</v>
      </c>
      <c r="E18" s="851">
        <f t="shared" ref="E18:E20" si="28">D18+6</f>
        <v>45299</v>
      </c>
      <c r="F18" s="851">
        <f t="shared" ref="F18:F20" si="29">D18+9</f>
        <v>45302</v>
      </c>
      <c r="G18" s="851">
        <f t="shared" ref="G18:G20" si="30">D18+10</f>
        <v>45303</v>
      </c>
      <c r="H18" s="851">
        <f>D18+14</f>
        <v>45307</v>
      </c>
      <c r="I18" s="851">
        <f>D18+16</f>
        <v>45309</v>
      </c>
      <c r="J18" s="851">
        <f>D18+19</f>
        <v>45312</v>
      </c>
      <c r="K18" s="851">
        <f>D18+26</f>
        <v>45319</v>
      </c>
      <c r="L18" s="851">
        <f>D18+27</f>
        <v>45320</v>
      </c>
      <c r="M18" s="851">
        <f>D18+29</f>
        <v>45322</v>
      </c>
      <c r="N18" s="851">
        <f>D18+30</f>
        <v>45323</v>
      </c>
      <c r="O18" s="361"/>
      <c r="P18" s="891">
        <f t="shared" si="10"/>
        <v>45294</v>
      </c>
      <c r="Q18" s="152"/>
      <c r="R18" s="273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</row>
    <row r="19" spans="1:258" ht="24.95" hidden="1" customHeight="1" x14ac:dyDescent="0.2">
      <c r="A19" s="1271"/>
      <c r="B19" s="955" t="s">
        <v>1612</v>
      </c>
      <c r="C19" s="956" t="s">
        <v>1623</v>
      </c>
      <c r="D19" s="851">
        <v>45300</v>
      </c>
      <c r="E19" s="851">
        <f t="shared" si="28"/>
        <v>45306</v>
      </c>
      <c r="F19" s="851">
        <f t="shared" si="29"/>
        <v>45309</v>
      </c>
      <c r="G19" s="851">
        <f t="shared" si="30"/>
        <v>45310</v>
      </c>
      <c r="H19" s="851">
        <f t="shared" ref="H19:H30" si="31">D19+14</f>
        <v>45314</v>
      </c>
      <c r="I19" s="851">
        <f t="shared" ref="I19:I30" si="32">D19+16</f>
        <v>45316</v>
      </c>
      <c r="J19" s="851">
        <f t="shared" ref="J19:J30" si="33">D19+19</f>
        <v>45319</v>
      </c>
      <c r="K19" s="851">
        <f t="shared" ref="K19:K30" si="34">D19+26</f>
        <v>45326</v>
      </c>
      <c r="L19" s="851">
        <f t="shared" ref="L19:L30" si="35">D19+27</f>
        <v>45327</v>
      </c>
      <c r="M19" s="851">
        <f t="shared" ref="M19:M30" si="36">D19+29</f>
        <v>45329</v>
      </c>
      <c r="N19" s="851">
        <f t="shared" ref="N19:N30" si="37">D19+30</f>
        <v>45330</v>
      </c>
      <c r="O19" s="361"/>
      <c r="P19" s="891">
        <f t="shared" si="10"/>
        <v>45301</v>
      </c>
      <c r="Q19" s="152"/>
      <c r="R19" s="273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</row>
    <row r="20" spans="1:258" ht="24.95" hidden="1" customHeight="1" x14ac:dyDescent="0.2">
      <c r="A20" s="1271"/>
      <c r="B20" s="955" t="s">
        <v>1615</v>
      </c>
      <c r="C20" s="956" t="s">
        <v>1624</v>
      </c>
      <c r="D20" s="851">
        <v>45308</v>
      </c>
      <c r="E20" s="851">
        <f t="shared" si="28"/>
        <v>45314</v>
      </c>
      <c r="F20" s="851">
        <f t="shared" si="29"/>
        <v>45317</v>
      </c>
      <c r="G20" s="851">
        <f t="shared" si="30"/>
        <v>45318</v>
      </c>
      <c r="H20" s="851">
        <f t="shared" si="31"/>
        <v>45322</v>
      </c>
      <c r="I20" s="851">
        <f t="shared" si="32"/>
        <v>45324</v>
      </c>
      <c r="J20" s="851">
        <f t="shared" si="33"/>
        <v>45327</v>
      </c>
      <c r="K20" s="851">
        <f t="shared" si="34"/>
        <v>45334</v>
      </c>
      <c r="L20" s="851">
        <f t="shared" si="35"/>
        <v>45335</v>
      </c>
      <c r="M20" s="851">
        <f t="shared" si="36"/>
        <v>45337</v>
      </c>
      <c r="N20" s="851">
        <f t="shared" si="37"/>
        <v>45338</v>
      </c>
      <c r="O20" s="361"/>
      <c r="P20" s="891">
        <f t="shared" si="10"/>
        <v>45308</v>
      </c>
      <c r="Q20" s="152"/>
      <c r="R20" s="273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</row>
    <row r="21" spans="1:258" ht="24.95" hidden="1" customHeight="1" x14ac:dyDescent="0.2">
      <c r="A21" s="1271"/>
      <c r="B21" s="955" t="s">
        <v>1602</v>
      </c>
      <c r="C21" s="956" t="s">
        <v>1625</v>
      </c>
      <c r="D21" s="851">
        <v>45314</v>
      </c>
      <c r="E21" s="851">
        <f t="shared" ref="E21" si="38">D21+6</f>
        <v>45320</v>
      </c>
      <c r="F21" s="851">
        <f t="shared" ref="F21" si="39">D21+9</f>
        <v>45323</v>
      </c>
      <c r="G21" s="851">
        <f t="shared" ref="G21" si="40">D21+10</f>
        <v>45324</v>
      </c>
      <c r="H21" s="851">
        <f t="shared" si="31"/>
        <v>45328</v>
      </c>
      <c r="I21" s="851">
        <f t="shared" si="32"/>
        <v>45330</v>
      </c>
      <c r="J21" s="851">
        <f t="shared" si="33"/>
        <v>45333</v>
      </c>
      <c r="K21" s="851">
        <f t="shared" si="34"/>
        <v>45340</v>
      </c>
      <c r="L21" s="851">
        <f t="shared" si="35"/>
        <v>45341</v>
      </c>
      <c r="M21" s="851">
        <f t="shared" si="36"/>
        <v>45343</v>
      </c>
      <c r="N21" s="851">
        <f t="shared" si="37"/>
        <v>45344</v>
      </c>
      <c r="O21" s="361"/>
      <c r="P21" s="891">
        <f t="shared" si="10"/>
        <v>45315</v>
      </c>
      <c r="Q21" s="152"/>
      <c r="R21" s="273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</row>
    <row r="22" spans="1:258" ht="24.95" hidden="1" customHeight="1" x14ac:dyDescent="0.2">
      <c r="A22" s="1271" t="s">
        <v>1626</v>
      </c>
      <c r="B22" s="955" t="s">
        <v>1627</v>
      </c>
      <c r="C22" s="956" t="s">
        <v>1628</v>
      </c>
      <c r="D22" s="851">
        <v>45322</v>
      </c>
      <c r="E22" s="851">
        <f t="shared" ref="E22" si="41">D22+6</f>
        <v>45328</v>
      </c>
      <c r="F22" s="851">
        <f t="shared" ref="F22" si="42">D22+9</f>
        <v>45331</v>
      </c>
      <c r="G22" s="851">
        <f t="shared" ref="G22" si="43">D22+10</f>
        <v>45332</v>
      </c>
      <c r="H22" s="851">
        <f t="shared" si="31"/>
        <v>45336</v>
      </c>
      <c r="I22" s="851">
        <f t="shared" si="32"/>
        <v>45338</v>
      </c>
      <c r="J22" s="851">
        <f t="shared" si="33"/>
        <v>45341</v>
      </c>
      <c r="K22" s="851">
        <f t="shared" si="34"/>
        <v>45348</v>
      </c>
      <c r="L22" s="851">
        <f t="shared" si="35"/>
        <v>45349</v>
      </c>
      <c r="M22" s="851">
        <f t="shared" si="36"/>
        <v>45351</v>
      </c>
      <c r="N22" s="851">
        <f t="shared" si="37"/>
        <v>45352</v>
      </c>
      <c r="O22" s="361"/>
      <c r="P22" s="891">
        <f t="shared" si="10"/>
        <v>45322</v>
      </c>
      <c r="Q22" s="152"/>
      <c r="R22" s="273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</row>
    <row r="23" spans="1:258" ht="24.95" hidden="1" customHeight="1" x14ac:dyDescent="0.2">
      <c r="A23" s="1271"/>
      <c r="B23" s="958" t="s">
        <v>1606</v>
      </c>
      <c r="C23" s="956" t="s">
        <v>1629</v>
      </c>
      <c r="D23" s="851">
        <v>45330</v>
      </c>
      <c r="E23" s="851">
        <f t="shared" ref="E23" si="44">D23+6</f>
        <v>45336</v>
      </c>
      <c r="F23" s="851">
        <f t="shared" ref="F23" si="45">D23+9</f>
        <v>45339</v>
      </c>
      <c r="G23" s="851">
        <f t="shared" ref="G23" si="46">D23+10</f>
        <v>45340</v>
      </c>
      <c r="H23" s="851">
        <f t="shared" si="31"/>
        <v>45344</v>
      </c>
      <c r="I23" s="851">
        <f t="shared" si="32"/>
        <v>45346</v>
      </c>
      <c r="J23" s="851">
        <f t="shared" si="33"/>
        <v>45349</v>
      </c>
      <c r="K23" s="851">
        <f t="shared" si="34"/>
        <v>45356</v>
      </c>
      <c r="L23" s="851">
        <f t="shared" si="35"/>
        <v>45357</v>
      </c>
      <c r="M23" s="851">
        <f t="shared" si="36"/>
        <v>45359</v>
      </c>
      <c r="N23" s="851">
        <f t="shared" si="37"/>
        <v>45360</v>
      </c>
      <c r="O23" s="361"/>
      <c r="P23" s="891">
        <v>45329</v>
      </c>
      <c r="Q23" s="152"/>
      <c r="R23" s="273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</row>
    <row r="24" spans="1:258" ht="24.95" hidden="1" customHeight="1" x14ac:dyDescent="0.2">
      <c r="A24" s="1271"/>
      <c r="B24" s="955" t="s">
        <v>1609</v>
      </c>
      <c r="C24" s="956" t="s">
        <v>1630</v>
      </c>
      <c r="D24" s="851">
        <v>45338</v>
      </c>
      <c r="E24" s="851">
        <f t="shared" ref="E24" si="47">D24+6</f>
        <v>45344</v>
      </c>
      <c r="F24" s="851">
        <f t="shared" ref="F24" si="48">D24+9</f>
        <v>45347</v>
      </c>
      <c r="G24" s="851">
        <f t="shared" ref="G24" si="49">D24+10</f>
        <v>45348</v>
      </c>
      <c r="H24" s="851">
        <f t="shared" si="31"/>
        <v>45352</v>
      </c>
      <c r="I24" s="851">
        <f t="shared" si="32"/>
        <v>45354</v>
      </c>
      <c r="J24" s="851">
        <f t="shared" si="33"/>
        <v>45357</v>
      </c>
      <c r="K24" s="851">
        <f t="shared" si="34"/>
        <v>45364</v>
      </c>
      <c r="L24" s="851">
        <f t="shared" si="35"/>
        <v>45365</v>
      </c>
      <c r="M24" s="851">
        <f t="shared" si="36"/>
        <v>45367</v>
      </c>
      <c r="N24" s="851">
        <f t="shared" si="37"/>
        <v>45368</v>
      </c>
      <c r="O24" s="361"/>
      <c r="P24" s="891">
        <f t="shared" si="10"/>
        <v>45336</v>
      </c>
      <c r="Q24" s="152"/>
      <c r="R24" s="273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</row>
    <row r="25" spans="1:258" ht="24.95" hidden="1" customHeight="1" x14ac:dyDescent="0.2">
      <c r="A25" s="1271"/>
      <c r="B25" s="955" t="s">
        <v>1612</v>
      </c>
      <c r="C25" s="956" t="s">
        <v>1631</v>
      </c>
      <c r="D25" s="851">
        <v>45348</v>
      </c>
      <c r="E25" s="851">
        <f t="shared" ref="E25" si="50">D25+6</f>
        <v>45354</v>
      </c>
      <c r="F25" s="851">
        <f t="shared" ref="F25" si="51">D25+9</f>
        <v>45357</v>
      </c>
      <c r="G25" s="851">
        <f t="shared" ref="G25" si="52">D25+10</f>
        <v>45358</v>
      </c>
      <c r="H25" s="851">
        <f t="shared" si="31"/>
        <v>45362</v>
      </c>
      <c r="I25" s="851">
        <f t="shared" si="32"/>
        <v>45364</v>
      </c>
      <c r="J25" s="851">
        <f t="shared" si="33"/>
        <v>45367</v>
      </c>
      <c r="K25" s="851">
        <f t="shared" si="34"/>
        <v>45374</v>
      </c>
      <c r="L25" s="851">
        <f t="shared" si="35"/>
        <v>45375</v>
      </c>
      <c r="M25" s="851">
        <f t="shared" si="36"/>
        <v>45377</v>
      </c>
      <c r="N25" s="851">
        <f t="shared" si="37"/>
        <v>45378</v>
      </c>
      <c r="O25" s="361"/>
      <c r="P25" s="891">
        <f t="shared" si="10"/>
        <v>45343</v>
      </c>
      <c r="Q25" s="152"/>
      <c r="R25" s="273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</row>
    <row r="26" spans="1:258" ht="24.95" hidden="1" customHeight="1" x14ac:dyDescent="0.2">
      <c r="A26" s="1271"/>
      <c r="B26" s="955" t="s">
        <v>1615</v>
      </c>
      <c r="C26" s="956" t="s">
        <v>1632</v>
      </c>
      <c r="D26" s="851">
        <v>45351</v>
      </c>
      <c r="E26" s="851">
        <f t="shared" ref="E26" si="53">D26+6</f>
        <v>45357</v>
      </c>
      <c r="F26" s="851">
        <f t="shared" ref="F26" si="54">D26+9</f>
        <v>45360</v>
      </c>
      <c r="G26" s="851">
        <f t="shared" ref="G26" si="55">D26+10</f>
        <v>45361</v>
      </c>
      <c r="H26" s="851">
        <f t="shared" si="31"/>
        <v>45365</v>
      </c>
      <c r="I26" s="851">
        <f t="shared" si="32"/>
        <v>45367</v>
      </c>
      <c r="J26" s="851">
        <f t="shared" si="33"/>
        <v>45370</v>
      </c>
      <c r="K26" s="851">
        <f t="shared" si="34"/>
        <v>45377</v>
      </c>
      <c r="L26" s="851">
        <f t="shared" si="35"/>
        <v>45378</v>
      </c>
      <c r="M26" s="851">
        <f t="shared" si="36"/>
        <v>45380</v>
      </c>
      <c r="N26" s="851">
        <f t="shared" si="37"/>
        <v>45381</v>
      </c>
      <c r="O26" s="361"/>
      <c r="P26" s="891">
        <f t="shared" si="10"/>
        <v>45350</v>
      </c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</row>
    <row r="27" spans="1:258" ht="24.95" hidden="1" customHeight="1" x14ac:dyDescent="0.2">
      <c r="A27" s="959" t="s">
        <v>1633</v>
      </c>
      <c r="B27" s="1091" t="s">
        <v>1602</v>
      </c>
      <c r="C27" s="1092" t="s">
        <v>1634</v>
      </c>
      <c r="D27" s="851">
        <v>45360</v>
      </c>
      <c r="E27" s="851">
        <v>45368</v>
      </c>
      <c r="F27" s="851">
        <v>45366</v>
      </c>
      <c r="G27" s="851">
        <v>45367</v>
      </c>
      <c r="H27" s="851">
        <v>45371</v>
      </c>
      <c r="I27" s="851">
        <v>45374</v>
      </c>
      <c r="J27" s="851">
        <v>45377</v>
      </c>
      <c r="K27" s="851">
        <v>45382</v>
      </c>
      <c r="L27" s="851">
        <v>45383</v>
      </c>
      <c r="M27" s="851">
        <v>45385</v>
      </c>
      <c r="N27" s="851">
        <v>45386</v>
      </c>
      <c r="O27" s="361"/>
      <c r="P27" s="891">
        <v>45357</v>
      </c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</row>
    <row r="28" spans="1:258" ht="24.95" hidden="1" customHeight="1" x14ac:dyDescent="0.2">
      <c r="A28" s="1271"/>
      <c r="B28" s="1091" t="s">
        <v>1627</v>
      </c>
      <c r="C28" s="1092" t="s">
        <v>1635</v>
      </c>
      <c r="D28" s="851">
        <v>45364</v>
      </c>
      <c r="E28" s="851">
        <f t="shared" ref="E28" si="56">D28+6</f>
        <v>45370</v>
      </c>
      <c r="F28" s="851">
        <f t="shared" ref="F28" si="57">D28+9</f>
        <v>45373</v>
      </c>
      <c r="G28" s="851">
        <f t="shared" ref="G28" si="58">D28+10</f>
        <v>45374</v>
      </c>
      <c r="H28" s="851">
        <f t="shared" si="31"/>
        <v>45378</v>
      </c>
      <c r="I28" s="851">
        <f t="shared" si="32"/>
        <v>45380</v>
      </c>
      <c r="J28" s="851">
        <f t="shared" si="33"/>
        <v>45383</v>
      </c>
      <c r="K28" s="851">
        <f t="shared" si="34"/>
        <v>45390</v>
      </c>
      <c r="L28" s="851">
        <f t="shared" si="35"/>
        <v>45391</v>
      </c>
      <c r="M28" s="851">
        <f t="shared" si="36"/>
        <v>45393</v>
      </c>
      <c r="N28" s="851">
        <f t="shared" si="37"/>
        <v>45394</v>
      </c>
      <c r="O28" s="361"/>
      <c r="P28" s="891">
        <f t="shared" si="10"/>
        <v>45364</v>
      </c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</row>
    <row r="29" spans="1:258" ht="24.95" hidden="1" customHeight="1" x14ac:dyDescent="0.2">
      <c r="A29" s="1271"/>
      <c r="B29" s="1091" t="s">
        <v>1606</v>
      </c>
      <c r="C29" s="1092" t="s">
        <v>1636</v>
      </c>
      <c r="D29" s="851">
        <v>45373</v>
      </c>
      <c r="E29" s="851">
        <f t="shared" ref="E29" si="59">D29+6</f>
        <v>45379</v>
      </c>
      <c r="F29" s="851">
        <f t="shared" ref="F29" si="60">D29+9</f>
        <v>45382</v>
      </c>
      <c r="G29" s="851">
        <f t="shared" ref="G29" si="61">D29+10</f>
        <v>45383</v>
      </c>
      <c r="H29" s="851">
        <f t="shared" si="31"/>
        <v>45387</v>
      </c>
      <c r="I29" s="851">
        <f t="shared" si="32"/>
        <v>45389</v>
      </c>
      <c r="J29" s="851">
        <f t="shared" si="33"/>
        <v>45392</v>
      </c>
      <c r="K29" s="851">
        <f t="shared" si="34"/>
        <v>45399</v>
      </c>
      <c r="L29" s="851">
        <f t="shared" si="35"/>
        <v>45400</v>
      </c>
      <c r="M29" s="851">
        <f t="shared" si="36"/>
        <v>45402</v>
      </c>
      <c r="N29" s="851">
        <f t="shared" si="37"/>
        <v>45403</v>
      </c>
      <c r="O29" s="361"/>
      <c r="P29" s="891">
        <f t="shared" si="10"/>
        <v>45371</v>
      </c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</row>
    <row r="30" spans="1:258" ht="24.95" hidden="1" customHeight="1" x14ac:dyDescent="0.2">
      <c r="A30" s="959" t="s">
        <v>1637</v>
      </c>
      <c r="B30" s="1091" t="s">
        <v>1609</v>
      </c>
      <c r="C30" s="1092" t="s">
        <v>1638</v>
      </c>
      <c r="D30" s="851">
        <v>45381</v>
      </c>
      <c r="E30" s="851">
        <v>45389</v>
      </c>
      <c r="F30" s="851">
        <v>45386</v>
      </c>
      <c r="G30" s="851">
        <v>45387</v>
      </c>
      <c r="H30" s="851">
        <f t="shared" si="31"/>
        <v>45395</v>
      </c>
      <c r="I30" s="851">
        <f t="shared" si="32"/>
        <v>45397</v>
      </c>
      <c r="J30" s="851">
        <f t="shared" si="33"/>
        <v>45400</v>
      </c>
      <c r="K30" s="851">
        <f t="shared" si="34"/>
        <v>45407</v>
      </c>
      <c r="L30" s="851">
        <f t="shared" si="35"/>
        <v>45408</v>
      </c>
      <c r="M30" s="851">
        <f t="shared" si="36"/>
        <v>45410</v>
      </c>
      <c r="N30" s="851">
        <f t="shared" si="37"/>
        <v>45411</v>
      </c>
      <c r="O30" s="361"/>
      <c r="P30" s="891">
        <f t="shared" si="10"/>
        <v>45378</v>
      </c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</row>
    <row r="31" spans="1:258" ht="24.95" hidden="1" customHeight="1" x14ac:dyDescent="0.2">
      <c r="A31" s="1271"/>
      <c r="B31" s="1182" t="s">
        <v>1612</v>
      </c>
      <c r="C31" s="1183" t="s">
        <v>1639</v>
      </c>
      <c r="D31" s="1149">
        <v>45391</v>
      </c>
      <c r="E31" s="1292" t="s">
        <v>547</v>
      </c>
      <c r="F31" s="1310"/>
      <c r="G31" s="1293"/>
      <c r="H31" s="851">
        <f t="shared" ref="H31:H36" si="62">D31+14</f>
        <v>45405</v>
      </c>
      <c r="I31" s="1013" t="s">
        <v>547</v>
      </c>
      <c r="J31" s="851">
        <f t="shared" ref="J31:J36" si="63">D31+19</f>
        <v>45410</v>
      </c>
      <c r="K31" s="851">
        <f t="shared" ref="K31:K36" si="64">D31+26</f>
        <v>45417</v>
      </c>
      <c r="L31" s="851">
        <f t="shared" ref="L31:L36" si="65">D31+27</f>
        <v>45418</v>
      </c>
      <c r="M31" s="851">
        <f t="shared" ref="M31:M36" si="66">D31+29</f>
        <v>45420</v>
      </c>
      <c r="N31" s="851">
        <f t="shared" ref="N31:N36" si="67">D31+30</f>
        <v>45421</v>
      </c>
      <c r="O31" s="361"/>
      <c r="P31" s="851">
        <v>45385</v>
      </c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</row>
    <row r="32" spans="1:258" ht="24.95" hidden="1" customHeight="1" x14ac:dyDescent="0.2">
      <c r="A32" s="1226" t="s">
        <v>1640</v>
      </c>
      <c r="B32" s="1182" t="s">
        <v>1615</v>
      </c>
      <c r="C32" s="1183" t="s">
        <v>1641</v>
      </c>
      <c r="D32" s="1149">
        <v>45396</v>
      </c>
      <c r="E32" s="851">
        <v>45404</v>
      </c>
      <c r="F32" s="851">
        <v>45402</v>
      </c>
      <c r="G32" s="851">
        <v>45403</v>
      </c>
      <c r="H32" s="851">
        <f t="shared" si="62"/>
        <v>45410</v>
      </c>
      <c r="I32" s="851">
        <f t="shared" ref="I32:I36" si="68">D32+16</f>
        <v>45412</v>
      </c>
      <c r="J32" s="851">
        <f t="shared" si="63"/>
        <v>45415</v>
      </c>
      <c r="K32" s="851">
        <f t="shared" si="64"/>
        <v>45422</v>
      </c>
      <c r="L32" s="851">
        <f t="shared" si="65"/>
        <v>45423</v>
      </c>
      <c r="M32" s="851">
        <f t="shared" si="66"/>
        <v>45425</v>
      </c>
      <c r="N32" s="851">
        <f t="shared" si="67"/>
        <v>45426</v>
      </c>
      <c r="O32" s="361"/>
      <c r="P32" s="851">
        <f t="shared" si="10"/>
        <v>45392</v>
      </c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</row>
    <row r="33" spans="1:258" ht="24.95" customHeight="1" x14ac:dyDescent="0.2">
      <c r="A33" s="1271" t="s">
        <v>3914</v>
      </c>
      <c r="B33" s="1182" t="s">
        <v>1602</v>
      </c>
      <c r="C33" s="1183" t="s">
        <v>1642</v>
      </c>
      <c r="D33" s="1149">
        <v>45402</v>
      </c>
      <c r="E33" s="851">
        <v>45411</v>
      </c>
      <c r="F33" s="851">
        <v>45409</v>
      </c>
      <c r="G33" s="851">
        <v>45410</v>
      </c>
      <c r="H33" s="851">
        <f t="shared" si="62"/>
        <v>45416</v>
      </c>
      <c r="I33" s="851">
        <f t="shared" si="68"/>
        <v>45418</v>
      </c>
      <c r="J33" s="851">
        <f t="shared" si="63"/>
        <v>45421</v>
      </c>
      <c r="K33" s="851">
        <f t="shared" si="64"/>
        <v>45428</v>
      </c>
      <c r="L33" s="851">
        <f t="shared" si="65"/>
        <v>45429</v>
      </c>
      <c r="M33" s="851">
        <f t="shared" si="66"/>
        <v>45431</v>
      </c>
      <c r="N33" s="851">
        <f t="shared" si="67"/>
        <v>45432</v>
      </c>
      <c r="O33" s="361"/>
      <c r="P33" s="851">
        <f t="shared" si="10"/>
        <v>45399</v>
      </c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</row>
    <row r="34" spans="1:258" ht="24.95" customHeight="1" x14ac:dyDescent="0.2">
      <c r="A34" s="1271"/>
      <c r="B34" s="1182" t="s">
        <v>1627</v>
      </c>
      <c r="C34" s="1183" t="s">
        <v>1643</v>
      </c>
      <c r="D34" s="1149">
        <v>45406</v>
      </c>
      <c r="E34" s="851">
        <f t="shared" ref="E34:E36" si="69">D34+6</f>
        <v>45412</v>
      </c>
      <c r="F34" s="851">
        <f t="shared" ref="F34:F36" si="70">D34+9</f>
        <v>45415</v>
      </c>
      <c r="G34" s="851">
        <f t="shared" ref="G34:G36" si="71">D34+10</f>
        <v>45416</v>
      </c>
      <c r="H34" s="851">
        <f t="shared" si="62"/>
        <v>45420</v>
      </c>
      <c r="I34" s="851">
        <f t="shared" si="68"/>
        <v>45422</v>
      </c>
      <c r="J34" s="851">
        <f t="shared" si="63"/>
        <v>45425</v>
      </c>
      <c r="K34" s="851">
        <f t="shared" si="64"/>
        <v>45432</v>
      </c>
      <c r="L34" s="851">
        <f t="shared" si="65"/>
        <v>45433</v>
      </c>
      <c r="M34" s="851">
        <f t="shared" si="66"/>
        <v>45435</v>
      </c>
      <c r="N34" s="851">
        <f t="shared" si="67"/>
        <v>45436</v>
      </c>
      <c r="O34" s="361"/>
      <c r="P34" s="851">
        <f t="shared" si="10"/>
        <v>45406</v>
      </c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</row>
    <row r="35" spans="1:258" ht="24.95" customHeight="1" x14ac:dyDescent="0.2">
      <c r="A35" s="1271"/>
      <c r="B35" s="1182" t="s">
        <v>1606</v>
      </c>
      <c r="C35" s="1183" t="s">
        <v>1644</v>
      </c>
      <c r="D35" s="1149">
        <v>45412</v>
      </c>
      <c r="E35" s="851">
        <f t="shared" si="69"/>
        <v>45418</v>
      </c>
      <c r="F35" s="851">
        <f t="shared" si="70"/>
        <v>45421</v>
      </c>
      <c r="G35" s="851">
        <f t="shared" si="71"/>
        <v>45422</v>
      </c>
      <c r="H35" s="851">
        <f t="shared" si="62"/>
        <v>45426</v>
      </c>
      <c r="I35" s="851">
        <f t="shared" si="68"/>
        <v>45428</v>
      </c>
      <c r="J35" s="851">
        <f t="shared" si="63"/>
        <v>45431</v>
      </c>
      <c r="K35" s="851">
        <f t="shared" si="64"/>
        <v>45438</v>
      </c>
      <c r="L35" s="851">
        <f t="shared" si="65"/>
        <v>45439</v>
      </c>
      <c r="M35" s="851">
        <f t="shared" si="66"/>
        <v>45441</v>
      </c>
      <c r="N35" s="851">
        <f t="shared" si="67"/>
        <v>45442</v>
      </c>
      <c r="O35" s="361"/>
      <c r="P35" s="851">
        <f t="shared" si="10"/>
        <v>45413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</row>
    <row r="36" spans="1:258" ht="24.95" customHeight="1" x14ac:dyDescent="0.2">
      <c r="A36" s="1271"/>
      <c r="B36" s="1182" t="s">
        <v>1609</v>
      </c>
      <c r="C36" s="1183" t="s">
        <v>1645</v>
      </c>
      <c r="D36" s="1149">
        <v>45419</v>
      </c>
      <c r="E36" s="851">
        <f t="shared" si="69"/>
        <v>45425</v>
      </c>
      <c r="F36" s="851">
        <f t="shared" si="70"/>
        <v>45428</v>
      </c>
      <c r="G36" s="851">
        <f t="shared" si="71"/>
        <v>45429</v>
      </c>
      <c r="H36" s="851">
        <f t="shared" si="62"/>
        <v>45433</v>
      </c>
      <c r="I36" s="851">
        <f t="shared" si="68"/>
        <v>45435</v>
      </c>
      <c r="J36" s="851">
        <f t="shared" si="63"/>
        <v>45438</v>
      </c>
      <c r="K36" s="851">
        <f t="shared" si="64"/>
        <v>45445</v>
      </c>
      <c r="L36" s="851">
        <f t="shared" si="65"/>
        <v>45446</v>
      </c>
      <c r="M36" s="851">
        <f t="shared" si="66"/>
        <v>45448</v>
      </c>
      <c r="N36" s="851">
        <f t="shared" si="67"/>
        <v>45449</v>
      </c>
      <c r="O36" s="361"/>
      <c r="P36" s="851">
        <f t="shared" si="10"/>
        <v>45420</v>
      </c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</row>
    <row r="37" spans="1:258" ht="24.95" customHeight="1" x14ac:dyDescent="0.2">
      <c r="A37" s="1271"/>
      <c r="B37" s="1182" t="s">
        <v>1612</v>
      </c>
      <c r="C37" s="1183" t="s">
        <v>1646</v>
      </c>
      <c r="D37" s="1149">
        <f t="shared" ref="D37" si="72">D36+7</f>
        <v>45426</v>
      </c>
      <c r="E37" s="851">
        <f t="shared" ref="E37:E39" si="73">D37+6</f>
        <v>45432</v>
      </c>
      <c r="F37" s="851">
        <f t="shared" ref="F37:F39" si="74">D37+9</f>
        <v>45435</v>
      </c>
      <c r="G37" s="851">
        <f t="shared" ref="G37:G39" si="75">D37+10</f>
        <v>45436</v>
      </c>
      <c r="H37" s="851">
        <f t="shared" ref="H37" si="76">D37+14</f>
        <v>45440</v>
      </c>
      <c r="I37" s="851">
        <f t="shared" ref="I37" si="77">D37+16</f>
        <v>45442</v>
      </c>
      <c r="J37" s="851">
        <f t="shared" ref="J37" si="78">D37+19</f>
        <v>45445</v>
      </c>
      <c r="K37" s="851">
        <f t="shared" ref="K37" si="79">D37+26</f>
        <v>45452</v>
      </c>
      <c r="L37" s="851">
        <f t="shared" ref="L37" si="80">D37+27</f>
        <v>45453</v>
      </c>
      <c r="M37" s="851">
        <f t="shared" ref="M37" si="81">D37+29</f>
        <v>45455</v>
      </c>
      <c r="N37" s="851">
        <f t="shared" ref="N37" si="82">D37+30</f>
        <v>45456</v>
      </c>
      <c r="O37" s="361"/>
      <c r="P37" s="851">
        <v>45385</v>
      </c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</row>
    <row r="38" spans="1:258" ht="24.95" customHeight="1" x14ac:dyDescent="0.2">
      <c r="A38" s="1226"/>
      <c r="B38" s="1182" t="s">
        <v>1615</v>
      </c>
      <c r="C38" s="1183" t="s">
        <v>1647</v>
      </c>
      <c r="D38" s="1149">
        <v>45433</v>
      </c>
      <c r="E38" s="851">
        <f t="shared" si="73"/>
        <v>45439</v>
      </c>
      <c r="F38" s="851">
        <f t="shared" si="74"/>
        <v>45442</v>
      </c>
      <c r="G38" s="851">
        <f t="shared" si="75"/>
        <v>45443</v>
      </c>
      <c r="H38" s="851">
        <f t="shared" ref="H38:H39" si="83">D38+14</f>
        <v>45447</v>
      </c>
      <c r="I38" s="851">
        <f t="shared" ref="I38:I39" si="84">D38+16</f>
        <v>45449</v>
      </c>
      <c r="J38" s="851">
        <f t="shared" ref="J38:J39" si="85">D38+19</f>
        <v>45452</v>
      </c>
      <c r="K38" s="851">
        <f t="shared" ref="K38:K39" si="86">D38+26</f>
        <v>45459</v>
      </c>
      <c r="L38" s="851">
        <f t="shared" ref="L38:L39" si="87">D38+27</f>
        <v>45460</v>
      </c>
      <c r="M38" s="851">
        <f t="shared" ref="M38:M39" si="88">D38+29</f>
        <v>45462</v>
      </c>
      <c r="N38" s="851">
        <f t="shared" ref="N38:N39" si="89">D38+30</f>
        <v>45463</v>
      </c>
      <c r="O38" s="361"/>
      <c r="P38" s="851">
        <f t="shared" si="10"/>
        <v>45392</v>
      </c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</row>
    <row r="39" spans="1:258" ht="24.95" customHeight="1" x14ac:dyDescent="0.2">
      <c r="A39" s="1271"/>
      <c r="B39" s="1182" t="s">
        <v>1602</v>
      </c>
      <c r="C39" s="1183" t="s">
        <v>1648</v>
      </c>
      <c r="D39" s="1149">
        <v>45440</v>
      </c>
      <c r="E39" s="851">
        <f t="shared" si="73"/>
        <v>45446</v>
      </c>
      <c r="F39" s="851">
        <f t="shared" si="74"/>
        <v>45449</v>
      </c>
      <c r="G39" s="851">
        <f t="shared" si="75"/>
        <v>45450</v>
      </c>
      <c r="H39" s="851">
        <f t="shared" si="83"/>
        <v>45454</v>
      </c>
      <c r="I39" s="851">
        <f t="shared" si="84"/>
        <v>45456</v>
      </c>
      <c r="J39" s="851">
        <f t="shared" si="85"/>
        <v>45459</v>
      </c>
      <c r="K39" s="851">
        <f t="shared" si="86"/>
        <v>45466</v>
      </c>
      <c r="L39" s="851">
        <f t="shared" si="87"/>
        <v>45467</v>
      </c>
      <c r="M39" s="851">
        <f t="shared" si="88"/>
        <v>45469</v>
      </c>
      <c r="N39" s="851">
        <f t="shared" si="89"/>
        <v>45470</v>
      </c>
      <c r="O39" s="361"/>
      <c r="P39" s="851">
        <f t="shared" si="10"/>
        <v>45399</v>
      </c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</row>
    <row r="40" spans="1:258" ht="24.95" customHeight="1" x14ac:dyDescent="0.2">
      <c r="A40" s="1271"/>
      <c r="B40" s="153" t="s">
        <v>685</v>
      </c>
      <c r="C40" s="843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677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</row>
    <row r="41" spans="1:258" ht="17.25" customHeight="1" x14ac:dyDescent="0.2">
      <c r="B41" s="448"/>
      <c r="C41" s="161"/>
      <c r="D41" s="161"/>
      <c r="E41" s="186"/>
      <c r="F41" s="186"/>
      <c r="G41" s="186"/>
      <c r="H41" s="155"/>
      <c r="K41" s="678"/>
      <c r="L41" s="679"/>
      <c r="M41" s="679"/>
      <c r="N41" s="680"/>
      <c r="O41" s="680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8" s="165" customFormat="1" ht="17.25" customHeight="1" x14ac:dyDescent="0.2">
      <c r="A42" s="1271"/>
      <c r="C42" s="151"/>
      <c r="D42" s="151"/>
      <c r="E42" s="151"/>
      <c r="F42" s="151"/>
      <c r="G42" s="151"/>
      <c r="H42" s="151"/>
      <c r="I42" s="151"/>
      <c r="N42" s="153"/>
      <c r="O42" s="151"/>
    </row>
    <row r="43" spans="1:258" s="165" customFormat="1" ht="17.25" customHeight="1" thickBot="1" x14ac:dyDescent="0.25">
      <c r="A43" s="1271"/>
      <c r="B43" s="475"/>
      <c r="C43" s="151"/>
      <c r="D43" s="151"/>
      <c r="E43" s="151"/>
      <c r="F43" s="151"/>
      <c r="G43" s="151"/>
      <c r="H43" s="151"/>
      <c r="I43" s="151"/>
      <c r="N43" s="153"/>
      <c r="O43" s="151"/>
    </row>
    <row r="44" spans="1:258" s="165" customFormat="1" ht="16.899999999999999" customHeight="1" x14ac:dyDescent="0.2">
      <c r="A44" s="1272"/>
      <c r="B44" s="865"/>
      <c r="C44" s="866"/>
      <c r="D44" s="867"/>
      <c r="E44" s="868"/>
      <c r="F44" s="869"/>
      <c r="G44" s="870"/>
      <c r="H44" s="871"/>
      <c r="I44" s="202"/>
      <c r="J44" s="202"/>
      <c r="K44" s="202"/>
      <c r="L44" s="202"/>
      <c r="M44" s="202"/>
      <c r="N44" s="202"/>
      <c r="O44" s="200"/>
      <c r="P44" s="203"/>
    </row>
    <row r="45" spans="1:258" s="165" customFormat="1" ht="17.25" customHeight="1" x14ac:dyDescent="0.2">
      <c r="A45" s="1272"/>
      <c r="B45" s="872" t="s">
        <v>449</v>
      </c>
      <c r="C45" s="151"/>
      <c r="D45" s="153" t="s">
        <v>450</v>
      </c>
      <c r="E45" s="153"/>
      <c r="F45" s="153"/>
      <c r="G45" s="153" t="s">
        <v>451</v>
      </c>
      <c r="H45" s="873"/>
      <c r="I45" s="204"/>
      <c r="J45" s="205"/>
      <c r="K45" s="205"/>
      <c r="L45" s="200"/>
      <c r="M45" s="200"/>
      <c r="N45" s="205"/>
      <c r="O45" s="200"/>
      <c r="P45" s="203"/>
    </row>
    <row r="46" spans="1:258" s="165" customFormat="1" ht="17.25" customHeight="1" x14ac:dyDescent="0.2">
      <c r="A46" s="1273"/>
      <c r="B46" s="874" t="s">
        <v>452</v>
      </c>
      <c r="C46" s="875" t="s">
        <v>453</v>
      </c>
      <c r="D46" s="138" t="s">
        <v>454</v>
      </c>
      <c r="E46" s="875" t="s">
        <v>455</v>
      </c>
      <c r="G46" s="151" t="s">
        <v>456</v>
      </c>
      <c r="H46" s="876" t="s">
        <v>457</v>
      </c>
      <c r="I46" s="208"/>
      <c r="J46" s="210"/>
      <c r="K46" s="210"/>
      <c r="L46" s="209"/>
      <c r="M46" s="209"/>
      <c r="N46" s="210"/>
      <c r="O46" s="200"/>
      <c r="P46" s="203"/>
    </row>
    <row r="47" spans="1:258" s="165" customFormat="1" ht="17.25" customHeight="1" x14ac:dyDescent="0.2">
      <c r="A47" s="1272"/>
      <c r="B47" s="877" t="s">
        <v>458</v>
      </c>
      <c r="C47" s="878" t="s">
        <v>459</v>
      </c>
      <c r="D47" s="138" t="s">
        <v>460</v>
      </c>
      <c r="E47" s="154" t="s">
        <v>461</v>
      </c>
      <c r="F47" s="879" t="s">
        <v>462</v>
      </c>
      <c r="G47" s="663" t="s">
        <v>463</v>
      </c>
      <c r="H47" s="880" t="s">
        <v>464</v>
      </c>
      <c r="I47" s="208"/>
      <c r="J47" s="210"/>
      <c r="K47" s="210"/>
      <c r="L47" s="209"/>
      <c r="M47" s="209"/>
      <c r="N47" s="210"/>
      <c r="O47" s="200"/>
      <c r="P47" s="203"/>
    </row>
    <row r="48" spans="1:258" s="165" customFormat="1" ht="17.25" customHeight="1" x14ac:dyDescent="0.2">
      <c r="A48" s="1272"/>
      <c r="B48" s="877" t="s">
        <v>465</v>
      </c>
      <c r="C48" s="878" t="s">
        <v>466</v>
      </c>
      <c r="D48" s="138" t="s">
        <v>467</v>
      </c>
      <c r="E48" s="154" t="s">
        <v>468</v>
      </c>
      <c r="F48" s="879" t="s">
        <v>469</v>
      </c>
      <c r="G48" s="663" t="s">
        <v>470</v>
      </c>
      <c r="H48" s="880" t="s">
        <v>471</v>
      </c>
      <c r="I48" s="465"/>
      <c r="J48" s="645"/>
      <c r="K48" s="645"/>
      <c r="L48" s="209"/>
      <c r="M48" s="209"/>
      <c r="N48" s="210"/>
      <c r="O48" s="200"/>
      <c r="P48" s="203"/>
    </row>
    <row r="49" spans="1:16" s="165" customFormat="1" ht="17.25" customHeight="1" x14ac:dyDescent="0.2">
      <c r="A49" s="1272"/>
      <c r="B49" s="877" t="s">
        <v>472</v>
      </c>
      <c r="C49" s="878" t="s">
        <v>473</v>
      </c>
      <c r="D49" s="138" t="s">
        <v>474</v>
      </c>
      <c r="E49" s="154" t="s">
        <v>475</v>
      </c>
      <c r="F49" s="879" t="s">
        <v>476</v>
      </c>
      <c r="G49" s="663" t="s">
        <v>477</v>
      </c>
      <c r="H49" s="880" t="s">
        <v>478</v>
      </c>
      <c r="I49" s="208"/>
      <c r="J49" s="210"/>
      <c r="K49" s="210"/>
      <c r="L49" s="209"/>
      <c r="M49" s="209"/>
      <c r="N49" s="210"/>
      <c r="O49" s="200"/>
      <c r="P49" s="203"/>
    </row>
    <row r="50" spans="1:16" s="165" customFormat="1" ht="17.25" customHeight="1" x14ac:dyDescent="0.2">
      <c r="A50" s="1272"/>
      <c r="B50" s="877" t="s">
        <v>479</v>
      </c>
      <c r="C50" s="878" t="s">
        <v>480</v>
      </c>
      <c r="D50" s="138" t="s">
        <v>481</v>
      </c>
      <c r="E50" s="154" t="s">
        <v>482</v>
      </c>
      <c r="F50" s="879" t="s">
        <v>483</v>
      </c>
      <c r="G50" s="663" t="s">
        <v>484</v>
      </c>
      <c r="H50" s="880" t="s">
        <v>485</v>
      </c>
      <c r="I50" s="208"/>
      <c r="J50" s="210"/>
      <c r="K50" s="210"/>
      <c r="L50" s="209"/>
      <c r="M50" s="209"/>
      <c r="N50" s="210"/>
      <c r="O50" s="200"/>
      <c r="P50" s="203"/>
    </row>
    <row r="51" spans="1:16" s="165" customFormat="1" ht="17.25" customHeight="1" x14ac:dyDescent="0.2">
      <c r="A51" s="1272"/>
      <c r="B51" s="877" t="s">
        <v>486</v>
      </c>
      <c r="C51" s="878" t="s">
        <v>487</v>
      </c>
      <c r="D51" s="138" t="s">
        <v>488</v>
      </c>
      <c r="E51" s="154" t="s">
        <v>489</v>
      </c>
      <c r="F51" s="879" t="s">
        <v>490</v>
      </c>
      <c r="G51" s="663" t="s">
        <v>491</v>
      </c>
      <c r="H51" s="880" t="s">
        <v>492</v>
      </c>
      <c r="I51" s="208"/>
      <c r="J51" s="210"/>
      <c r="K51" s="210"/>
      <c r="L51" s="209"/>
      <c r="M51" s="209"/>
      <c r="N51" s="210"/>
      <c r="O51" s="200"/>
      <c r="P51" s="203"/>
    </row>
    <row r="52" spans="1:16" s="165" customFormat="1" ht="17.25" customHeight="1" x14ac:dyDescent="0.2">
      <c r="A52" s="1272"/>
      <c r="B52" s="877" t="s">
        <v>493</v>
      </c>
      <c r="C52" s="878" t="s">
        <v>494</v>
      </c>
      <c r="D52" s="138" t="s">
        <v>495</v>
      </c>
      <c r="E52" s="154" t="s">
        <v>496</v>
      </c>
      <c r="F52" s="831" t="s">
        <v>497</v>
      </c>
      <c r="G52" s="663" t="s">
        <v>498</v>
      </c>
      <c r="H52" s="880" t="s">
        <v>499</v>
      </c>
      <c r="I52" s="465"/>
      <c r="J52" s="467"/>
      <c r="K52" s="467"/>
      <c r="L52" s="209"/>
      <c r="M52" s="209"/>
      <c r="N52" s="210"/>
      <c r="O52" s="200"/>
      <c r="P52" s="203"/>
    </row>
    <row r="53" spans="1:16" s="165" customFormat="1" ht="17.25" customHeight="1" x14ac:dyDescent="0.2">
      <c r="A53" s="1272"/>
      <c r="B53" s="877" t="s">
        <v>500</v>
      </c>
      <c r="C53" s="878" t="s">
        <v>501</v>
      </c>
      <c r="D53" s="138"/>
      <c r="E53" s="151"/>
      <c r="F53" s="663"/>
      <c r="G53" s="663" t="s">
        <v>502</v>
      </c>
      <c r="H53" s="881" t="s">
        <v>503</v>
      </c>
      <c r="I53" s="11"/>
      <c r="J53" s="16"/>
      <c r="K53" s="13"/>
      <c r="L53" s="200"/>
      <c r="M53" s="200"/>
      <c r="N53" s="205"/>
      <c r="O53" s="200"/>
      <c r="P53" s="203"/>
    </row>
    <row r="54" spans="1:16" ht="17.25" customHeight="1" x14ac:dyDescent="0.2">
      <c r="A54" s="1274"/>
      <c r="B54" s="877" t="s">
        <v>504</v>
      </c>
      <c r="C54" s="878" t="s">
        <v>505</v>
      </c>
      <c r="H54" s="882"/>
      <c r="I54" s="19"/>
      <c r="J54" s="19"/>
      <c r="K54" s="19"/>
      <c r="L54" s="19"/>
      <c r="M54" s="19"/>
      <c r="N54" s="19"/>
      <c r="O54" s="200"/>
      <c r="P54" s="203"/>
    </row>
    <row r="55" spans="1:16" ht="17.25" customHeight="1" thickBot="1" x14ac:dyDescent="0.25">
      <c r="A55" s="1274"/>
      <c r="B55" s="883"/>
      <c r="C55" s="884"/>
      <c r="D55" s="884"/>
      <c r="E55" s="885"/>
      <c r="F55" s="885"/>
      <c r="G55" s="885"/>
      <c r="H55" s="886"/>
      <c r="I55" s="200"/>
      <c r="J55" s="200"/>
      <c r="K55" s="200"/>
      <c r="L55" s="200"/>
      <c r="M55" s="200"/>
      <c r="N55" s="203"/>
      <c r="O55" s="203"/>
      <c r="P55" s="203"/>
    </row>
    <row r="70" spans="2:4" ht="13.5" x14ac:dyDescent="0.2">
      <c r="B70" s="433"/>
      <c r="C70" s="550"/>
      <c r="D70" s="175"/>
    </row>
    <row r="71" spans="2:4" ht="17.25" customHeight="1" x14ac:dyDescent="0.2">
      <c r="B71" s="176"/>
      <c r="C71" s="176"/>
      <c r="D71" s="175"/>
    </row>
    <row r="72" spans="2:4" ht="17.25" customHeight="1" x14ac:dyDescent="0.2">
      <c r="B72" s="549"/>
      <c r="C72" s="551"/>
      <c r="D72" s="161"/>
    </row>
    <row r="73" spans="2:4" ht="17.25" customHeight="1" x14ac:dyDescent="0.2">
      <c r="B73" s="549"/>
      <c r="C73" s="551"/>
      <c r="D73" s="161"/>
    </row>
    <row r="74" spans="2:4" ht="17.25" customHeight="1" x14ac:dyDescent="0.2">
      <c r="B74" s="549"/>
      <c r="C74" s="551"/>
      <c r="D74" s="161"/>
    </row>
    <row r="75" spans="2:4" ht="17.25" customHeight="1" x14ac:dyDescent="0.2">
      <c r="B75" s="549"/>
      <c r="C75" s="551"/>
      <c r="D75" s="161"/>
    </row>
    <row r="76" spans="2:4" ht="17.25" customHeight="1" x14ac:dyDescent="0.2">
      <c r="B76" s="549"/>
      <c r="C76" s="551"/>
      <c r="D76" s="161"/>
    </row>
    <row r="77" spans="2:4" ht="17.25" customHeight="1" x14ac:dyDescent="0.2">
      <c r="B77" s="549"/>
      <c r="C77" s="551"/>
      <c r="D77" s="161"/>
    </row>
    <row r="78" spans="2:4" ht="17.25" customHeight="1" x14ac:dyDescent="0.2">
      <c r="B78" s="549"/>
      <c r="C78" s="551"/>
      <c r="D78" s="161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E31:G31"/>
    <mergeCell ref="P7:P8"/>
  </mergeCells>
  <hyperlinks>
    <hyperlink ref="H46" r:id="rId10" xr:uid="{ACE0F31F-221E-4C48-84C2-E6DE1E3C8A2B}"/>
    <hyperlink ref="C46" r:id="rId11" xr:uid="{D4F3D301-8CE6-4994-A219-9990CB144BBD}"/>
    <hyperlink ref="H51" r:id="rId12" xr:uid="{297BF84A-5408-4731-9A97-D82BD8533A1A}"/>
    <hyperlink ref="H50" r:id="rId13" xr:uid="{79E858E1-88C4-4446-96C3-9EB93F843198}"/>
    <hyperlink ref="C50" r:id="rId14" xr:uid="{F8667E05-7007-48E4-9281-08BEB6081101}"/>
    <hyperlink ref="C52" r:id="rId15" xr:uid="{B2B1CB15-A17D-4F78-B77D-B3B39ACD7C72}"/>
    <hyperlink ref="C51" r:id="rId16" xr:uid="{8E53D815-3A5D-43C7-804E-574ECB9820C1}"/>
    <hyperlink ref="C48" r:id="rId17" xr:uid="{D512F7BA-6236-4D5A-9786-773C9F15E151}"/>
    <hyperlink ref="C47" r:id="rId18" xr:uid="{E8FEC87F-58C1-4CB0-AC23-CF529817C3E5}"/>
    <hyperlink ref="C54" r:id="rId19" xr:uid="{7709F9C3-8DAC-4CCC-8C07-BC412C092137}"/>
    <hyperlink ref="H52" r:id="rId20" xr:uid="{743C5D15-C9E0-449A-B17B-3BF559573C03}"/>
    <hyperlink ref="H49" r:id="rId21" xr:uid="{5D3B274F-6F34-4598-9104-E61649AF2EE8}"/>
    <hyperlink ref="H53" r:id="rId22" xr:uid="{884C69E7-87CB-4914-824E-2642C8EB2D99}"/>
    <hyperlink ref="C49" r:id="rId23" xr:uid="{2D6889C3-63A5-4F2A-A513-F835709C06F8}"/>
    <hyperlink ref="E46" r:id="rId24" xr:uid="{B809CB75-EC5A-42AF-A8C0-07E217DEF3F3}"/>
    <hyperlink ref="F51" r:id="rId25" xr:uid="{49E364D7-6170-4B57-B98E-128C0D112F18}"/>
    <hyperlink ref="F47" r:id="rId26" xr:uid="{4DB0BD62-6D64-4913-A45F-20DF9143BBDD}"/>
    <hyperlink ref="F48" r:id="rId27" xr:uid="{ADFA81EC-8E92-4DC0-A2B2-2B737F607CB4}"/>
    <hyperlink ref="F49" r:id="rId28" xr:uid="{C79A36E0-A97D-4033-AB32-E184F62E38A3}"/>
    <hyperlink ref="F50" r:id="rId29" xr:uid="{6D5861AE-9288-49D8-A70A-478322C5C4EC}"/>
    <hyperlink ref="H47" r:id="rId30" xr:uid="{00990997-553A-47E9-82F8-CEB788B71979}"/>
    <hyperlink ref="H48" r:id="rId31" xr:uid="{02154B8B-2DB7-4C6E-8E1F-1E21B7F53228}"/>
    <hyperlink ref="H2" location="HOME!Print_Area" display="HOME" xr:uid="{68243489-7857-469A-81A1-7729ED3EA5A8}"/>
    <hyperlink ref="F52" r:id="rId32" xr:uid="{712516F0-EA01-42A6-8B6C-267B9A3041E7}"/>
  </hyperlinks>
  <pageMargins left="0.7" right="0.7" top="0.75" bottom="0.75" header="0.3" footer="0.3"/>
  <pageSetup paperSize="9" scale="32" orientation="landscape" r:id="rId33"/>
  <headerFooter>
    <oddFooter>&amp;L_x000D_&amp;1#&amp;"Calibri"&amp;10&amp;K000000 Sensitivity: Public</oddFooter>
  </headerFooter>
  <legacyDrawing r:id="rId3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112"/>
  <sheetViews>
    <sheetView showGridLines="0" tabSelected="1" topLeftCell="A4" zoomScaleNormal="100" zoomScaleSheetLayoutView="85" workbookViewId="0">
      <selection activeCell="C45" sqref="C45"/>
    </sheetView>
  </sheetViews>
  <sheetFormatPr defaultColWidth="9.140625" defaultRowHeight="18" customHeight="1" x14ac:dyDescent="0.2"/>
  <cols>
    <col min="1" max="1" width="27.7109375" style="986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bestFit="1" customWidth="1"/>
    <col min="7" max="7" width="18.7109375" style="11" customWidth="1"/>
    <col min="8" max="8" width="22.140625" style="11" bestFit="1" customWidth="1"/>
    <col min="9" max="10" width="18.7109375" style="11" customWidth="1"/>
    <col min="11" max="11" width="10.7109375" style="19" customWidth="1"/>
    <col min="12" max="12" width="20.7109375" style="19" customWidth="1"/>
    <col min="13" max="13" width="13.140625" style="19" customWidth="1"/>
    <col min="14" max="16384" width="9.140625" style="19"/>
  </cols>
  <sheetData>
    <row r="1" spans="1:15" s="129" customFormat="1" ht="18" customHeight="1" thickBot="1" x14ac:dyDescent="0.25">
      <c r="A1" s="983"/>
      <c r="B1" s="467"/>
      <c r="C1" s="467"/>
      <c r="D1" s="467"/>
      <c r="E1" s="467"/>
      <c r="F1" s="467"/>
      <c r="G1" s="467"/>
      <c r="H1" s="467"/>
      <c r="I1" s="467"/>
      <c r="J1" s="467"/>
      <c r="K1" s="467"/>
    </row>
    <row r="2" spans="1:15" s="129" customFormat="1" ht="18" customHeight="1" thickBot="1" x14ac:dyDescent="0.25">
      <c r="A2" s="983"/>
      <c r="B2" s="1326" t="s">
        <v>116</v>
      </c>
      <c r="C2" s="1326"/>
      <c r="D2" s="1326"/>
      <c r="E2" s="1326"/>
      <c r="F2" s="1326"/>
      <c r="G2" s="688"/>
      <c r="H2" s="1150" t="s">
        <v>382</v>
      </c>
      <c r="I2" s="467"/>
      <c r="J2" s="467"/>
      <c r="K2" s="467"/>
    </row>
    <row r="3" spans="1:15" s="129" customFormat="1" ht="18" customHeight="1" thickBot="1" x14ac:dyDescent="0.25">
      <c r="A3" s="983"/>
      <c r="B3" s="686"/>
      <c r="C3" s="687"/>
      <c r="D3" s="687"/>
      <c r="E3" s="687"/>
      <c r="F3" s="687"/>
      <c r="G3" s="467"/>
      <c r="H3" s="467"/>
      <c r="I3" s="467"/>
      <c r="J3" s="467"/>
      <c r="K3" s="467"/>
    </row>
    <row r="4" spans="1:15" s="155" customFormat="1" ht="21" thickBot="1" x14ac:dyDescent="0.25">
      <c r="A4" s="983"/>
      <c r="B4" s="1323" t="s">
        <v>126</v>
      </c>
      <c r="C4" s="1324"/>
      <c r="D4" s="1324"/>
      <c r="E4" s="1324"/>
      <c r="F4" s="1325"/>
      <c r="G4" s="467"/>
      <c r="H4" s="467"/>
      <c r="I4" s="467"/>
      <c r="J4" s="467"/>
      <c r="K4" s="467"/>
    </row>
    <row r="5" spans="1:15" s="155" customFormat="1" ht="18" customHeight="1" x14ac:dyDescent="0.2">
      <c r="A5" s="983"/>
      <c r="B5" s="682"/>
      <c r="C5" s="682"/>
      <c r="D5" s="682"/>
      <c r="E5" s="682"/>
      <c r="F5" s="682"/>
      <c r="G5" s="682"/>
      <c r="H5" s="467"/>
      <c r="I5" s="467"/>
      <c r="J5" s="467"/>
      <c r="K5" s="467"/>
    </row>
    <row r="6" spans="1:15" s="152" customFormat="1" ht="27.75" customHeight="1" x14ac:dyDescent="0.2">
      <c r="A6" s="983"/>
      <c r="B6" s="1089" t="s">
        <v>1649</v>
      </c>
      <c r="C6" s="711" t="s">
        <v>1650</v>
      </c>
      <c r="D6" s="1165" t="s">
        <v>385</v>
      </c>
      <c r="E6" s="1166" t="s">
        <v>652</v>
      </c>
      <c r="F6" s="1167" t="s">
        <v>297</v>
      </c>
      <c r="G6" s="1167" t="s">
        <v>241</v>
      </c>
      <c r="I6" s="1321" t="s">
        <v>387</v>
      </c>
      <c r="K6" s="467"/>
      <c r="L6" s="155"/>
      <c r="M6" s="155"/>
      <c r="N6" s="155"/>
      <c r="O6" s="155"/>
    </row>
    <row r="7" spans="1:15" s="152" customFormat="1" ht="18" customHeight="1" x14ac:dyDescent="0.2">
      <c r="A7" s="983"/>
      <c r="B7" s="1166" t="s">
        <v>388</v>
      </c>
      <c r="C7" s="1166" t="s">
        <v>389</v>
      </c>
      <c r="D7" s="1168" t="s">
        <v>1651</v>
      </c>
      <c r="E7" s="1169" t="s">
        <v>347</v>
      </c>
      <c r="F7" s="1170" t="s">
        <v>147</v>
      </c>
      <c r="G7" s="1170" t="s">
        <v>178</v>
      </c>
      <c r="I7" s="1322"/>
      <c r="J7" s="467"/>
      <c r="K7" s="467"/>
      <c r="L7" s="155"/>
      <c r="M7" s="155"/>
      <c r="N7" s="155"/>
      <c r="O7" s="155"/>
    </row>
    <row r="8" spans="1:15" s="152" customFormat="1" ht="19.5" hidden="1" customHeight="1" x14ac:dyDescent="0.2">
      <c r="A8" s="962" t="s">
        <v>1652</v>
      </c>
      <c r="B8" s="708" t="s">
        <v>1609</v>
      </c>
      <c r="C8" s="709" t="s">
        <v>1653</v>
      </c>
      <c r="D8" s="709">
        <v>45200</v>
      </c>
      <c r="E8" s="712">
        <f t="shared" ref="E8" si="0">D8+2</f>
        <v>45202</v>
      </c>
      <c r="F8" s="709">
        <f t="shared" ref="F8" si="1">D8+6</f>
        <v>45206</v>
      </c>
      <c r="G8" s="709">
        <f t="shared" ref="G8" si="2">D8+7</f>
        <v>45207</v>
      </c>
      <c r="I8" s="1083">
        <v>45201</v>
      </c>
      <c r="J8" s="688"/>
      <c r="K8" s="467"/>
      <c r="L8" s="155"/>
      <c r="M8" s="155"/>
      <c r="N8" s="155"/>
      <c r="O8" s="155"/>
    </row>
    <row r="9" spans="1:15" s="152" customFormat="1" ht="19.5" hidden="1" customHeight="1" x14ac:dyDescent="0.2">
      <c r="A9" s="962"/>
      <c r="B9" s="708" t="s">
        <v>1296</v>
      </c>
      <c r="C9" s="709" t="s">
        <v>1654</v>
      </c>
      <c r="D9" s="709">
        <f t="shared" ref="D9:D27" si="3">D8+7</f>
        <v>45207</v>
      </c>
      <c r="E9" s="709">
        <f t="shared" ref="E9" si="4">D9+2</f>
        <v>45209</v>
      </c>
      <c r="F9" s="709">
        <f t="shared" ref="F9" si="5">D9+6</f>
        <v>45213</v>
      </c>
      <c r="G9" s="709">
        <f t="shared" ref="G9" si="6">D9+7</f>
        <v>45214</v>
      </c>
      <c r="I9" s="1083">
        <f t="shared" ref="I9:I21" si="7">D9+1</f>
        <v>45208</v>
      </c>
      <c r="J9" s="688"/>
      <c r="K9" s="467"/>
      <c r="L9" s="155"/>
      <c r="M9" s="155"/>
      <c r="N9" s="155"/>
      <c r="O9" s="155"/>
    </row>
    <row r="10" spans="1:15" s="152" customFormat="1" ht="19.5" hidden="1" customHeight="1" x14ac:dyDescent="0.2">
      <c r="A10" s="962"/>
      <c r="B10" s="708" t="s">
        <v>1268</v>
      </c>
      <c r="C10" s="709" t="s">
        <v>1655</v>
      </c>
      <c r="D10" s="709">
        <v>45215</v>
      </c>
      <c r="E10" s="709">
        <f t="shared" ref="E10" si="8">D10+2</f>
        <v>45217</v>
      </c>
      <c r="F10" s="709">
        <f t="shared" ref="F10" si="9">D10+6</f>
        <v>45221</v>
      </c>
      <c r="G10" s="709">
        <f t="shared" ref="G10" si="10">D10+7</f>
        <v>45222</v>
      </c>
      <c r="I10" s="1083">
        <f t="shared" si="7"/>
        <v>45216</v>
      </c>
      <c r="J10" s="688"/>
      <c r="K10" s="467"/>
      <c r="L10" s="155"/>
      <c r="M10" s="155"/>
      <c r="N10" s="155"/>
      <c r="O10" s="155"/>
    </row>
    <row r="11" spans="1:15" s="152" customFormat="1" ht="19.5" hidden="1" customHeight="1" x14ac:dyDescent="0.2">
      <c r="A11" s="962" t="s">
        <v>1656</v>
      </c>
      <c r="B11" s="708" t="s">
        <v>1657</v>
      </c>
      <c r="C11" s="709" t="s">
        <v>1658</v>
      </c>
      <c r="D11" s="709">
        <v>45221</v>
      </c>
      <c r="E11" s="709">
        <f t="shared" ref="E11" si="11">D11+2</f>
        <v>45223</v>
      </c>
      <c r="F11" s="709">
        <f t="shared" ref="F11" si="12">D11+6</f>
        <v>45227</v>
      </c>
      <c r="G11" s="709">
        <f t="shared" ref="G11" si="13">D11+7</f>
        <v>45228</v>
      </c>
      <c r="I11" s="1083">
        <f t="shared" si="7"/>
        <v>45222</v>
      </c>
      <c r="J11" s="688"/>
      <c r="K11" s="467"/>
      <c r="L11" s="155"/>
      <c r="M11" s="155"/>
      <c r="N11" s="155"/>
      <c r="O11" s="155"/>
    </row>
    <row r="12" spans="1:15" s="152" customFormat="1" ht="19.5" hidden="1" customHeight="1" x14ac:dyDescent="0.2">
      <c r="A12" s="962"/>
      <c r="B12" s="708" t="s">
        <v>1659</v>
      </c>
      <c r="C12" s="709" t="s">
        <v>1660</v>
      </c>
      <c r="D12" s="709">
        <f t="shared" si="3"/>
        <v>45228</v>
      </c>
      <c r="E12" s="709">
        <f t="shared" ref="E12" si="14">D12+2</f>
        <v>45230</v>
      </c>
      <c r="F12" s="709">
        <f t="shared" ref="F12" si="15">D12+6</f>
        <v>45234</v>
      </c>
      <c r="G12" s="709">
        <f t="shared" ref="G12" si="16">D12+7</f>
        <v>45235</v>
      </c>
      <c r="I12" s="1083">
        <f t="shared" si="7"/>
        <v>45229</v>
      </c>
      <c r="J12" s="688"/>
      <c r="K12" s="467"/>
      <c r="L12" s="155"/>
      <c r="M12" s="155"/>
      <c r="N12" s="155"/>
      <c r="O12" s="155"/>
    </row>
    <row r="13" spans="1:15" s="152" customFormat="1" ht="19.5" hidden="1" customHeight="1" x14ac:dyDescent="0.2">
      <c r="A13" s="962"/>
      <c r="B13" s="708" t="s">
        <v>1278</v>
      </c>
      <c r="C13" s="709" t="s">
        <v>1661</v>
      </c>
      <c r="D13" s="709">
        <f t="shared" si="3"/>
        <v>45235</v>
      </c>
      <c r="E13" s="709">
        <f t="shared" ref="E13:E16" si="17">D13+2</f>
        <v>45237</v>
      </c>
      <c r="F13" s="709">
        <f t="shared" ref="F13:F16" si="18">D13+6</f>
        <v>45241</v>
      </c>
      <c r="G13" s="709">
        <f t="shared" ref="G13:G16" si="19">D13+7</f>
        <v>45242</v>
      </c>
      <c r="I13" s="1083">
        <f t="shared" si="7"/>
        <v>45236</v>
      </c>
      <c r="J13" s="688"/>
      <c r="K13" s="467"/>
      <c r="L13" s="155"/>
      <c r="M13" s="155"/>
      <c r="N13" s="155"/>
      <c r="O13" s="155"/>
    </row>
    <row r="14" spans="1:15" s="152" customFormat="1" ht="19.5" hidden="1" customHeight="1" x14ac:dyDescent="0.2">
      <c r="A14" s="962"/>
      <c r="B14" s="708" t="s">
        <v>1609</v>
      </c>
      <c r="C14" s="709" t="s">
        <v>1662</v>
      </c>
      <c r="D14" s="709">
        <f t="shared" si="3"/>
        <v>45242</v>
      </c>
      <c r="E14" s="709">
        <f t="shared" si="17"/>
        <v>45244</v>
      </c>
      <c r="F14" s="709">
        <f t="shared" si="18"/>
        <v>45248</v>
      </c>
      <c r="G14" s="709">
        <f t="shared" si="19"/>
        <v>45249</v>
      </c>
      <c r="I14" s="1083">
        <f t="shared" si="7"/>
        <v>45243</v>
      </c>
      <c r="J14" s="688"/>
      <c r="K14" s="467"/>
      <c r="L14" s="155"/>
      <c r="M14" s="155"/>
      <c r="N14" s="155"/>
      <c r="O14" s="155"/>
    </row>
    <row r="15" spans="1:15" s="152" customFormat="1" ht="19.5" hidden="1" customHeight="1" x14ac:dyDescent="0.2">
      <c r="A15" s="962"/>
      <c r="B15" s="708" t="s">
        <v>1296</v>
      </c>
      <c r="C15" s="709" t="s">
        <v>1663</v>
      </c>
      <c r="D15" s="709">
        <f t="shared" si="3"/>
        <v>45249</v>
      </c>
      <c r="E15" s="709">
        <f t="shared" si="17"/>
        <v>45251</v>
      </c>
      <c r="F15" s="709">
        <f t="shared" si="18"/>
        <v>45255</v>
      </c>
      <c r="G15" s="709">
        <f t="shared" si="19"/>
        <v>45256</v>
      </c>
      <c r="I15" s="1083">
        <f t="shared" si="7"/>
        <v>45250</v>
      </c>
      <c r="J15" s="688"/>
      <c r="K15" s="467"/>
      <c r="L15" s="155"/>
      <c r="M15" s="155"/>
      <c r="N15" s="155"/>
      <c r="O15" s="155"/>
    </row>
    <row r="16" spans="1:15" s="152" customFormat="1" ht="19.5" hidden="1" customHeight="1" x14ac:dyDescent="0.2">
      <c r="A16" s="962"/>
      <c r="B16" s="708" t="s">
        <v>1268</v>
      </c>
      <c r="C16" s="709" t="s">
        <v>1664</v>
      </c>
      <c r="D16" s="709">
        <f t="shared" si="3"/>
        <v>45256</v>
      </c>
      <c r="E16" s="709">
        <f t="shared" si="17"/>
        <v>45258</v>
      </c>
      <c r="F16" s="709">
        <f t="shared" si="18"/>
        <v>45262</v>
      </c>
      <c r="G16" s="709">
        <f t="shared" si="19"/>
        <v>45263</v>
      </c>
      <c r="I16" s="1083">
        <f t="shared" si="7"/>
        <v>45257</v>
      </c>
      <c r="J16" s="688"/>
      <c r="K16" s="467"/>
      <c r="L16" s="155"/>
      <c r="M16" s="155"/>
      <c r="N16" s="155"/>
      <c r="O16" s="155"/>
    </row>
    <row r="17" spans="1:15" s="152" customFormat="1" ht="19.5" hidden="1" customHeight="1" x14ac:dyDescent="0.2">
      <c r="A17" s="962" t="s">
        <v>1665</v>
      </c>
      <c r="B17" s="708" t="s">
        <v>1286</v>
      </c>
      <c r="C17" s="709" t="s">
        <v>1666</v>
      </c>
      <c r="D17" s="709">
        <f t="shared" si="3"/>
        <v>45263</v>
      </c>
      <c r="E17" s="709">
        <f t="shared" ref="E17" si="20">D17+2</f>
        <v>45265</v>
      </c>
      <c r="F17" s="709">
        <f t="shared" ref="F17" si="21">D17+6</f>
        <v>45269</v>
      </c>
      <c r="G17" s="709">
        <f t="shared" ref="G17" si="22">D17+7</f>
        <v>45270</v>
      </c>
      <c r="I17" s="1083">
        <f t="shared" si="7"/>
        <v>45264</v>
      </c>
      <c r="J17" s="688"/>
      <c r="K17" s="467"/>
      <c r="L17" s="155"/>
      <c r="M17" s="155"/>
      <c r="N17" s="155"/>
      <c r="O17" s="155"/>
    </row>
    <row r="18" spans="1:15" s="152" customFormat="1" ht="19.5" hidden="1" customHeight="1" x14ac:dyDescent="0.2">
      <c r="A18" s="962" t="s">
        <v>1667</v>
      </c>
      <c r="B18" s="797" t="s">
        <v>1053</v>
      </c>
      <c r="C18" s="709" t="s">
        <v>1668</v>
      </c>
      <c r="D18" s="712">
        <f t="shared" si="3"/>
        <v>45270</v>
      </c>
      <c r="E18" s="712">
        <f t="shared" ref="E18" si="23">D18+2</f>
        <v>45272</v>
      </c>
      <c r="F18" s="712">
        <f t="shared" ref="F18" si="24">D18+6</f>
        <v>45276</v>
      </c>
      <c r="G18" s="712">
        <f t="shared" ref="G18" si="25">D18+7</f>
        <v>45277</v>
      </c>
      <c r="I18" s="1088">
        <f t="shared" si="7"/>
        <v>45271</v>
      </c>
      <c r="J18" s="688"/>
      <c r="K18" s="467"/>
      <c r="L18" s="155"/>
      <c r="M18" s="155"/>
      <c r="N18" s="155"/>
      <c r="O18" s="155"/>
    </row>
    <row r="19" spans="1:15" s="152" customFormat="1" ht="19.5" hidden="1" customHeight="1" x14ac:dyDescent="0.2">
      <c r="A19" s="962"/>
      <c r="B19" s="708" t="s">
        <v>1278</v>
      </c>
      <c r="C19" s="709" t="s">
        <v>1669</v>
      </c>
      <c r="D19" s="709">
        <f t="shared" si="3"/>
        <v>45277</v>
      </c>
      <c r="E19" s="709">
        <f t="shared" ref="E19" si="26">D19+2</f>
        <v>45279</v>
      </c>
      <c r="F19" s="709">
        <f t="shared" ref="F19" si="27">D19+6</f>
        <v>45283</v>
      </c>
      <c r="G19" s="709">
        <f t="shared" ref="G19" si="28">D19+7</f>
        <v>45284</v>
      </c>
      <c r="I19" s="1083">
        <f t="shared" si="7"/>
        <v>45278</v>
      </c>
      <c r="J19" s="688"/>
      <c r="K19" s="467"/>
      <c r="L19" s="155"/>
      <c r="M19" s="155"/>
      <c r="N19" s="155"/>
      <c r="O19" s="155"/>
    </row>
    <row r="20" spans="1:15" s="152" customFormat="1" ht="19.5" hidden="1" customHeight="1" x14ac:dyDescent="0.2">
      <c r="A20" s="962"/>
      <c r="B20" s="708" t="s">
        <v>1261</v>
      </c>
      <c r="C20" s="709" t="s">
        <v>1670</v>
      </c>
      <c r="D20" s="709">
        <f t="shared" si="3"/>
        <v>45284</v>
      </c>
      <c r="E20" s="709">
        <f t="shared" ref="E20" si="29">D20+2</f>
        <v>45286</v>
      </c>
      <c r="F20" s="794">
        <f t="shared" ref="F20" si="30">D20+6</f>
        <v>45290</v>
      </c>
      <c r="G20" s="709">
        <f t="shared" ref="G20" si="31">D20+7</f>
        <v>45291</v>
      </c>
      <c r="I20" s="1083">
        <f t="shared" si="7"/>
        <v>45285</v>
      </c>
      <c r="J20" s="688"/>
      <c r="K20" s="467"/>
      <c r="L20" s="155"/>
      <c r="M20" s="155"/>
      <c r="N20" s="155"/>
      <c r="O20" s="155"/>
    </row>
    <row r="21" spans="1:15" s="152" customFormat="1" ht="19.5" hidden="1" customHeight="1" x14ac:dyDescent="0.2">
      <c r="A21" s="962" t="s">
        <v>1291</v>
      </c>
      <c r="B21" s="833" t="s">
        <v>1286</v>
      </c>
      <c r="C21" s="709" t="s">
        <v>1671</v>
      </c>
      <c r="D21" s="709">
        <f t="shared" si="3"/>
        <v>45291</v>
      </c>
      <c r="E21" s="709">
        <f t="shared" ref="E21" si="32">D21+2</f>
        <v>45293</v>
      </c>
      <c r="F21" s="709">
        <f t="shared" ref="F21" si="33">D21+6</f>
        <v>45297</v>
      </c>
      <c r="G21" s="709">
        <f t="shared" ref="G21" si="34">D21+7</f>
        <v>45298</v>
      </c>
      <c r="I21" s="1083">
        <f t="shared" si="7"/>
        <v>45292</v>
      </c>
      <c r="J21" s="688"/>
      <c r="K21" s="467"/>
      <c r="L21" s="155"/>
      <c r="M21" s="155"/>
      <c r="N21" s="155"/>
      <c r="O21" s="155"/>
    </row>
    <row r="22" spans="1:15" s="152" customFormat="1" ht="19.5" hidden="1" customHeight="1" x14ac:dyDescent="0.2">
      <c r="A22" s="962"/>
      <c r="B22" s="708" t="s">
        <v>1268</v>
      </c>
      <c r="C22" s="709" t="s">
        <v>1672</v>
      </c>
      <c r="D22" s="709">
        <v>45298</v>
      </c>
      <c r="E22" s="709">
        <f t="shared" ref="E22:E26" si="35">D22+2</f>
        <v>45300</v>
      </c>
      <c r="F22" s="709">
        <f t="shared" ref="F22:F26" si="36">D22+6</f>
        <v>45304</v>
      </c>
      <c r="G22" s="709">
        <f t="shared" ref="G22:G26" si="37">D22+7</f>
        <v>45305</v>
      </c>
      <c r="I22" s="1083">
        <v>45299</v>
      </c>
      <c r="J22" s="688"/>
      <c r="K22" s="467"/>
      <c r="L22" s="155"/>
      <c r="M22" s="155"/>
      <c r="N22" s="155"/>
      <c r="O22" s="155"/>
    </row>
    <row r="23" spans="1:15" s="152" customFormat="1" ht="19.5" hidden="1" customHeight="1" x14ac:dyDescent="0.2">
      <c r="A23" s="962"/>
      <c r="B23" s="708" t="s">
        <v>1296</v>
      </c>
      <c r="C23" s="709" t="s">
        <v>1673</v>
      </c>
      <c r="D23" s="709">
        <f t="shared" si="3"/>
        <v>45305</v>
      </c>
      <c r="E23" s="709">
        <f t="shared" si="35"/>
        <v>45307</v>
      </c>
      <c r="F23" s="709">
        <f t="shared" si="36"/>
        <v>45311</v>
      </c>
      <c r="G23" s="709">
        <f t="shared" si="37"/>
        <v>45312</v>
      </c>
      <c r="I23" s="1083">
        <f>D23+1</f>
        <v>45306</v>
      </c>
      <c r="J23" s="688"/>
      <c r="K23" s="467"/>
      <c r="L23" s="155"/>
      <c r="M23" s="155"/>
      <c r="N23" s="155"/>
      <c r="O23" s="155"/>
    </row>
    <row r="24" spans="1:15" s="152" customFormat="1" ht="19.5" hidden="1" customHeight="1" x14ac:dyDescent="0.2">
      <c r="A24" s="962" t="s">
        <v>1674</v>
      </c>
      <c r="B24" s="833" t="s">
        <v>1322</v>
      </c>
      <c r="C24" s="709" t="s">
        <v>1675</v>
      </c>
      <c r="D24" s="709">
        <f t="shared" si="3"/>
        <v>45312</v>
      </c>
      <c r="E24" s="712">
        <f t="shared" si="35"/>
        <v>45314</v>
      </c>
      <c r="F24" s="712">
        <f t="shared" si="36"/>
        <v>45318</v>
      </c>
      <c r="G24" s="709">
        <f t="shared" si="37"/>
        <v>45319</v>
      </c>
      <c r="I24" s="1083">
        <f>D24+1</f>
        <v>45313</v>
      </c>
      <c r="J24" s="688"/>
      <c r="K24" s="467"/>
      <c r="L24" s="155"/>
      <c r="M24" s="155"/>
      <c r="N24" s="155"/>
      <c r="O24" s="155"/>
    </row>
    <row r="25" spans="1:15" s="152" customFormat="1" ht="19.5" hidden="1" customHeight="1" x14ac:dyDescent="0.2">
      <c r="A25" s="962"/>
      <c r="B25" s="708" t="s">
        <v>1278</v>
      </c>
      <c r="C25" s="709" t="s">
        <v>1676</v>
      </c>
      <c r="D25" s="709">
        <f t="shared" si="3"/>
        <v>45319</v>
      </c>
      <c r="E25" s="709">
        <f t="shared" si="35"/>
        <v>45321</v>
      </c>
      <c r="F25" s="709">
        <f t="shared" si="36"/>
        <v>45325</v>
      </c>
      <c r="G25" s="709">
        <f t="shared" si="37"/>
        <v>45326</v>
      </c>
      <c r="I25" s="1083">
        <f>D25+1</f>
        <v>45320</v>
      </c>
      <c r="J25" s="688"/>
      <c r="K25" s="467"/>
      <c r="L25" s="155"/>
      <c r="M25" s="155"/>
      <c r="N25" s="155"/>
      <c r="O25" s="155"/>
    </row>
    <row r="26" spans="1:15" s="152" customFormat="1" ht="19.5" hidden="1" customHeight="1" x14ac:dyDescent="0.2">
      <c r="A26" s="962"/>
      <c r="B26" s="797" t="s">
        <v>1053</v>
      </c>
      <c r="C26" s="709" t="s">
        <v>1677</v>
      </c>
      <c r="D26" s="712">
        <f t="shared" si="3"/>
        <v>45326</v>
      </c>
      <c r="E26" s="712">
        <f t="shared" si="35"/>
        <v>45328</v>
      </c>
      <c r="F26" s="712">
        <f t="shared" si="36"/>
        <v>45332</v>
      </c>
      <c r="G26" s="712">
        <f t="shared" si="37"/>
        <v>45333</v>
      </c>
      <c r="I26" s="1088">
        <f>D26+1</f>
        <v>45327</v>
      </c>
      <c r="J26" s="688"/>
      <c r="K26" s="467"/>
      <c r="L26" s="155"/>
      <c r="M26" s="155"/>
      <c r="N26" s="155"/>
      <c r="O26" s="155"/>
    </row>
    <row r="27" spans="1:15" s="152" customFormat="1" ht="19.5" hidden="1" customHeight="1" x14ac:dyDescent="0.2">
      <c r="A27" s="962"/>
      <c r="B27" s="708" t="s">
        <v>1261</v>
      </c>
      <c r="C27" s="709" t="s">
        <v>1678</v>
      </c>
      <c r="D27" s="709">
        <f t="shared" si="3"/>
        <v>45333</v>
      </c>
      <c r="E27" s="709">
        <f t="shared" ref="E27" si="38">D27+2</f>
        <v>45335</v>
      </c>
      <c r="F27" s="709">
        <f t="shared" ref="F27" si="39">D27+6</f>
        <v>45339</v>
      </c>
      <c r="G27" s="709">
        <f t="shared" ref="G27" si="40">D27+7</f>
        <v>45340</v>
      </c>
      <c r="I27" s="1083">
        <v>45334</v>
      </c>
      <c r="J27" s="688"/>
      <c r="K27" s="467"/>
      <c r="L27" s="155"/>
      <c r="M27" s="155"/>
      <c r="N27" s="155"/>
      <c r="O27" s="155"/>
    </row>
    <row r="28" spans="1:15" s="152" customFormat="1" ht="19.5" hidden="1" customHeight="1" x14ac:dyDescent="0.2">
      <c r="A28" s="962"/>
      <c r="B28" s="708" t="s">
        <v>1286</v>
      </c>
      <c r="C28" s="709" t="s">
        <v>1679</v>
      </c>
      <c r="D28" s="709">
        <v>45342</v>
      </c>
      <c r="E28" s="709">
        <f t="shared" ref="E28" si="41">D28+2</f>
        <v>45344</v>
      </c>
      <c r="F28" s="709">
        <f t="shared" ref="F28" si="42">D28+6</f>
        <v>45348</v>
      </c>
      <c r="G28" s="709">
        <f t="shared" ref="G28" si="43">D28+7</f>
        <v>45349</v>
      </c>
      <c r="I28" s="1083">
        <v>45341</v>
      </c>
      <c r="J28" s="688"/>
      <c r="K28" s="467"/>
      <c r="L28" s="155"/>
      <c r="M28" s="155"/>
      <c r="N28" s="155"/>
      <c r="O28" s="155"/>
    </row>
    <row r="29" spans="1:15" s="152" customFormat="1" ht="19.5" hidden="1" customHeight="1" x14ac:dyDescent="0.2">
      <c r="A29" s="962" t="s">
        <v>1680</v>
      </c>
      <c r="B29" s="708" t="s">
        <v>1268</v>
      </c>
      <c r="C29" s="709" t="s">
        <v>1681</v>
      </c>
      <c r="D29" s="709">
        <v>45349</v>
      </c>
      <c r="E29" s="709">
        <f t="shared" ref="E29" si="44">D29+2</f>
        <v>45351</v>
      </c>
      <c r="F29" s="709">
        <f t="shared" ref="F29" si="45">D29+6</f>
        <v>45355</v>
      </c>
      <c r="G29" s="709">
        <f t="shared" ref="G29" si="46">D29+7</f>
        <v>45356</v>
      </c>
      <c r="I29" s="1083">
        <v>45348</v>
      </c>
      <c r="J29" s="688"/>
      <c r="K29" s="467"/>
      <c r="L29" s="155"/>
      <c r="M29" s="155"/>
      <c r="N29" s="155"/>
      <c r="O29" s="155"/>
    </row>
    <row r="30" spans="1:15" s="152" customFormat="1" ht="19.5" hidden="1" customHeight="1" x14ac:dyDescent="0.2">
      <c r="A30" s="962" t="s">
        <v>1682</v>
      </c>
      <c r="B30" s="1086" t="s">
        <v>1296</v>
      </c>
      <c r="C30" s="1087" t="s">
        <v>1683</v>
      </c>
      <c r="D30" s="1011">
        <v>45364</v>
      </c>
      <c r="E30" s="1084">
        <f>D30+1</f>
        <v>45365</v>
      </c>
      <c r="F30" s="1085">
        <f t="shared" ref="F30" si="47">D30+6</f>
        <v>45370</v>
      </c>
      <c r="G30" s="1011">
        <v>45366</v>
      </c>
      <c r="I30" s="1083">
        <v>45355</v>
      </c>
      <c r="J30" s="688"/>
      <c r="K30" s="467"/>
      <c r="L30" s="155"/>
      <c r="M30" s="155"/>
      <c r="N30" s="155"/>
      <c r="O30" s="155"/>
    </row>
    <row r="31" spans="1:15" s="152" customFormat="1" ht="19.5" hidden="1" customHeight="1" x14ac:dyDescent="0.2">
      <c r="A31" s="962"/>
      <c r="B31" s="1086" t="s">
        <v>1278</v>
      </c>
      <c r="C31" s="1087" t="s">
        <v>1684</v>
      </c>
      <c r="D31" s="1011">
        <v>45364</v>
      </c>
      <c r="E31" s="1011">
        <f t="shared" ref="E31:E39" si="48">D31+1</f>
        <v>45365</v>
      </c>
      <c r="F31" s="1011">
        <f t="shared" ref="F31" si="49">D31+6</f>
        <v>45370</v>
      </c>
      <c r="G31" s="1011">
        <f t="shared" ref="G31" si="50">D31+7</f>
        <v>45371</v>
      </c>
      <c r="I31" s="1083">
        <v>45362</v>
      </c>
      <c r="J31" s="688"/>
      <c r="K31" s="467"/>
      <c r="L31" s="155"/>
      <c r="M31" s="155"/>
      <c r="N31" s="155"/>
      <c r="O31" s="155"/>
    </row>
    <row r="32" spans="1:15" s="152" customFormat="1" ht="19.5" hidden="1" customHeight="1" x14ac:dyDescent="0.2">
      <c r="A32" s="962" t="s">
        <v>1685</v>
      </c>
      <c r="B32" s="1086" t="s">
        <v>1296</v>
      </c>
      <c r="C32" s="1087" t="s">
        <v>1686</v>
      </c>
      <c r="D32" s="1011">
        <v>45371</v>
      </c>
      <c r="E32" s="1011">
        <f t="shared" si="48"/>
        <v>45372</v>
      </c>
      <c r="F32" s="1011">
        <f>D32+6</f>
        <v>45377</v>
      </c>
      <c r="G32" s="1011">
        <f>D32+7</f>
        <v>45378</v>
      </c>
      <c r="I32" s="1083">
        <v>45369</v>
      </c>
      <c r="J32" s="688"/>
      <c r="K32" s="467"/>
      <c r="L32" s="155"/>
      <c r="M32" s="155"/>
      <c r="N32" s="155"/>
      <c r="O32" s="155"/>
    </row>
    <row r="33" spans="1:15" s="152" customFormat="1" ht="19.5" hidden="1" customHeight="1" x14ac:dyDescent="0.2">
      <c r="A33" s="962"/>
      <c r="B33" s="1086" t="s">
        <v>1261</v>
      </c>
      <c r="C33" s="1087" t="s">
        <v>1687</v>
      </c>
      <c r="D33" s="1011">
        <v>45376</v>
      </c>
      <c r="E33" s="1011">
        <f t="shared" si="48"/>
        <v>45377</v>
      </c>
      <c r="F33" s="1011">
        <f>D33+6</f>
        <v>45382</v>
      </c>
      <c r="G33" s="1011">
        <f>D33+7</f>
        <v>45383</v>
      </c>
      <c r="I33" s="1083">
        <v>45376</v>
      </c>
      <c r="J33" s="688"/>
      <c r="K33" s="467"/>
      <c r="L33" s="155"/>
      <c r="M33" s="155"/>
      <c r="N33" s="155"/>
      <c r="O33" s="155"/>
    </row>
    <row r="34" spans="1:15" s="152" customFormat="1" ht="19.5" hidden="1" customHeight="1" x14ac:dyDescent="0.2">
      <c r="A34" s="962"/>
      <c r="B34" s="1086" t="s">
        <v>1286</v>
      </c>
      <c r="C34" s="1087" t="s">
        <v>1688</v>
      </c>
      <c r="D34" s="1011">
        <v>45382</v>
      </c>
      <c r="E34" s="1011">
        <f t="shared" si="48"/>
        <v>45383</v>
      </c>
      <c r="F34" s="1011">
        <f>D34+6</f>
        <v>45388</v>
      </c>
      <c r="G34" s="1011">
        <f>D34+7</f>
        <v>45389</v>
      </c>
      <c r="I34" s="1083">
        <v>45383</v>
      </c>
      <c r="J34" s="688"/>
      <c r="K34" s="467"/>
      <c r="L34" s="155"/>
      <c r="M34" s="155"/>
      <c r="N34" s="155"/>
      <c r="O34" s="155"/>
    </row>
    <row r="35" spans="1:15" s="152" customFormat="1" ht="19.5" hidden="1" customHeight="1" x14ac:dyDescent="0.2">
      <c r="A35" s="962" t="s">
        <v>3911</v>
      </c>
      <c r="B35" s="1172" t="s">
        <v>1268</v>
      </c>
      <c r="C35" s="1173" t="s">
        <v>1689</v>
      </c>
      <c r="D35" s="1173">
        <v>45398</v>
      </c>
      <c r="E35" s="1011">
        <f t="shared" si="48"/>
        <v>45399</v>
      </c>
      <c r="F35" s="1255" t="s">
        <v>547</v>
      </c>
      <c r="G35" s="1011">
        <f>D35+7</f>
        <v>45405</v>
      </c>
      <c r="I35" s="1011">
        <v>45390</v>
      </c>
      <c r="J35" s="688"/>
      <c r="K35" s="467"/>
      <c r="L35" s="155"/>
      <c r="M35" s="155"/>
      <c r="N35" s="155"/>
      <c r="O35" s="155"/>
    </row>
    <row r="36" spans="1:15" s="152" customFormat="1" ht="19.5" hidden="1" customHeight="1" x14ac:dyDescent="0.2">
      <c r="A36" s="962" t="s">
        <v>1296</v>
      </c>
      <c r="B36" s="1172" t="s">
        <v>1304</v>
      </c>
      <c r="C36" s="1173" t="s">
        <v>1690</v>
      </c>
      <c r="D36" s="1173">
        <v>45397</v>
      </c>
      <c r="E36" s="1011">
        <f t="shared" si="48"/>
        <v>45398</v>
      </c>
      <c r="F36" s="1011">
        <f>D36+6</f>
        <v>45403</v>
      </c>
      <c r="G36" s="1011">
        <f>D36+7</f>
        <v>45404</v>
      </c>
      <c r="I36" s="1011">
        <v>45397</v>
      </c>
      <c r="J36" s="688"/>
      <c r="K36" s="467"/>
      <c r="L36" s="155"/>
      <c r="M36" s="155"/>
      <c r="N36" s="155"/>
      <c r="O36" s="155"/>
    </row>
    <row r="37" spans="1:15" s="152" customFormat="1" ht="19.5" customHeight="1" x14ac:dyDescent="0.2">
      <c r="A37" s="962"/>
      <c r="B37" s="1224" t="s">
        <v>1278</v>
      </c>
      <c r="C37" s="1180" t="s">
        <v>1691</v>
      </c>
      <c r="D37" s="1173">
        <v>45408</v>
      </c>
      <c r="E37" s="1011">
        <f t="shared" si="48"/>
        <v>45409</v>
      </c>
      <c r="F37" s="1171" t="s">
        <v>547</v>
      </c>
      <c r="G37" s="1011">
        <f t="shared" ref="G37:G39" si="51">D37+7</f>
        <v>45415</v>
      </c>
      <c r="I37" s="1011">
        <v>45404</v>
      </c>
      <c r="J37" s="688"/>
      <c r="K37" s="467"/>
      <c r="L37" s="155"/>
      <c r="M37" s="155"/>
      <c r="N37" s="155"/>
      <c r="O37" s="155"/>
    </row>
    <row r="38" spans="1:15" s="152" customFormat="1" ht="19.5" customHeight="1" x14ac:dyDescent="0.2">
      <c r="A38" s="962" t="s">
        <v>1685</v>
      </c>
      <c r="B38" s="1224" t="s">
        <v>1296</v>
      </c>
      <c r="C38" s="1173" t="s">
        <v>1692</v>
      </c>
      <c r="D38" s="1173">
        <v>45412</v>
      </c>
      <c r="E38" s="1011">
        <f t="shared" si="48"/>
        <v>45413</v>
      </c>
      <c r="F38" s="1011">
        <f t="shared" ref="F38:F39" si="52">D38+6</f>
        <v>45418</v>
      </c>
      <c r="G38" s="1011">
        <f t="shared" si="51"/>
        <v>45419</v>
      </c>
      <c r="I38" s="1011">
        <v>45411</v>
      </c>
      <c r="J38" s="688"/>
      <c r="K38" s="467"/>
      <c r="L38" s="155"/>
      <c r="M38" s="155"/>
      <c r="N38" s="155"/>
      <c r="O38" s="155"/>
    </row>
    <row r="39" spans="1:15" s="152" customFormat="1" ht="19.5" customHeight="1" x14ac:dyDescent="0.2">
      <c r="A39" s="962"/>
      <c r="B39" s="1172" t="s">
        <v>1261</v>
      </c>
      <c r="C39" s="1173" t="s">
        <v>1693</v>
      </c>
      <c r="D39" s="1173">
        <v>45419</v>
      </c>
      <c r="E39" s="1011">
        <f t="shared" si="48"/>
        <v>45420</v>
      </c>
      <c r="F39" s="1011">
        <f t="shared" si="52"/>
        <v>45425</v>
      </c>
      <c r="G39" s="1011">
        <f t="shared" si="51"/>
        <v>45426</v>
      </c>
      <c r="I39" s="1011">
        <f>D39+1</f>
        <v>45420</v>
      </c>
      <c r="J39" s="688"/>
      <c r="K39" s="467"/>
      <c r="L39" s="155"/>
      <c r="M39" s="155"/>
      <c r="N39" s="155"/>
      <c r="O39" s="155"/>
    </row>
    <row r="40" spans="1:15" s="152" customFormat="1" ht="19.5" customHeight="1" x14ac:dyDescent="0.2">
      <c r="A40" s="962"/>
      <c r="B40" s="1172" t="s">
        <v>1286</v>
      </c>
      <c r="C40" s="1173" t="s">
        <v>1694</v>
      </c>
      <c r="D40" s="1173">
        <v>45424</v>
      </c>
      <c r="E40" s="1011">
        <f t="shared" ref="E40:E44" si="53">D40+1</f>
        <v>45425</v>
      </c>
      <c r="F40" s="1011">
        <f t="shared" ref="F40" si="54">D40+6</f>
        <v>45430</v>
      </c>
      <c r="G40" s="1011">
        <f t="shared" ref="G40" si="55">D40+7</f>
        <v>45431</v>
      </c>
      <c r="I40" s="1011">
        <f>D40+1</f>
        <v>45425</v>
      </c>
      <c r="J40" s="688"/>
      <c r="K40" s="467"/>
      <c r="L40" s="155"/>
      <c r="M40" s="155"/>
      <c r="N40" s="155"/>
      <c r="O40" s="155"/>
    </row>
    <row r="41" spans="1:15" s="152" customFormat="1" ht="19.5" customHeight="1" x14ac:dyDescent="0.2">
      <c r="A41" s="962" t="s">
        <v>1268</v>
      </c>
      <c r="B41" s="1224" t="s">
        <v>1296</v>
      </c>
      <c r="C41" s="1173" t="s">
        <v>1695</v>
      </c>
      <c r="D41" s="1173">
        <v>45435</v>
      </c>
      <c r="E41" s="1011">
        <f t="shared" si="53"/>
        <v>45436</v>
      </c>
      <c r="F41" s="1011">
        <f t="shared" ref="F41:F44" si="56">D41+6</f>
        <v>45441</v>
      </c>
      <c r="G41" s="1011">
        <f t="shared" ref="G41:G44" si="57">D41+7</f>
        <v>45442</v>
      </c>
      <c r="I41" s="1011">
        <f t="shared" ref="I41:I44" si="58">D41+1</f>
        <v>45436</v>
      </c>
      <c r="J41" s="688"/>
      <c r="K41" s="467"/>
      <c r="L41" s="155"/>
      <c r="M41" s="155"/>
      <c r="N41" s="155"/>
      <c r="O41" s="155"/>
    </row>
    <row r="42" spans="1:15" s="152" customFormat="1" ht="19.5" customHeight="1" x14ac:dyDescent="0.2">
      <c r="A42" s="962" t="s">
        <v>1304</v>
      </c>
      <c r="B42" s="1224" t="s">
        <v>1268</v>
      </c>
      <c r="C42" s="1173" t="s">
        <v>1696</v>
      </c>
      <c r="D42" s="1173">
        <v>45438</v>
      </c>
      <c r="E42" s="1011">
        <f t="shared" si="53"/>
        <v>45439</v>
      </c>
      <c r="F42" s="1011">
        <f t="shared" si="56"/>
        <v>45444</v>
      </c>
      <c r="G42" s="1011">
        <f t="shared" si="57"/>
        <v>45445</v>
      </c>
      <c r="I42" s="1011">
        <f t="shared" si="58"/>
        <v>45439</v>
      </c>
      <c r="J42" s="688"/>
      <c r="K42" s="467"/>
      <c r="L42" s="155"/>
      <c r="M42" s="155"/>
      <c r="N42" s="155"/>
      <c r="O42" s="155"/>
    </row>
    <row r="43" spans="1:15" s="152" customFormat="1" ht="19.5" customHeight="1" x14ac:dyDescent="0.2">
      <c r="A43" s="962" t="s">
        <v>1278</v>
      </c>
      <c r="B43" s="1224" t="s">
        <v>1304</v>
      </c>
      <c r="C43" s="1173" t="s">
        <v>1697</v>
      </c>
      <c r="D43" s="1173">
        <v>45445</v>
      </c>
      <c r="E43" s="1011">
        <f t="shared" si="53"/>
        <v>45446</v>
      </c>
      <c r="F43" s="1011">
        <f t="shared" si="56"/>
        <v>45451</v>
      </c>
      <c r="G43" s="1011">
        <f t="shared" si="57"/>
        <v>45452</v>
      </c>
      <c r="I43" s="1011">
        <f t="shared" si="58"/>
        <v>45446</v>
      </c>
      <c r="J43" s="688"/>
      <c r="K43" s="467"/>
      <c r="L43" s="155"/>
      <c r="M43" s="155"/>
      <c r="N43" s="155"/>
      <c r="O43" s="155"/>
    </row>
    <row r="44" spans="1:15" s="152" customFormat="1" ht="19.5" customHeight="1" x14ac:dyDescent="0.2">
      <c r="A44" s="962" t="s">
        <v>1296</v>
      </c>
      <c r="B44" s="1224" t="s">
        <v>1278</v>
      </c>
      <c r="C44" s="1173" t="s">
        <v>1698</v>
      </c>
      <c r="D44" s="1173">
        <v>45452</v>
      </c>
      <c r="E44" s="1011">
        <f t="shared" si="53"/>
        <v>45453</v>
      </c>
      <c r="F44" s="1011">
        <f t="shared" si="56"/>
        <v>45458</v>
      </c>
      <c r="G44" s="1011">
        <f t="shared" si="57"/>
        <v>45459</v>
      </c>
      <c r="I44" s="1011">
        <f t="shared" si="58"/>
        <v>45453</v>
      </c>
      <c r="J44" s="688"/>
      <c r="K44" s="467"/>
      <c r="L44" s="155"/>
      <c r="M44" s="155"/>
      <c r="N44" s="155"/>
      <c r="O44" s="155"/>
    </row>
    <row r="45" spans="1:15" s="152" customFormat="1" ht="19.5" customHeight="1" x14ac:dyDescent="0.2">
      <c r="A45" s="962"/>
      <c r="B45" s="811"/>
      <c r="C45" s="806"/>
      <c r="D45" s="806"/>
      <c r="E45" s="806"/>
      <c r="F45" s="806"/>
      <c r="G45" s="806"/>
      <c r="H45" s="689"/>
      <c r="I45" s="710"/>
      <c r="J45" s="688"/>
      <c r="K45" s="467"/>
      <c r="L45" s="155"/>
      <c r="M45" s="155"/>
      <c r="N45" s="155"/>
      <c r="O45" s="155"/>
    </row>
    <row r="46" spans="1:15" s="152" customFormat="1" ht="19.5" customHeight="1" x14ac:dyDescent="0.2">
      <c r="A46" s="962"/>
      <c r="B46" s="811"/>
      <c r="C46" s="806"/>
      <c r="D46" s="806"/>
      <c r="E46" s="806"/>
      <c r="G46" s="806"/>
      <c r="H46" s="689"/>
      <c r="I46" s="710"/>
      <c r="J46" s="688"/>
      <c r="K46" s="467"/>
      <c r="L46" s="155"/>
      <c r="M46" s="155"/>
      <c r="N46" s="155"/>
      <c r="O46" s="155"/>
    </row>
    <row r="47" spans="1:15" s="152" customFormat="1" ht="19.5" customHeight="1" x14ac:dyDescent="0.2">
      <c r="A47" s="962"/>
      <c r="B47" s="811"/>
      <c r="C47" s="806"/>
      <c r="D47" s="806"/>
      <c r="E47" s="806"/>
      <c r="F47" s="806"/>
      <c r="G47" s="806"/>
      <c r="H47" s="689"/>
      <c r="I47" s="710"/>
      <c r="J47" s="688"/>
      <c r="K47" s="467"/>
      <c r="L47" s="155"/>
      <c r="M47" s="155"/>
      <c r="N47" s="155"/>
      <c r="O47" s="155"/>
    </row>
    <row r="48" spans="1:15" s="152" customFormat="1" ht="30" customHeight="1" x14ac:dyDescent="0.2">
      <c r="A48" s="962"/>
      <c r="B48" s="1145" t="s">
        <v>1453</v>
      </c>
      <c r="C48" s="1146" t="s">
        <v>560</v>
      </c>
      <c r="D48" s="1133" t="s">
        <v>385</v>
      </c>
      <c r="E48" s="1166" t="s">
        <v>652</v>
      </c>
      <c r="F48" s="1166" t="s">
        <v>171</v>
      </c>
      <c r="G48" s="1166" t="s">
        <v>187</v>
      </c>
      <c r="H48" s="1166" t="s">
        <v>350</v>
      </c>
      <c r="I48" s="1166" t="s">
        <v>238</v>
      </c>
      <c r="J48" s="1166" t="s">
        <v>213</v>
      </c>
      <c r="K48" s="202"/>
      <c r="L48" s="1321" t="s">
        <v>387</v>
      </c>
      <c r="M48" s="155"/>
      <c r="N48" s="155"/>
      <c r="O48" s="155"/>
    </row>
    <row r="49" spans="1:15" s="152" customFormat="1" ht="18" customHeight="1" x14ac:dyDescent="0.2">
      <c r="A49" s="962"/>
      <c r="B49" s="1166" t="s">
        <v>388</v>
      </c>
      <c r="C49" s="1166" t="s">
        <v>389</v>
      </c>
      <c r="D49" s="1135" t="s">
        <v>561</v>
      </c>
      <c r="E49" s="1169" t="s">
        <v>347</v>
      </c>
      <c r="F49" s="1169" t="s">
        <v>219</v>
      </c>
      <c r="G49" s="1169" t="s">
        <v>175</v>
      </c>
      <c r="H49" s="1169" t="s">
        <v>273</v>
      </c>
      <c r="I49" s="1169" t="s">
        <v>290</v>
      </c>
      <c r="J49" s="1169" t="s">
        <v>256</v>
      </c>
      <c r="K49" s="202"/>
      <c r="L49" s="1322"/>
      <c r="M49" s="155"/>
      <c r="N49" s="155"/>
      <c r="O49" s="155"/>
    </row>
    <row r="50" spans="1:15" s="155" customFormat="1" ht="21" hidden="1" customHeight="1" x14ac:dyDescent="0.2">
      <c r="A50" s="964"/>
      <c r="B50" s="708" t="s">
        <v>1278</v>
      </c>
      <c r="C50" s="709" t="s">
        <v>1699</v>
      </c>
      <c r="D50" s="709">
        <v>45203</v>
      </c>
      <c r="E50" s="709">
        <f t="shared" ref="E50" si="59">D50+1</f>
        <v>45204</v>
      </c>
      <c r="F50" s="766">
        <f>D50+8</f>
        <v>45211</v>
      </c>
      <c r="G50" s="766">
        <f t="shared" ref="G50" si="60">D50+11</f>
        <v>45214</v>
      </c>
      <c r="H50" s="766">
        <f t="shared" ref="H50" si="61">D50+13</f>
        <v>45216</v>
      </c>
      <c r="I50" s="766">
        <f t="shared" ref="I50" si="62">D50+15</f>
        <v>45218</v>
      </c>
      <c r="J50" s="766">
        <f t="shared" ref="J50" si="63">D50+17</f>
        <v>45220</v>
      </c>
      <c r="K50" s="200"/>
      <c r="L50" s="960">
        <v>45204</v>
      </c>
    </row>
    <row r="51" spans="1:15" s="155" customFormat="1" ht="21" hidden="1" customHeight="1" x14ac:dyDescent="0.2">
      <c r="A51" s="964" t="s">
        <v>1652</v>
      </c>
      <c r="B51" s="708" t="s">
        <v>1609</v>
      </c>
      <c r="C51" s="709" t="s">
        <v>1700</v>
      </c>
      <c r="D51" s="709">
        <v>45210</v>
      </c>
      <c r="E51" s="709">
        <f t="shared" ref="E51" si="64">D51+1</f>
        <v>45211</v>
      </c>
      <c r="F51" s="766">
        <f t="shared" ref="F51:F78" si="65">D51+8</f>
        <v>45218</v>
      </c>
      <c r="G51" s="766">
        <f t="shared" ref="G51" si="66">D51+11</f>
        <v>45221</v>
      </c>
      <c r="H51" s="766">
        <f t="shared" ref="H51" si="67">D51+13</f>
        <v>45223</v>
      </c>
      <c r="I51" s="766">
        <f t="shared" ref="I51" si="68">D51+15</f>
        <v>45225</v>
      </c>
      <c r="J51" s="766">
        <f t="shared" ref="J51" si="69">D51+17</f>
        <v>45227</v>
      </c>
      <c r="K51" s="200"/>
      <c r="L51" s="960">
        <f t="shared" ref="L51:L74" si="70">L50+7</f>
        <v>45211</v>
      </c>
    </row>
    <row r="52" spans="1:15" s="155" customFormat="1" ht="21" hidden="1" customHeight="1" x14ac:dyDescent="0.2">
      <c r="A52" s="964"/>
      <c r="B52" s="708" t="s">
        <v>1296</v>
      </c>
      <c r="C52" s="709" t="s">
        <v>1701</v>
      </c>
      <c r="D52" s="709">
        <f t="shared" ref="D52:D71" si="71">D51+7</f>
        <v>45217</v>
      </c>
      <c r="E52" s="709">
        <f t="shared" ref="E52" si="72">D52+1</f>
        <v>45218</v>
      </c>
      <c r="F52" s="766">
        <f t="shared" si="65"/>
        <v>45225</v>
      </c>
      <c r="G52" s="766">
        <f t="shared" ref="G52" si="73">D52+11</f>
        <v>45228</v>
      </c>
      <c r="H52" s="766">
        <f t="shared" ref="H52" si="74">D52+13</f>
        <v>45230</v>
      </c>
      <c r="I52" s="766">
        <f t="shared" ref="I52" si="75">D52+15</f>
        <v>45232</v>
      </c>
      <c r="J52" s="766">
        <f t="shared" ref="J52" si="76">D52+17</f>
        <v>45234</v>
      </c>
      <c r="K52" s="200"/>
      <c r="L52" s="960">
        <f t="shared" si="70"/>
        <v>45218</v>
      </c>
    </row>
    <row r="53" spans="1:15" s="155" customFormat="1" ht="21" hidden="1" customHeight="1" x14ac:dyDescent="0.2">
      <c r="A53" s="964"/>
      <c r="B53" s="708" t="s">
        <v>1268</v>
      </c>
      <c r="C53" s="709" t="s">
        <v>1702</v>
      </c>
      <c r="D53" s="709">
        <v>45226</v>
      </c>
      <c r="E53" s="709">
        <f t="shared" ref="E53" si="77">D53+1</f>
        <v>45227</v>
      </c>
      <c r="F53" s="766">
        <f t="shared" si="65"/>
        <v>45234</v>
      </c>
      <c r="G53" s="766">
        <f t="shared" ref="G53" si="78">D53+11</f>
        <v>45237</v>
      </c>
      <c r="H53" s="766">
        <f t="shared" ref="H53" si="79">D53+13</f>
        <v>45239</v>
      </c>
      <c r="I53" s="766">
        <f t="shared" ref="I53" si="80">D53+15</f>
        <v>45241</v>
      </c>
      <c r="J53" s="766">
        <f t="shared" ref="J53" si="81">D53+17</f>
        <v>45243</v>
      </c>
      <c r="K53" s="200"/>
      <c r="L53" s="960">
        <f t="shared" si="70"/>
        <v>45225</v>
      </c>
    </row>
    <row r="54" spans="1:15" s="155" customFormat="1" ht="21" hidden="1" customHeight="1" x14ac:dyDescent="0.2">
      <c r="A54" s="964" t="s">
        <v>1614</v>
      </c>
      <c r="B54" s="708" t="s">
        <v>1657</v>
      </c>
      <c r="C54" s="709" t="s">
        <v>1703</v>
      </c>
      <c r="D54" s="709">
        <v>45231</v>
      </c>
      <c r="E54" s="709">
        <f t="shared" ref="E54" si="82">D54+1</f>
        <v>45232</v>
      </c>
      <c r="F54" s="766">
        <f t="shared" si="65"/>
        <v>45239</v>
      </c>
      <c r="G54" s="766">
        <f t="shared" ref="G54" si="83">D54+11</f>
        <v>45242</v>
      </c>
      <c r="H54" s="766">
        <f t="shared" ref="H54" si="84">D54+13</f>
        <v>45244</v>
      </c>
      <c r="I54" s="766">
        <f t="shared" ref="I54" si="85">D54+15</f>
        <v>45246</v>
      </c>
      <c r="J54" s="766">
        <f t="shared" ref="J54" si="86">D54+17</f>
        <v>45248</v>
      </c>
      <c r="K54" s="200"/>
      <c r="L54" s="960">
        <f t="shared" si="70"/>
        <v>45232</v>
      </c>
    </row>
    <row r="55" spans="1:15" s="155" customFormat="1" ht="21" hidden="1" customHeight="1" x14ac:dyDescent="0.2">
      <c r="A55" s="964"/>
      <c r="B55" s="708" t="s">
        <v>1659</v>
      </c>
      <c r="C55" s="709" t="s">
        <v>1704</v>
      </c>
      <c r="D55" s="709">
        <v>45239</v>
      </c>
      <c r="E55" s="709">
        <f t="shared" ref="E55:E58" si="87">D55+1</f>
        <v>45240</v>
      </c>
      <c r="F55" s="766">
        <f t="shared" si="65"/>
        <v>45247</v>
      </c>
      <c r="G55" s="766">
        <f t="shared" ref="G55:G58" si="88">D55+11</f>
        <v>45250</v>
      </c>
      <c r="H55" s="766">
        <f t="shared" ref="H55:H58" si="89">D55+13</f>
        <v>45252</v>
      </c>
      <c r="I55" s="766">
        <f t="shared" ref="I55:I58" si="90">D55+15</f>
        <v>45254</v>
      </c>
      <c r="J55" s="766">
        <f t="shared" ref="J55:J58" si="91">D55+17</f>
        <v>45256</v>
      </c>
      <c r="K55" s="200"/>
      <c r="L55" s="960">
        <f t="shared" si="70"/>
        <v>45239</v>
      </c>
    </row>
    <row r="56" spans="1:15" s="155" customFormat="1" ht="21" hidden="1" customHeight="1" x14ac:dyDescent="0.2">
      <c r="A56" s="964"/>
      <c r="B56" s="708" t="s">
        <v>1278</v>
      </c>
      <c r="C56" s="709" t="s">
        <v>1705</v>
      </c>
      <c r="D56" s="709">
        <v>45245</v>
      </c>
      <c r="E56" s="709">
        <f t="shared" si="87"/>
        <v>45246</v>
      </c>
      <c r="F56" s="766">
        <f t="shared" si="65"/>
        <v>45253</v>
      </c>
      <c r="G56" s="766">
        <f t="shared" si="88"/>
        <v>45256</v>
      </c>
      <c r="H56" s="766">
        <f t="shared" si="89"/>
        <v>45258</v>
      </c>
      <c r="I56" s="766">
        <f t="shared" si="90"/>
        <v>45260</v>
      </c>
      <c r="J56" s="766">
        <f t="shared" si="91"/>
        <v>45262</v>
      </c>
      <c r="K56" s="200"/>
      <c r="L56" s="960">
        <f t="shared" si="70"/>
        <v>45246</v>
      </c>
    </row>
    <row r="57" spans="1:15" s="155" customFormat="1" ht="21" hidden="1" customHeight="1" x14ac:dyDescent="0.2">
      <c r="A57" s="964" t="s">
        <v>1706</v>
      </c>
      <c r="B57" s="708" t="s">
        <v>1261</v>
      </c>
      <c r="C57" s="709" t="s">
        <v>1707</v>
      </c>
      <c r="D57" s="709">
        <v>45253</v>
      </c>
      <c r="E57" s="709">
        <f t="shared" si="87"/>
        <v>45254</v>
      </c>
      <c r="F57" s="766">
        <f t="shared" si="65"/>
        <v>45261</v>
      </c>
      <c r="G57" s="766">
        <f t="shared" si="88"/>
        <v>45264</v>
      </c>
      <c r="H57" s="766">
        <f t="shared" si="89"/>
        <v>45266</v>
      </c>
      <c r="I57" s="766">
        <f t="shared" si="90"/>
        <v>45268</v>
      </c>
      <c r="J57" s="766">
        <f t="shared" si="91"/>
        <v>45270</v>
      </c>
      <c r="K57" s="200"/>
      <c r="L57" s="960">
        <f t="shared" si="70"/>
        <v>45253</v>
      </c>
    </row>
    <row r="58" spans="1:15" s="155" customFormat="1" ht="21" hidden="1" customHeight="1" x14ac:dyDescent="0.2">
      <c r="A58" s="964"/>
      <c r="B58" s="708" t="s">
        <v>1708</v>
      </c>
      <c r="C58" s="709" t="s">
        <v>1709</v>
      </c>
      <c r="D58" s="709">
        <v>45261</v>
      </c>
      <c r="E58" s="709">
        <f t="shared" si="87"/>
        <v>45262</v>
      </c>
      <c r="F58" s="766">
        <f t="shared" si="65"/>
        <v>45269</v>
      </c>
      <c r="G58" s="766">
        <f t="shared" si="88"/>
        <v>45272</v>
      </c>
      <c r="H58" s="766">
        <f t="shared" si="89"/>
        <v>45274</v>
      </c>
      <c r="I58" s="766">
        <f t="shared" si="90"/>
        <v>45276</v>
      </c>
      <c r="J58" s="766">
        <f t="shared" si="91"/>
        <v>45278</v>
      </c>
      <c r="K58" s="200"/>
      <c r="L58" s="960">
        <f t="shared" si="70"/>
        <v>45260</v>
      </c>
    </row>
    <row r="59" spans="1:15" s="155" customFormat="1" ht="21" hidden="1" customHeight="1" x14ac:dyDescent="0.2">
      <c r="A59" s="964"/>
      <c r="B59" s="708" t="s">
        <v>1268</v>
      </c>
      <c r="C59" s="709" t="s">
        <v>1710</v>
      </c>
      <c r="D59" s="709">
        <v>45267</v>
      </c>
      <c r="E59" s="709">
        <f t="shared" ref="E59" si="92">D59+1</f>
        <v>45268</v>
      </c>
      <c r="F59" s="766">
        <f t="shared" si="65"/>
        <v>45275</v>
      </c>
      <c r="G59" s="766">
        <f t="shared" ref="G59" si="93">D59+11</f>
        <v>45278</v>
      </c>
      <c r="H59" s="766">
        <f t="shared" ref="H59" si="94">D59+13</f>
        <v>45280</v>
      </c>
      <c r="I59" s="766">
        <f t="shared" ref="I59" si="95">D59+15</f>
        <v>45282</v>
      </c>
      <c r="J59" s="766">
        <f t="shared" ref="J59" si="96">D59+17</f>
        <v>45284</v>
      </c>
      <c r="K59" s="200"/>
      <c r="L59" s="960">
        <f t="shared" si="70"/>
        <v>45267</v>
      </c>
    </row>
    <row r="60" spans="1:15" s="155" customFormat="1" ht="21" hidden="1" customHeight="1" x14ac:dyDescent="0.2">
      <c r="A60" s="964" t="s">
        <v>1665</v>
      </c>
      <c r="B60" s="708" t="s">
        <v>1711</v>
      </c>
      <c r="C60" s="709" t="s">
        <v>1712</v>
      </c>
      <c r="D60" s="709">
        <v>45273</v>
      </c>
      <c r="E60" s="709">
        <f t="shared" ref="E60" si="97">D60+1</f>
        <v>45274</v>
      </c>
      <c r="F60" s="766">
        <f t="shared" si="65"/>
        <v>45281</v>
      </c>
      <c r="G60" s="766">
        <f t="shared" ref="G60" si="98">D60+11</f>
        <v>45284</v>
      </c>
      <c r="H60" s="766">
        <f t="shared" ref="H60" si="99">D60+13</f>
        <v>45286</v>
      </c>
      <c r="I60" s="766">
        <f t="shared" ref="I60" si="100">D60+15</f>
        <v>45288</v>
      </c>
      <c r="J60" s="766">
        <f t="shared" ref="J60" si="101">D60+17</f>
        <v>45290</v>
      </c>
      <c r="K60" s="200"/>
      <c r="L60" s="960">
        <f t="shared" si="70"/>
        <v>45274</v>
      </c>
    </row>
    <row r="61" spans="1:15" s="155" customFormat="1" ht="21" hidden="1" customHeight="1" x14ac:dyDescent="0.2">
      <c r="A61" s="964"/>
      <c r="B61" s="708" t="s">
        <v>1659</v>
      </c>
      <c r="C61" s="709" t="s">
        <v>1713</v>
      </c>
      <c r="D61" s="709">
        <v>45283</v>
      </c>
      <c r="E61" s="709">
        <f t="shared" ref="E61" si="102">D61+1</f>
        <v>45284</v>
      </c>
      <c r="F61" s="766">
        <f t="shared" si="65"/>
        <v>45291</v>
      </c>
      <c r="G61" s="766">
        <f t="shared" ref="G61" si="103">D61+11</f>
        <v>45294</v>
      </c>
      <c r="H61" s="766">
        <f t="shared" ref="H61" si="104">D61+13</f>
        <v>45296</v>
      </c>
      <c r="I61" s="766">
        <f t="shared" ref="I61" si="105">D61+15</f>
        <v>45298</v>
      </c>
      <c r="J61" s="766">
        <f t="shared" ref="J61" si="106">D61+17</f>
        <v>45300</v>
      </c>
      <c r="K61" s="200"/>
      <c r="L61" s="960">
        <f t="shared" si="70"/>
        <v>45281</v>
      </c>
    </row>
    <row r="62" spans="1:15" s="155" customFormat="1" ht="21" hidden="1" customHeight="1" x14ac:dyDescent="0.2">
      <c r="A62" s="964"/>
      <c r="B62" s="708" t="s">
        <v>1278</v>
      </c>
      <c r="C62" s="709" t="s">
        <v>1714</v>
      </c>
      <c r="D62" s="709">
        <v>45289</v>
      </c>
      <c r="E62" s="709">
        <f t="shared" ref="E62" si="107">D62+1</f>
        <v>45290</v>
      </c>
      <c r="F62" s="766">
        <f t="shared" si="65"/>
        <v>45297</v>
      </c>
      <c r="G62" s="766">
        <f t="shared" ref="G62" si="108">D62+11</f>
        <v>45300</v>
      </c>
      <c r="H62" s="766">
        <f t="shared" ref="H62" si="109">D62+13</f>
        <v>45302</v>
      </c>
      <c r="I62" s="766">
        <f t="shared" ref="I62" si="110">D62+15</f>
        <v>45304</v>
      </c>
      <c r="J62" s="766">
        <f t="shared" ref="J62" si="111">D62+17</f>
        <v>45306</v>
      </c>
      <c r="K62" s="200"/>
      <c r="L62" s="960">
        <f t="shared" si="70"/>
        <v>45288</v>
      </c>
    </row>
    <row r="63" spans="1:15" s="155" customFormat="1" ht="21" hidden="1" customHeight="1" x14ac:dyDescent="0.2">
      <c r="A63" s="964"/>
      <c r="B63" s="708" t="s">
        <v>1261</v>
      </c>
      <c r="C63" s="709" t="s">
        <v>1262</v>
      </c>
      <c r="D63" s="709">
        <v>45299</v>
      </c>
      <c r="E63" s="709">
        <f t="shared" ref="E63:E67" si="112">D63+1</f>
        <v>45300</v>
      </c>
      <c r="F63" s="766">
        <f t="shared" si="65"/>
        <v>45307</v>
      </c>
      <c r="G63" s="766">
        <f t="shared" ref="G63:G67" si="113">D63+11</f>
        <v>45310</v>
      </c>
      <c r="H63" s="766">
        <f t="shared" ref="H63:H67" si="114">D63+13</f>
        <v>45312</v>
      </c>
      <c r="I63" s="766">
        <f t="shared" ref="I63:I67" si="115">D63+15</f>
        <v>45314</v>
      </c>
      <c r="J63" s="766">
        <f t="shared" ref="J63:J67" si="116">D63+17</f>
        <v>45316</v>
      </c>
      <c r="K63" s="200"/>
      <c r="L63" s="960">
        <v>45295</v>
      </c>
    </row>
    <row r="64" spans="1:15" s="155" customFormat="1" ht="21" hidden="1" customHeight="1" x14ac:dyDescent="0.2">
      <c r="A64" s="964"/>
      <c r="B64" s="708" t="s">
        <v>1286</v>
      </c>
      <c r="C64" s="709" t="s">
        <v>1266</v>
      </c>
      <c r="D64" s="709">
        <v>45301</v>
      </c>
      <c r="E64" s="709">
        <f t="shared" si="112"/>
        <v>45302</v>
      </c>
      <c r="F64" s="766">
        <f t="shared" si="65"/>
        <v>45309</v>
      </c>
      <c r="G64" s="766">
        <f t="shared" si="113"/>
        <v>45312</v>
      </c>
      <c r="H64" s="766">
        <f t="shared" si="114"/>
        <v>45314</v>
      </c>
      <c r="I64" s="766">
        <f t="shared" si="115"/>
        <v>45316</v>
      </c>
      <c r="J64" s="766">
        <f t="shared" si="116"/>
        <v>45318</v>
      </c>
      <c r="K64" s="200"/>
      <c r="L64" s="960">
        <f t="shared" si="70"/>
        <v>45302</v>
      </c>
    </row>
    <row r="65" spans="1:12" s="155" customFormat="1" ht="21" hidden="1" customHeight="1" x14ac:dyDescent="0.2">
      <c r="A65" s="964"/>
      <c r="B65" s="708" t="s">
        <v>1268</v>
      </c>
      <c r="C65" s="709" t="s">
        <v>1269</v>
      </c>
      <c r="D65" s="709">
        <v>45309</v>
      </c>
      <c r="E65" s="709">
        <f t="shared" si="112"/>
        <v>45310</v>
      </c>
      <c r="F65" s="766">
        <f t="shared" si="65"/>
        <v>45317</v>
      </c>
      <c r="G65" s="766">
        <f t="shared" si="113"/>
        <v>45320</v>
      </c>
      <c r="H65" s="766">
        <f t="shared" si="114"/>
        <v>45322</v>
      </c>
      <c r="I65" s="766">
        <f t="shared" si="115"/>
        <v>45324</v>
      </c>
      <c r="J65" s="766">
        <f t="shared" si="116"/>
        <v>45326</v>
      </c>
      <c r="K65" s="200"/>
      <c r="L65" s="960">
        <f t="shared" si="70"/>
        <v>45309</v>
      </c>
    </row>
    <row r="66" spans="1:12" s="155" customFormat="1" ht="21" hidden="1" customHeight="1" x14ac:dyDescent="0.2">
      <c r="A66" s="964"/>
      <c r="B66" s="708" t="s">
        <v>1296</v>
      </c>
      <c r="C66" s="709" t="s">
        <v>1272</v>
      </c>
      <c r="D66" s="709">
        <v>45320</v>
      </c>
      <c r="E66" s="709">
        <f t="shared" si="112"/>
        <v>45321</v>
      </c>
      <c r="F66" s="766">
        <f t="shared" si="65"/>
        <v>45328</v>
      </c>
      <c r="G66" s="766">
        <f t="shared" si="113"/>
        <v>45331</v>
      </c>
      <c r="H66" s="766">
        <f t="shared" si="114"/>
        <v>45333</v>
      </c>
      <c r="I66" s="766">
        <f t="shared" si="115"/>
        <v>45335</v>
      </c>
      <c r="J66" s="766">
        <f t="shared" si="116"/>
        <v>45337</v>
      </c>
      <c r="K66" s="200"/>
      <c r="L66" s="960">
        <f t="shared" si="70"/>
        <v>45316</v>
      </c>
    </row>
    <row r="67" spans="1:12" s="155" customFormat="1" ht="21" hidden="1" customHeight="1" x14ac:dyDescent="0.2">
      <c r="A67" s="964" t="s">
        <v>1674</v>
      </c>
      <c r="B67" s="708" t="s">
        <v>1322</v>
      </c>
      <c r="C67" s="709" t="s">
        <v>1276</v>
      </c>
      <c r="D67" s="709">
        <v>45322</v>
      </c>
      <c r="E67" s="709">
        <f t="shared" si="112"/>
        <v>45323</v>
      </c>
      <c r="F67" s="766">
        <f t="shared" si="65"/>
        <v>45330</v>
      </c>
      <c r="G67" s="712">
        <f t="shared" si="113"/>
        <v>45333</v>
      </c>
      <c r="H67" s="712">
        <f t="shared" si="114"/>
        <v>45335</v>
      </c>
      <c r="I67" s="712">
        <f t="shared" si="115"/>
        <v>45337</v>
      </c>
      <c r="J67" s="712">
        <f t="shared" si="116"/>
        <v>45339</v>
      </c>
      <c r="K67" s="200"/>
      <c r="L67" s="960">
        <f t="shared" si="70"/>
        <v>45323</v>
      </c>
    </row>
    <row r="68" spans="1:12" s="155" customFormat="1" ht="21" hidden="1" customHeight="1" x14ac:dyDescent="0.2">
      <c r="A68" s="964"/>
      <c r="B68" s="708" t="s">
        <v>1278</v>
      </c>
      <c r="C68" s="709" t="s">
        <v>1279</v>
      </c>
      <c r="D68" s="709">
        <v>45329</v>
      </c>
      <c r="E68" s="709">
        <f t="shared" ref="E68" si="117">D68+1</f>
        <v>45330</v>
      </c>
      <c r="F68" s="766">
        <f t="shared" si="65"/>
        <v>45337</v>
      </c>
      <c r="G68" s="766">
        <f t="shared" ref="G68" si="118">D68+11</f>
        <v>45340</v>
      </c>
      <c r="H68" s="766">
        <f t="shared" ref="H68" si="119">D68+13</f>
        <v>45342</v>
      </c>
      <c r="I68" s="766">
        <f t="shared" ref="I68" si="120">D68+15</f>
        <v>45344</v>
      </c>
      <c r="J68" s="766">
        <f t="shared" ref="J68" si="121">D68+17</f>
        <v>45346</v>
      </c>
      <c r="K68" s="200"/>
      <c r="L68" s="960">
        <v>45330</v>
      </c>
    </row>
    <row r="69" spans="1:12" s="155" customFormat="1" ht="21" hidden="1" customHeight="1" x14ac:dyDescent="0.2">
      <c r="A69" s="964"/>
      <c r="B69" s="708" t="s">
        <v>1281</v>
      </c>
      <c r="C69" s="709" t="s">
        <v>1282</v>
      </c>
      <c r="D69" s="766">
        <v>45342</v>
      </c>
      <c r="E69" s="766">
        <f t="shared" ref="E69" si="122">D69+1</f>
        <v>45343</v>
      </c>
      <c r="F69" s="766">
        <f t="shared" si="65"/>
        <v>45350</v>
      </c>
      <c r="G69" s="712">
        <f t="shared" ref="G69" si="123">D69+11</f>
        <v>45353</v>
      </c>
      <c r="H69" s="712">
        <f t="shared" ref="H69" si="124">D69+13</f>
        <v>45355</v>
      </c>
      <c r="I69" s="712">
        <f t="shared" ref="I69" si="125">D69+15</f>
        <v>45357</v>
      </c>
      <c r="J69" s="712">
        <f t="shared" ref="J69" si="126">D69+17</f>
        <v>45359</v>
      </c>
      <c r="K69" s="200"/>
      <c r="L69" s="961">
        <v>45337</v>
      </c>
    </row>
    <row r="70" spans="1:12" s="155" customFormat="1" ht="21" hidden="1" customHeight="1" x14ac:dyDescent="0.2">
      <c r="A70" s="964"/>
      <c r="B70" s="708" t="s">
        <v>1261</v>
      </c>
      <c r="C70" s="709" t="s">
        <v>1284</v>
      </c>
      <c r="D70" s="709">
        <v>45343</v>
      </c>
      <c r="E70" s="709">
        <f t="shared" ref="E70" si="127">D70+1</f>
        <v>45344</v>
      </c>
      <c r="F70" s="766">
        <f t="shared" si="65"/>
        <v>45351</v>
      </c>
      <c r="G70" s="766">
        <f t="shared" ref="G70" si="128">D70+11</f>
        <v>45354</v>
      </c>
      <c r="H70" s="766">
        <f t="shared" ref="H70" si="129">D70+13</f>
        <v>45356</v>
      </c>
      <c r="I70" s="766">
        <f t="shared" ref="I70" si="130">D70+15</f>
        <v>45358</v>
      </c>
      <c r="J70" s="766">
        <f t="shared" ref="J70" si="131">D70+17</f>
        <v>45360</v>
      </c>
      <c r="K70" s="200"/>
      <c r="L70" s="960">
        <v>45344</v>
      </c>
    </row>
    <row r="71" spans="1:12" s="155" customFormat="1" ht="21" hidden="1" customHeight="1" x14ac:dyDescent="0.2">
      <c r="A71" s="964"/>
      <c r="B71" s="708" t="s">
        <v>1286</v>
      </c>
      <c r="C71" s="709" t="s">
        <v>1287</v>
      </c>
      <c r="D71" s="709">
        <f t="shared" si="71"/>
        <v>45350</v>
      </c>
      <c r="E71" s="709">
        <f t="shared" ref="E71" si="132">D71+1</f>
        <v>45351</v>
      </c>
      <c r="F71" s="766">
        <f t="shared" si="65"/>
        <v>45358</v>
      </c>
      <c r="G71" s="766">
        <f t="shared" ref="G71" si="133">D71+11</f>
        <v>45361</v>
      </c>
      <c r="H71" s="766">
        <f t="shared" ref="H71" si="134">D71+13</f>
        <v>45363</v>
      </c>
      <c r="I71" s="766">
        <f t="shared" ref="I71" si="135">D71+15</f>
        <v>45365</v>
      </c>
      <c r="J71" s="766">
        <f t="shared" ref="J71" si="136">D71+17</f>
        <v>45367</v>
      </c>
      <c r="K71" s="200"/>
      <c r="L71" s="960">
        <v>45351</v>
      </c>
    </row>
    <row r="72" spans="1:12" s="155" customFormat="1" ht="21" hidden="1" customHeight="1" x14ac:dyDescent="0.2">
      <c r="A72" s="963" t="s">
        <v>1715</v>
      </c>
      <c r="B72" s="708" t="s">
        <v>1268</v>
      </c>
      <c r="C72" s="709" t="s">
        <v>1289</v>
      </c>
      <c r="D72" s="709">
        <v>45358</v>
      </c>
      <c r="E72" s="709">
        <f t="shared" ref="E72" si="137">D72+1</f>
        <v>45359</v>
      </c>
      <c r="F72" s="766">
        <f t="shared" si="65"/>
        <v>45366</v>
      </c>
      <c r="G72" s="766">
        <f t="shared" ref="G72" si="138">D72+11</f>
        <v>45369</v>
      </c>
      <c r="H72" s="766">
        <f t="shared" ref="H72" si="139">D72+13</f>
        <v>45371</v>
      </c>
      <c r="I72" s="766">
        <f t="shared" ref="I72" si="140">D72+15</f>
        <v>45373</v>
      </c>
      <c r="J72" s="766">
        <f t="shared" ref="J72" si="141">D72+17</f>
        <v>45375</v>
      </c>
      <c r="K72" s="200"/>
      <c r="L72" s="960">
        <v>45358</v>
      </c>
    </row>
    <row r="73" spans="1:12" s="155" customFormat="1" ht="21" hidden="1" customHeight="1" x14ac:dyDescent="0.2">
      <c r="A73" s="964" t="s">
        <v>1291</v>
      </c>
      <c r="B73" s="708" t="s">
        <v>395</v>
      </c>
      <c r="C73" s="709" t="s">
        <v>1292</v>
      </c>
      <c r="D73" s="982">
        <v>45369</v>
      </c>
      <c r="E73" s="982">
        <f t="shared" ref="E73" si="142">D73+1</f>
        <v>45370</v>
      </c>
      <c r="F73" s="982">
        <f t="shared" si="65"/>
        <v>45377</v>
      </c>
      <c r="G73" s="982">
        <f t="shared" ref="G73" si="143">D73+11</f>
        <v>45380</v>
      </c>
      <c r="H73" s="982">
        <f t="shared" ref="H73" si="144">D73+13</f>
        <v>45382</v>
      </c>
      <c r="I73" s="982">
        <f t="shared" ref="I73" si="145">D73+15</f>
        <v>45384</v>
      </c>
      <c r="J73" s="982">
        <f t="shared" ref="J73" si="146">D73+17</f>
        <v>45386</v>
      </c>
      <c r="K73" s="200"/>
      <c r="L73" s="960">
        <f t="shared" si="70"/>
        <v>45365</v>
      </c>
    </row>
    <row r="74" spans="1:12" s="155" customFormat="1" ht="21" hidden="1" customHeight="1" x14ac:dyDescent="0.2">
      <c r="A74" s="964"/>
      <c r="B74" s="1086" t="s">
        <v>1278</v>
      </c>
      <c r="C74" s="1087" t="s">
        <v>1294</v>
      </c>
      <c r="D74" s="1011">
        <v>45379</v>
      </c>
      <c r="E74" s="1011">
        <f t="shared" ref="E74" si="147">D74+1</f>
        <v>45380</v>
      </c>
      <c r="F74" s="1090">
        <f t="shared" si="65"/>
        <v>45387</v>
      </c>
      <c r="G74" s="1090">
        <f t="shared" ref="G74" si="148">D74+11</f>
        <v>45390</v>
      </c>
      <c r="H74" s="1090">
        <f t="shared" ref="H74" si="149">D74+13</f>
        <v>45392</v>
      </c>
      <c r="I74" s="1090">
        <f t="shared" ref="I74" si="150">D74+15</f>
        <v>45394</v>
      </c>
      <c r="J74" s="1090">
        <f t="shared" ref="J74" si="151">D74+17</f>
        <v>45396</v>
      </c>
      <c r="K74" s="200"/>
      <c r="L74" s="960">
        <f t="shared" si="70"/>
        <v>45372</v>
      </c>
    </row>
    <row r="75" spans="1:12" s="155" customFormat="1" ht="21" hidden="1" customHeight="1" x14ac:dyDescent="0.2">
      <c r="A75" s="964" t="s">
        <v>1685</v>
      </c>
      <c r="B75" s="1086" t="s">
        <v>1296</v>
      </c>
      <c r="C75" s="1087" t="s">
        <v>1297</v>
      </c>
      <c r="D75" s="1011">
        <v>45382</v>
      </c>
      <c r="E75" s="1011">
        <f>D75+1</f>
        <v>45383</v>
      </c>
      <c r="F75" s="1090">
        <f t="shared" si="65"/>
        <v>45390</v>
      </c>
      <c r="G75" s="1011">
        <f t="shared" ref="G75:G80" si="152">D75+11</f>
        <v>45393</v>
      </c>
      <c r="H75" s="1011">
        <f t="shared" ref="H75:H80" si="153">D75+13</f>
        <v>45395</v>
      </c>
      <c r="I75" s="1011">
        <f t="shared" ref="I75:I80" si="154">D75+15</f>
        <v>45397</v>
      </c>
      <c r="J75" s="1011">
        <f>D75+17</f>
        <v>45399</v>
      </c>
      <c r="K75" s="200"/>
      <c r="L75" s="960">
        <f>L74+7</f>
        <v>45379</v>
      </c>
    </row>
    <row r="76" spans="1:12" s="155" customFormat="1" ht="21" hidden="1" customHeight="1" x14ac:dyDescent="0.2">
      <c r="A76" s="964"/>
      <c r="B76" s="1172" t="s">
        <v>1261</v>
      </c>
      <c r="C76" s="1173" t="s">
        <v>1298</v>
      </c>
      <c r="D76" s="1173">
        <v>45386</v>
      </c>
      <c r="E76" s="1011">
        <f>D76+1</f>
        <v>45387</v>
      </c>
      <c r="F76" s="1090">
        <f t="shared" si="65"/>
        <v>45394</v>
      </c>
      <c r="G76" s="1011">
        <f t="shared" si="152"/>
        <v>45397</v>
      </c>
      <c r="H76" s="1011">
        <f t="shared" si="153"/>
        <v>45399</v>
      </c>
      <c r="I76" s="1011">
        <f t="shared" si="154"/>
        <v>45401</v>
      </c>
      <c r="J76" s="1011">
        <f>D76+17</f>
        <v>45403</v>
      </c>
      <c r="K76" s="200"/>
      <c r="L76" s="960">
        <v>45386</v>
      </c>
    </row>
    <row r="77" spans="1:12" s="155" customFormat="1" ht="21" hidden="1" customHeight="1" x14ac:dyDescent="0.2">
      <c r="A77" s="964"/>
      <c r="B77" s="1172" t="s">
        <v>1286</v>
      </c>
      <c r="C77" s="1173" t="s">
        <v>1299</v>
      </c>
      <c r="D77" s="1173">
        <v>45392</v>
      </c>
      <c r="E77" s="1090">
        <f>D77+1</f>
        <v>45393</v>
      </c>
      <c r="F77" s="1090">
        <f t="shared" si="65"/>
        <v>45400</v>
      </c>
      <c r="G77" s="1090">
        <f t="shared" si="152"/>
        <v>45403</v>
      </c>
      <c r="H77" s="1090">
        <f t="shared" si="153"/>
        <v>45405</v>
      </c>
      <c r="I77" s="1090">
        <f t="shared" si="154"/>
        <v>45407</v>
      </c>
      <c r="J77" s="1090">
        <f>D77+17</f>
        <v>45409</v>
      </c>
      <c r="K77" s="200"/>
      <c r="L77" s="1011">
        <f>L76+7</f>
        <v>45393</v>
      </c>
    </row>
    <row r="78" spans="1:12" s="155" customFormat="1" ht="21" hidden="1" customHeight="1" x14ac:dyDescent="0.2">
      <c r="A78" s="964" t="s">
        <v>1716</v>
      </c>
      <c r="B78" s="1174" t="s">
        <v>547</v>
      </c>
      <c r="C78" s="1173" t="s">
        <v>1302</v>
      </c>
      <c r="D78" s="1084">
        <v>45399</v>
      </c>
      <c r="E78" s="1084">
        <f>D78+1</f>
        <v>45400</v>
      </c>
      <c r="F78" s="1084">
        <f t="shared" si="65"/>
        <v>45407</v>
      </c>
      <c r="G78" s="1084">
        <f t="shared" si="152"/>
        <v>45410</v>
      </c>
      <c r="H78" s="1084">
        <f t="shared" si="153"/>
        <v>45412</v>
      </c>
      <c r="I78" s="1084">
        <f t="shared" si="154"/>
        <v>45414</v>
      </c>
      <c r="J78" s="1084">
        <f>D78+17</f>
        <v>45416</v>
      </c>
      <c r="K78" s="200"/>
      <c r="L78" s="1011">
        <f>L77+7</f>
        <v>45400</v>
      </c>
    </row>
    <row r="79" spans="1:12" s="155" customFormat="1" ht="21" customHeight="1" x14ac:dyDescent="0.2">
      <c r="A79" s="964" t="s">
        <v>1717</v>
      </c>
      <c r="B79" s="1172" t="s">
        <v>1304</v>
      </c>
      <c r="C79" s="1173" t="s">
        <v>1305</v>
      </c>
      <c r="D79" s="1173">
        <v>45411</v>
      </c>
      <c r="E79" s="1090">
        <f>D79+1</f>
        <v>45412</v>
      </c>
      <c r="F79" s="1090">
        <f t="shared" ref="F79" si="155">D79+8</f>
        <v>45419</v>
      </c>
      <c r="G79" s="1090">
        <f t="shared" si="152"/>
        <v>45422</v>
      </c>
      <c r="H79" s="1090">
        <f t="shared" si="153"/>
        <v>45424</v>
      </c>
      <c r="I79" s="1090">
        <f t="shared" si="154"/>
        <v>45426</v>
      </c>
      <c r="J79" s="1090">
        <f>D79+17</f>
        <v>45428</v>
      </c>
      <c r="K79" s="200"/>
      <c r="L79" s="1011">
        <f>L78+7</f>
        <v>45407</v>
      </c>
    </row>
    <row r="80" spans="1:12" s="155" customFormat="1" ht="21" customHeight="1" x14ac:dyDescent="0.2">
      <c r="A80" s="984"/>
      <c r="B80" s="1172" t="s">
        <v>1278</v>
      </c>
      <c r="C80" s="1173" t="s">
        <v>1306</v>
      </c>
      <c r="D80" s="1173">
        <v>45418</v>
      </c>
      <c r="E80" s="1011">
        <f t="shared" ref="E80:E87" si="156">D80+1</f>
        <v>45419</v>
      </c>
      <c r="F80" s="1090">
        <f t="shared" ref="F80:F82" si="157">D80+8</f>
        <v>45426</v>
      </c>
      <c r="G80" s="1090">
        <f t="shared" si="152"/>
        <v>45429</v>
      </c>
      <c r="H80" s="1090">
        <f t="shared" si="153"/>
        <v>45431</v>
      </c>
      <c r="I80" s="1090">
        <f t="shared" si="154"/>
        <v>45433</v>
      </c>
      <c r="J80" s="1011">
        <f t="shared" ref="J80:J87" si="158">D80+17</f>
        <v>45435</v>
      </c>
      <c r="K80" s="200"/>
      <c r="L80" s="1011">
        <v>45414</v>
      </c>
    </row>
    <row r="81" spans="1:15" s="155" customFormat="1" ht="21" customHeight="1" x14ac:dyDescent="0.2">
      <c r="A81" s="964" t="s">
        <v>1685</v>
      </c>
      <c r="B81" s="1266" t="s">
        <v>1296</v>
      </c>
      <c r="C81" s="1173" t="s">
        <v>1307</v>
      </c>
      <c r="D81" s="1173">
        <v>45424</v>
      </c>
      <c r="E81" s="1011">
        <f t="shared" si="156"/>
        <v>45425</v>
      </c>
      <c r="F81" s="1327" t="s">
        <v>547</v>
      </c>
      <c r="G81" s="1328"/>
      <c r="H81" s="1328"/>
      <c r="I81" s="1328"/>
      <c r="J81" s="1329"/>
      <c r="K81" s="200"/>
      <c r="L81" s="1011">
        <f t="shared" ref="L81:L87" si="159">L80+7</f>
        <v>45421</v>
      </c>
    </row>
    <row r="82" spans="1:15" s="155" customFormat="1" ht="21" customHeight="1" x14ac:dyDescent="0.2">
      <c r="A82" s="964"/>
      <c r="B82" s="1172" t="s">
        <v>1261</v>
      </c>
      <c r="C82" s="1173" t="s">
        <v>1309</v>
      </c>
      <c r="D82" s="1173">
        <v>45430</v>
      </c>
      <c r="E82" s="1011">
        <f t="shared" si="156"/>
        <v>45431</v>
      </c>
      <c r="F82" s="1090">
        <f t="shared" si="157"/>
        <v>45438</v>
      </c>
      <c r="G82" s="1011">
        <f t="shared" ref="G82" si="160">D82+11</f>
        <v>45441</v>
      </c>
      <c r="H82" s="1011">
        <f t="shared" ref="H82:H87" si="161">D82+13</f>
        <v>45443</v>
      </c>
      <c r="I82" s="1011">
        <f t="shared" ref="I82" si="162">D82+15</f>
        <v>45445</v>
      </c>
      <c r="J82" s="1011">
        <f t="shared" si="158"/>
        <v>45447</v>
      </c>
      <c r="K82" s="200"/>
      <c r="L82" s="1011">
        <f t="shared" si="159"/>
        <v>45428</v>
      </c>
    </row>
    <row r="83" spans="1:15" s="152" customFormat="1" ht="19.5" customHeight="1" x14ac:dyDescent="0.2">
      <c r="A83" s="962"/>
      <c r="B83" s="1172" t="s">
        <v>1286</v>
      </c>
      <c r="C83" s="1173" t="s">
        <v>1698</v>
      </c>
      <c r="D83" s="1173">
        <v>45434</v>
      </c>
      <c r="E83" s="1011">
        <f t="shared" si="156"/>
        <v>45435</v>
      </c>
      <c r="F83" s="1011">
        <f t="shared" ref="F83:F87" si="163">D83+6</f>
        <v>45440</v>
      </c>
      <c r="G83" s="1011">
        <f t="shared" ref="G83:G87" si="164">D83+7</f>
        <v>45441</v>
      </c>
      <c r="H83" s="1011">
        <f t="shared" si="161"/>
        <v>45447</v>
      </c>
      <c r="I83" s="1011">
        <f>D83+1</f>
        <v>45435</v>
      </c>
      <c r="J83" s="1011">
        <f t="shared" si="158"/>
        <v>45451</v>
      </c>
      <c r="K83" s="467"/>
      <c r="L83" s="1011">
        <f t="shared" si="159"/>
        <v>45435</v>
      </c>
      <c r="M83" s="155"/>
      <c r="N83" s="155"/>
      <c r="O83" s="155"/>
    </row>
    <row r="84" spans="1:15" s="152" customFormat="1" ht="19.5" customHeight="1" x14ac:dyDescent="0.2">
      <c r="A84" s="962" t="s">
        <v>1268</v>
      </c>
      <c r="B84" s="1224" t="s">
        <v>1296</v>
      </c>
      <c r="C84" s="1173" t="s">
        <v>1718</v>
      </c>
      <c r="D84" s="1173">
        <v>45443</v>
      </c>
      <c r="E84" s="1011">
        <f t="shared" si="156"/>
        <v>45444</v>
      </c>
      <c r="F84" s="1011">
        <f t="shared" si="163"/>
        <v>45449</v>
      </c>
      <c r="G84" s="1011">
        <f t="shared" si="164"/>
        <v>45450</v>
      </c>
      <c r="H84" s="1011">
        <f t="shared" si="161"/>
        <v>45456</v>
      </c>
      <c r="I84" s="1011">
        <f t="shared" ref="I84:I87" si="165">D84+1</f>
        <v>45444</v>
      </c>
      <c r="J84" s="1011">
        <f t="shared" si="158"/>
        <v>45460</v>
      </c>
      <c r="K84" s="467"/>
      <c r="L84" s="1011">
        <f t="shared" si="159"/>
        <v>45442</v>
      </c>
      <c r="M84" s="155"/>
      <c r="N84" s="155"/>
      <c r="O84" s="155"/>
    </row>
    <row r="85" spans="1:15" s="152" customFormat="1" ht="19.5" customHeight="1" x14ac:dyDescent="0.2">
      <c r="A85" s="962" t="s">
        <v>1304</v>
      </c>
      <c r="B85" s="1224" t="s">
        <v>1268</v>
      </c>
      <c r="C85" s="1173" t="s">
        <v>1719</v>
      </c>
      <c r="D85" s="1173">
        <v>45448</v>
      </c>
      <c r="E85" s="1011">
        <f t="shared" si="156"/>
        <v>45449</v>
      </c>
      <c r="F85" s="1011">
        <f t="shared" si="163"/>
        <v>45454</v>
      </c>
      <c r="G85" s="1011">
        <f t="shared" si="164"/>
        <v>45455</v>
      </c>
      <c r="H85" s="1011">
        <f t="shared" si="161"/>
        <v>45461</v>
      </c>
      <c r="I85" s="1011">
        <f t="shared" si="165"/>
        <v>45449</v>
      </c>
      <c r="J85" s="1011">
        <f t="shared" si="158"/>
        <v>45465</v>
      </c>
      <c r="K85" s="467"/>
      <c r="L85" s="1011">
        <f t="shared" si="159"/>
        <v>45449</v>
      </c>
      <c r="M85" s="155"/>
      <c r="N85" s="155"/>
      <c r="O85" s="155"/>
    </row>
    <row r="86" spans="1:15" s="152" customFormat="1" ht="19.5" hidden="1" customHeight="1" x14ac:dyDescent="0.2">
      <c r="A86" s="962" t="s">
        <v>1278</v>
      </c>
      <c r="B86" s="1224" t="s">
        <v>1304</v>
      </c>
      <c r="C86" s="1173" t="s">
        <v>1720</v>
      </c>
      <c r="D86" s="1173">
        <v>45454</v>
      </c>
      <c r="E86" s="1011">
        <f t="shared" si="156"/>
        <v>45455</v>
      </c>
      <c r="F86" s="1011">
        <f t="shared" si="163"/>
        <v>45460</v>
      </c>
      <c r="G86" s="1011">
        <f t="shared" si="164"/>
        <v>45461</v>
      </c>
      <c r="H86" s="1011">
        <f t="shared" si="161"/>
        <v>45467</v>
      </c>
      <c r="I86" s="1011">
        <f t="shared" si="165"/>
        <v>45455</v>
      </c>
      <c r="J86" s="1011">
        <f t="shared" si="158"/>
        <v>45471</v>
      </c>
      <c r="K86" s="467"/>
      <c r="L86" s="1011">
        <f t="shared" si="159"/>
        <v>45456</v>
      </c>
      <c r="M86" s="155"/>
      <c r="N86" s="155"/>
      <c r="O86" s="155"/>
    </row>
    <row r="87" spans="1:15" s="152" customFormat="1" ht="19.5" hidden="1" customHeight="1" x14ac:dyDescent="0.2">
      <c r="A87" s="962" t="s">
        <v>1296</v>
      </c>
      <c r="B87" s="1224" t="s">
        <v>1278</v>
      </c>
      <c r="C87" s="1173" t="s">
        <v>1721</v>
      </c>
      <c r="D87" s="1173">
        <v>45462</v>
      </c>
      <c r="E87" s="1011">
        <f t="shared" si="156"/>
        <v>45463</v>
      </c>
      <c r="F87" s="1011">
        <f t="shared" si="163"/>
        <v>45468</v>
      </c>
      <c r="G87" s="1011">
        <f t="shared" si="164"/>
        <v>45469</v>
      </c>
      <c r="H87" s="1011">
        <f t="shared" si="161"/>
        <v>45475</v>
      </c>
      <c r="I87" s="1011">
        <f t="shared" si="165"/>
        <v>45463</v>
      </c>
      <c r="J87" s="1011">
        <f t="shared" si="158"/>
        <v>45479</v>
      </c>
      <c r="K87" s="467"/>
      <c r="L87" s="1011">
        <f t="shared" si="159"/>
        <v>45463</v>
      </c>
      <c r="M87" s="155"/>
      <c r="N87" s="155"/>
      <c r="O87" s="155"/>
    </row>
    <row r="88" spans="1:15" s="155" customFormat="1" ht="18" customHeight="1" x14ac:dyDescent="0.2">
      <c r="A88" s="983"/>
      <c r="B88" s="685"/>
      <c r="C88" s="683"/>
      <c r="D88" s="683"/>
      <c r="E88" s="683"/>
      <c r="F88" s="683"/>
      <c r="G88" s="683"/>
      <c r="H88" s="683"/>
      <c r="I88" s="684"/>
      <c r="J88" s="683"/>
      <c r="K88" s="684"/>
      <c r="L88" s="200"/>
    </row>
    <row r="89" spans="1:15" s="155" customFormat="1" ht="18" customHeight="1" x14ac:dyDescent="0.2">
      <c r="A89" s="983"/>
      <c r="B89" s="757" t="s">
        <v>685</v>
      </c>
      <c r="C89" s="758"/>
      <c r="D89" s="758"/>
      <c r="E89" s="758"/>
      <c r="F89" s="758"/>
      <c r="G89" s="758"/>
      <c r="H89" s="758"/>
      <c r="I89" s="757"/>
      <c r="J89" s="758"/>
      <c r="K89" s="757"/>
      <c r="L89" s="200"/>
    </row>
    <row r="90" spans="1:15" s="155" customFormat="1" ht="18" customHeight="1" x14ac:dyDescent="0.2">
      <c r="A90" s="983"/>
      <c r="B90" s="757"/>
      <c r="C90" s="758"/>
      <c r="D90" s="758"/>
      <c r="E90" s="758"/>
      <c r="F90" s="758"/>
      <c r="G90" s="758"/>
      <c r="H90" s="758"/>
      <c r="I90" s="757"/>
      <c r="J90" s="758"/>
      <c r="K90" s="757"/>
    </row>
    <row r="91" spans="1:15" ht="18" customHeight="1" x14ac:dyDescent="0.2">
      <c r="A91" s="983"/>
      <c r="B91" s="757"/>
      <c r="C91" s="758"/>
      <c r="D91" s="758"/>
      <c r="E91" s="758"/>
      <c r="F91" s="757"/>
      <c r="G91" s="757"/>
      <c r="H91" s="757"/>
      <c r="I91" s="757"/>
      <c r="J91" s="757"/>
      <c r="K91" s="757"/>
    </row>
    <row r="92" spans="1:15" s="165" customFormat="1" ht="18" customHeight="1" thickBot="1" x14ac:dyDescent="0.25">
      <c r="A92" s="983"/>
      <c r="B92" s="759"/>
      <c r="C92" s="757"/>
      <c r="D92" s="757"/>
      <c r="E92" s="757"/>
      <c r="F92" s="757"/>
      <c r="G92" s="757"/>
      <c r="H92" s="757"/>
      <c r="I92" s="757"/>
      <c r="J92" s="757"/>
      <c r="K92" s="757"/>
      <c r="L92" s="200"/>
      <c r="M92" s="203"/>
    </row>
    <row r="93" spans="1:15" s="165" customFormat="1" ht="18" customHeight="1" x14ac:dyDescent="0.2">
      <c r="A93" s="983"/>
      <c r="B93" s="865"/>
      <c r="C93" s="866"/>
      <c r="D93" s="867"/>
      <c r="E93" s="868"/>
      <c r="F93" s="869"/>
      <c r="G93" s="870"/>
      <c r="H93" s="871"/>
      <c r="I93" s="757"/>
      <c r="J93" s="759"/>
      <c r="K93" s="760"/>
      <c r="L93" s="200"/>
      <c r="M93" s="203"/>
    </row>
    <row r="94" spans="1:15" s="165" customFormat="1" ht="18" customHeight="1" x14ac:dyDescent="0.2">
      <c r="A94" s="985"/>
      <c r="B94" s="872" t="s">
        <v>449</v>
      </c>
      <c r="C94" s="151"/>
      <c r="D94" s="153" t="s">
        <v>450</v>
      </c>
      <c r="E94" s="153"/>
      <c r="F94" s="153"/>
      <c r="G94" s="153" t="s">
        <v>451</v>
      </c>
      <c r="H94" s="873"/>
      <c r="I94" s="213"/>
      <c r="J94" s="204"/>
      <c r="K94" s="205"/>
      <c r="L94" s="200"/>
      <c r="M94" s="203"/>
    </row>
    <row r="95" spans="1:15" s="165" customFormat="1" ht="18" customHeight="1" x14ac:dyDescent="0.2">
      <c r="A95" s="983"/>
      <c r="B95" s="874" t="s">
        <v>452</v>
      </c>
      <c r="C95" s="875" t="s">
        <v>453</v>
      </c>
      <c r="D95" s="138" t="s">
        <v>454</v>
      </c>
      <c r="E95" s="153"/>
      <c r="F95" s="875" t="s">
        <v>455</v>
      </c>
      <c r="G95" s="151" t="s">
        <v>456</v>
      </c>
      <c r="H95" s="876" t="s">
        <v>457</v>
      </c>
      <c r="I95" s="213"/>
      <c r="J95" s="204"/>
      <c r="K95" s="205"/>
      <c r="L95" s="200"/>
      <c r="M95" s="203"/>
    </row>
    <row r="96" spans="1:15" s="165" customFormat="1" ht="18" customHeight="1" x14ac:dyDescent="0.2">
      <c r="A96" s="983"/>
      <c r="B96" s="874" t="s">
        <v>458</v>
      </c>
      <c r="C96" s="875" t="s">
        <v>459</v>
      </c>
      <c r="D96" s="138" t="s">
        <v>460</v>
      </c>
      <c r="E96" s="154" t="s">
        <v>461</v>
      </c>
      <c r="F96" s="879" t="s">
        <v>462</v>
      </c>
      <c r="G96" s="151" t="s">
        <v>463</v>
      </c>
      <c r="H96" s="876" t="s">
        <v>464</v>
      </c>
      <c r="I96" s="858"/>
      <c r="J96" s="204"/>
      <c r="K96" s="830"/>
      <c r="L96" s="200"/>
      <c r="M96" s="203"/>
    </row>
    <row r="97" spans="1:13" s="165" customFormat="1" ht="18" customHeight="1" x14ac:dyDescent="0.2">
      <c r="A97" s="983"/>
      <c r="B97" s="874" t="s">
        <v>465</v>
      </c>
      <c r="C97" s="875" t="s">
        <v>466</v>
      </c>
      <c r="D97" s="138" t="s">
        <v>467</v>
      </c>
      <c r="E97" s="154" t="s">
        <v>468</v>
      </c>
      <c r="F97" s="879" t="s">
        <v>469</v>
      </c>
      <c r="G97" s="151" t="s">
        <v>470</v>
      </c>
      <c r="H97" s="876" t="s">
        <v>471</v>
      </c>
      <c r="I97" s="213"/>
      <c r="J97" s="204"/>
      <c r="K97" s="205"/>
      <c r="L97" s="200"/>
      <c r="M97" s="203"/>
    </row>
    <row r="98" spans="1:13" s="165" customFormat="1" ht="18" customHeight="1" x14ac:dyDescent="0.2">
      <c r="A98" s="983"/>
      <c r="B98" s="874" t="s">
        <v>472</v>
      </c>
      <c r="C98" s="875" t="s">
        <v>473</v>
      </c>
      <c r="D98" s="138" t="s">
        <v>474</v>
      </c>
      <c r="E98" s="154" t="s">
        <v>475</v>
      </c>
      <c r="F98" s="879" t="s">
        <v>476</v>
      </c>
      <c r="G98" s="151" t="s">
        <v>477</v>
      </c>
      <c r="H98" s="876" t="s">
        <v>478</v>
      </c>
      <c r="I98" s="213"/>
      <c r="J98" s="204"/>
      <c r="K98" s="205"/>
      <c r="L98" s="200"/>
      <c r="M98" s="203"/>
    </row>
    <row r="99" spans="1:13" s="165" customFormat="1" ht="18" customHeight="1" x14ac:dyDescent="0.2">
      <c r="A99" s="983"/>
      <c r="B99" s="874" t="s">
        <v>479</v>
      </c>
      <c r="C99" s="875" t="s">
        <v>480</v>
      </c>
      <c r="D99" s="138" t="s">
        <v>481</v>
      </c>
      <c r="E99" s="154" t="s">
        <v>482</v>
      </c>
      <c r="F99" s="879" t="s">
        <v>483</v>
      </c>
      <c r="G99" s="151" t="s">
        <v>484</v>
      </c>
      <c r="H99" s="876" t="s">
        <v>485</v>
      </c>
      <c r="I99" s="213"/>
      <c r="J99" s="204"/>
      <c r="K99" s="205"/>
      <c r="L99" s="200"/>
      <c r="M99" s="203"/>
    </row>
    <row r="100" spans="1:13" s="165" customFormat="1" ht="18" customHeight="1" x14ac:dyDescent="0.2">
      <c r="A100" s="983"/>
      <c r="B100" s="874" t="s">
        <v>486</v>
      </c>
      <c r="C100" s="875" t="s">
        <v>487</v>
      </c>
      <c r="D100" s="138" t="s">
        <v>488</v>
      </c>
      <c r="E100" s="154" t="s">
        <v>489</v>
      </c>
      <c r="F100" s="879" t="s">
        <v>490</v>
      </c>
      <c r="G100" s="151" t="s">
        <v>491</v>
      </c>
      <c r="H100" s="876" t="s">
        <v>492</v>
      </c>
      <c r="I100" s="858"/>
      <c r="J100" s="14"/>
      <c r="K100" s="467"/>
      <c r="L100" s="200"/>
      <c r="M100" s="203"/>
    </row>
    <row r="101" spans="1:13" s="165" customFormat="1" ht="18" customHeight="1" x14ac:dyDescent="0.2">
      <c r="A101" s="983"/>
      <c r="B101" s="874" t="s">
        <v>493</v>
      </c>
      <c r="C101" s="875" t="s">
        <v>494</v>
      </c>
      <c r="D101" s="138" t="s">
        <v>495</v>
      </c>
      <c r="E101" s="154" t="s">
        <v>496</v>
      </c>
      <c r="F101" s="831" t="s">
        <v>497</v>
      </c>
      <c r="G101" s="151" t="s">
        <v>498</v>
      </c>
      <c r="H101" s="876" t="s">
        <v>499</v>
      </c>
      <c r="I101" s="11"/>
      <c r="J101" s="16"/>
      <c r="K101" s="13"/>
      <c r="L101" s="200"/>
      <c r="M101" s="203"/>
    </row>
    <row r="102" spans="1:13" s="155" customFormat="1" ht="18" customHeight="1" x14ac:dyDescent="0.2">
      <c r="A102" s="983"/>
      <c r="B102" s="874" t="s">
        <v>500</v>
      </c>
      <c r="C102" s="875" t="s">
        <v>501</v>
      </c>
      <c r="D102" s="138"/>
      <c r="E102" s="151"/>
      <c r="F102" s="151"/>
      <c r="G102" s="151" t="s">
        <v>502</v>
      </c>
      <c r="H102" s="881" t="s">
        <v>503</v>
      </c>
      <c r="I102" s="757"/>
      <c r="J102" s="757"/>
      <c r="K102" s="757"/>
      <c r="L102" s="200"/>
      <c r="M102" s="203"/>
    </row>
    <row r="103" spans="1:13" s="155" customFormat="1" ht="18" customHeight="1" x14ac:dyDescent="0.2">
      <c r="A103" s="983"/>
      <c r="B103" s="874" t="s">
        <v>504</v>
      </c>
      <c r="C103" s="875" t="s">
        <v>505</v>
      </c>
      <c r="D103" s="151"/>
      <c r="E103" s="151"/>
      <c r="F103" s="151"/>
      <c r="G103" s="151"/>
      <c r="H103" s="882"/>
      <c r="I103" s="757"/>
      <c r="J103" s="757"/>
      <c r="K103" s="757"/>
      <c r="L103" s="203"/>
      <c r="M103" s="203"/>
    </row>
    <row r="104" spans="1:13" ht="18" customHeight="1" thickBot="1" x14ac:dyDescent="0.25">
      <c r="B104" s="883"/>
      <c r="C104" s="884"/>
      <c r="D104" s="884"/>
      <c r="E104" s="885"/>
      <c r="F104" s="885"/>
      <c r="G104" s="885"/>
      <c r="H104" s="886"/>
      <c r="J104" s="19"/>
    </row>
    <row r="105" spans="1:13" ht="18" customHeight="1" x14ac:dyDescent="0.2">
      <c r="J105" s="19"/>
    </row>
    <row r="106" spans="1:13" ht="18" customHeight="1" x14ac:dyDescent="0.2">
      <c r="J106" s="19"/>
    </row>
    <row r="107" spans="1:13" ht="18" customHeight="1" x14ac:dyDescent="0.2">
      <c r="J107" s="19"/>
    </row>
    <row r="108" spans="1:13" ht="18" customHeight="1" x14ac:dyDescent="0.2">
      <c r="J108" s="19"/>
    </row>
    <row r="109" spans="1:13" ht="18" customHeight="1" x14ac:dyDescent="0.2">
      <c r="J109" s="19"/>
    </row>
    <row r="110" spans="1:13" ht="18" customHeight="1" x14ac:dyDescent="0.2">
      <c r="J110" s="19"/>
    </row>
    <row r="111" spans="1:13" ht="18" customHeight="1" x14ac:dyDescent="0.2">
      <c r="J111" s="19"/>
    </row>
    <row r="112" spans="1:13" ht="18" customHeight="1" x14ac:dyDescent="0.2">
      <c r="J112" s="19"/>
    </row>
  </sheetData>
  <mergeCells count="5">
    <mergeCell ref="L48:L49"/>
    <mergeCell ref="B4:F4"/>
    <mergeCell ref="B2:F2"/>
    <mergeCell ref="I6:I7"/>
    <mergeCell ref="F81:J81"/>
  </mergeCells>
  <hyperlinks>
    <hyperlink ref="H2" location="HOME!Print_Area" display="HOME" xr:uid="{24308EB9-B39E-4E6A-AFA5-1E2121918959}"/>
    <hyperlink ref="H95" r:id="rId1" xr:uid="{A18C4904-C110-4C7B-916C-41AB1AD220EC}"/>
    <hyperlink ref="C95" r:id="rId2" xr:uid="{9A0C3493-6D53-401A-B195-05408DA9EF7C}"/>
    <hyperlink ref="H100" r:id="rId3" xr:uid="{9A671FD9-8C29-443E-80C2-F8059AD612A3}"/>
    <hyperlink ref="H99" r:id="rId4" xr:uid="{C468836F-B475-4A21-8C1C-3784E0B344F1}"/>
    <hyperlink ref="C99" r:id="rId5" xr:uid="{B1B155FC-3914-4F4D-A948-77DBDBE52FCC}"/>
    <hyperlink ref="C101" r:id="rId6" xr:uid="{94728EC0-4455-4DEA-B315-4DCB693FFFED}"/>
    <hyperlink ref="C100" r:id="rId7" xr:uid="{23A2C4FE-36D7-4431-B328-C8D6B806A655}"/>
    <hyperlink ref="C97" r:id="rId8" xr:uid="{1E3043C9-1845-4749-9CCA-4F510A441463}"/>
    <hyperlink ref="C96" r:id="rId9" xr:uid="{63046315-40EB-4A28-845E-21FCE2A4500D}"/>
    <hyperlink ref="C103" r:id="rId10" xr:uid="{0DAD5FBE-21E7-4F7C-A512-DA51D91FD947}"/>
    <hyperlink ref="H101" r:id="rId11" xr:uid="{13FDE5D7-847D-42D4-A727-5F832E2556C3}"/>
    <hyperlink ref="H98" r:id="rId12" xr:uid="{6A7A4110-FA98-4224-9F84-BDEC63D16EB4}"/>
    <hyperlink ref="H102" r:id="rId13" xr:uid="{FC1B64B6-37D3-462B-87A8-BEC1F0C6B3F7}"/>
    <hyperlink ref="C98" r:id="rId14" xr:uid="{658F6A3F-861E-493D-A135-69008F1A16E6}"/>
    <hyperlink ref="F95" r:id="rId15" xr:uid="{2B5444D7-00D0-4538-8FED-9EA375A04DB8}"/>
    <hyperlink ref="F100" r:id="rId16" xr:uid="{C84F0CC1-38E0-4211-A319-6B9BB8302C8D}"/>
    <hyperlink ref="F96" r:id="rId17" xr:uid="{C3239FEA-7775-45AF-9ECC-97A692975948}"/>
    <hyperlink ref="F97" r:id="rId18" xr:uid="{C2C1D58C-5328-4559-9E0A-65F80633A6EF}"/>
    <hyperlink ref="F98" r:id="rId19" xr:uid="{50416359-F2F8-4A45-8A6E-CEA774139418}"/>
    <hyperlink ref="F99" r:id="rId20" xr:uid="{C447CD6D-F6E1-4067-AA03-7641B13DCF46}"/>
    <hyperlink ref="H96" r:id="rId21" xr:uid="{70AA0128-5728-4D50-B0E6-13BDCD38EB86}"/>
    <hyperlink ref="H97" r:id="rId22" xr:uid="{947FC5EC-04D8-4765-B04C-6F751453F529}"/>
    <hyperlink ref="F101" r:id="rId23" xr:uid="{640464B3-52F0-4F7E-890B-97AA2B50F97B}"/>
  </hyperlinks>
  <pageMargins left="0.35433070866141736" right="0.70866141732283472" top="0.74803149606299213" bottom="0.74803149606299213" header="0.31496062992125984" footer="0.31496062992125984"/>
  <pageSetup paperSize="9" scale="39" orientation="landscape" r:id="rId24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HT172"/>
  <sheetViews>
    <sheetView showGridLines="0" topLeftCell="A7" zoomScale="115" zoomScaleNormal="115" zoomScaleSheetLayoutView="75" workbookViewId="0">
      <selection activeCell="E85" sqref="E85"/>
    </sheetView>
  </sheetViews>
  <sheetFormatPr defaultColWidth="9.140625" defaultRowHeight="14.25" x14ac:dyDescent="0.2"/>
  <cols>
    <col min="1" max="1" width="31.140625" style="998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28515625" style="11" customWidth="1"/>
    <col min="8" max="8" width="23.5703125" style="11" customWidth="1"/>
    <col min="9" max="9" width="19.28515625" style="19" customWidth="1"/>
    <col min="10" max="10" width="10.7109375" style="19" customWidth="1"/>
    <col min="11" max="11" width="20.710937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5" thickBot="1" x14ac:dyDescent="0.25"/>
    <row r="2" spans="1:228" ht="27" customHeight="1" thickBot="1" x14ac:dyDescent="0.25">
      <c r="B2" s="1300" t="s">
        <v>116</v>
      </c>
      <c r="C2" s="1300"/>
      <c r="D2" s="1300"/>
      <c r="E2" s="1300"/>
      <c r="F2" s="1300"/>
      <c r="H2" s="1150" t="s">
        <v>382</v>
      </c>
      <c r="I2" s="126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s="14" customFormat="1" ht="20.25" customHeight="1" thickBot="1" x14ac:dyDescent="0.25">
      <c r="A3" s="999"/>
      <c r="B3" s="478"/>
      <c r="C3" s="548"/>
      <c r="D3" s="9"/>
      <c r="E3" s="9"/>
      <c r="F3" s="9"/>
      <c r="G3" s="9"/>
      <c r="H3" s="815"/>
      <c r="I3" s="455"/>
      <c r="J3" s="455"/>
      <c r="K3" s="161"/>
      <c r="L3"/>
      <c r="M3" s="11"/>
      <c r="N3" s="12"/>
      <c r="P3" s="382"/>
      <c r="Q3" s="382"/>
      <c r="R3" s="382"/>
    </row>
    <row r="4" spans="1:228" s="155" customFormat="1" ht="26.25" customHeight="1" thickBot="1" x14ac:dyDescent="0.25">
      <c r="A4" s="998"/>
      <c r="B4" s="1280" t="s">
        <v>127</v>
      </c>
      <c r="C4" s="1281"/>
      <c r="D4" s="1281"/>
      <c r="E4" s="1281"/>
      <c r="F4" s="1282"/>
      <c r="G4" s="153"/>
      <c r="H4" s="153"/>
      <c r="I4" s="222"/>
      <c r="J4" s="222"/>
      <c r="L4"/>
      <c r="P4" s="382"/>
      <c r="Q4" s="382"/>
      <c r="R4" s="382"/>
    </row>
    <row r="5" spans="1:228" s="14" customFormat="1" ht="20.25" customHeight="1" x14ac:dyDescent="0.2">
      <c r="A5" s="999"/>
      <c r="B5" s="478"/>
      <c r="C5" s="548"/>
      <c r="D5" s="9"/>
      <c r="E5" s="9"/>
      <c r="F5" s="9"/>
      <c r="G5" s="9"/>
      <c r="H5" s="815"/>
      <c r="I5" s="455"/>
      <c r="J5" s="455"/>
      <c r="K5" s="161"/>
      <c r="L5"/>
      <c r="M5" s="11"/>
      <c r="N5" s="12"/>
      <c r="P5" s="382"/>
      <c r="Q5" s="382"/>
      <c r="R5" s="382"/>
    </row>
    <row r="6" spans="1:228" s="14" customFormat="1" ht="20.25" customHeight="1" x14ac:dyDescent="0.2">
      <c r="A6" s="999"/>
      <c r="B6" s="478"/>
      <c r="C6" s="548"/>
      <c r="D6" s="9"/>
      <c r="E6" s="9"/>
      <c r="F6" s="9"/>
      <c r="G6" s="9"/>
      <c r="H6" s="815"/>
      <c r="I6" s="455" t="s">
        <v>1722</v>
      </c>
      <c r="J6" s="455"/>
      <c r="K6" s="161"/>
      <c r="L6"/>
      <c r="M6" s="11"/>
      <c r="N6" s="12"/>
      <c r="P6" s="382"/>
      <c r="Q6" s="382"/>
      <c r="R6" s="382"/>
    </row>
    <row r="7" spans="1:228" s="14" customFormat="1" ht="28.15" customHeight="1" x14ac:dyDescent="0.2">
      <c r="A7" s="901"/>
      <c r="B7" s="1014" t="s">
        <v>1723</v>
      </c>
      <c r="C7" s="694" t="s">
        <v>651</v>
      </c>
      <c r="D7" s="1133" t="s">
        <v>385</v>
      </c>
      <c r="E7" s="1133" t="s">
        <v>241</v>
      </c>
      <c r="F7" s="1133" t="s">
        <v>1527</v>
      </c>
      <c r="G7" s="896"/>
      <c r="H7" s="1319" t="s">
        <v>1724</v>
      </c>
      <c r="I7" s="455"/>
      <c r="J7" s="455"/>
      <c r="K7" s="161"/>
      <c r="L7"/>
      <c r="M7" s="11"/>
      <c r="N7" s="12"/>
      <c r="P7" s="382"/>
      <c r="Q7" s="382"/>
      <c r="R7" s="382"/>
    </row>
    <row r="8" spans="1:228" s="14" customFormat="1" ht="28.15" customHeight="1" x14ac:dyDescent="0.2">
      <c r="A8" s="901"/>
      <c r="B8" s="1136" t="s">
        <v>388</v>
      </c>
      <c r="C8" s="1136" t="s">
        <v>389</v>
      </c>
      <c r="D8" s="1135" t="s">
        <v>1725</v>
      </c>
      <c r="E8" s="1142" t="s">
        <v>246</v>
      </c>
      <c r="F8" s="1142" t="s">
        <v>178</v>
      </c>
      <c r="G8" s="896"/>
      <c r="H8" s="1320"/>
      <c r="I8" s="455"/>
      <c r="J8" s="455"/>
      <c r="K8" s="161"/>
      <c r="L8"/>
      <c r="M8" s="11"/>
      <c r="N8" s="12"/>
      <c r="P8" s="382"/>
      <c r="Q8" s="382"/>
      <c r="R8" s="382"/>
    </row>
    <row r="9" spans="1:228" s="14" customFormat="1" ht="28.15" hidden="1" customHeight="1" x14ac:dyDescent="0.2">
      <c r="A9" s="901" t="s">
        <v>1726</v>
      </c>
      <c r="B9" s="918" t="s">
        <v>1727</v>
      </c>
      <c r="C9" s="697" t="s">
        <v>1728</v>
      </c>
      <c r="D9" s="897">
        <v>45152</v>
      </c>
      <c r="E9" s="897">
        <f>D9+2</f>
        <v>45154</v>
      </c>
      <c r="F9" s="897">
        <f>D9+7</f>
        <v>45159</v>
      </c>
      <c r="G9" s="896"/>
      <c r="H9" s="988">
        <v>45150</v>
      </c>
      <c r="I9" s="455"/>
      <c r="J9" s="455"/>
      <c r="K9" s="161"/>
      <c r="L9"/>
      <c r="M9" s="11"/>
      <c r="N9" s="12"/>
      <c r="P9" s="382"/>
      <c r="Q9" s="382"/>
      <c r="R9" s="382"/>
    </row>
    <row r="10" spans="1:228" s="14" customFormat="1" ht="28.15" hidden="1" customHeight="1" x14ac:dyDescent="0.2">
      <c r="A10" s="901"/>
      <c r="B10" s="918" t="s">
        <v>623</v>
      </c>
      <c r="C10" s="697" t="s">
        <v>1729</v>
      </c>
      <c r="D10" s="897">
        <v>45158</v>
      </c>
      <c r="E10" s="897">
        <f t="shared" ref="E10" si="0">D10+2</f>
        <v>45160</v>
      </c>
      <c r="F10" s="897">
        <f>F9+7</f>
        <v>45166</v>
      </c>
      <c r="G10" s="896"/>
      <c r="H10" s="988">
        <f>H9+7</f>
        <v>45157</v>
      </c>
      <c r="I10" s="455"/>
      <c r="J10" s="455"/>
      <c r="K10" s="161"/>
      <c r="L10"/>
      <c r="M10" s="11"/>
      <c r="N10" s="12"/>
      <c r="P10" s="382"/>
      <c r="Q10" s="382"/>
      <c r="R10" s="382"/>
    </row>
    <row r="11" spans="1:228" s="14" customFormat="1" ht="28.15" hidden="1" customHeight="1" x14ac:dyDescent="0.2">
      <c r="A11" s="901"/>
      <c r="B11" s="918" t="s">
        <v>1531</v>
      </c>
      <c r="C11" s="697" t="s">
        <v>1730</v>
      </c>
      <c r="D11" s="897">
        <v>45165</v>
      </c>
      <c r="E11" s="897">
        <f t="shared" ref="E11" si="1">D11+2</f>
        <v>45167</v>
      </c>
      <c r="F11" s="897">
        <f t="shared" ref="F11:F50" si="2">F10+7</f>
        <v>45173</v>
      </c>
      <c r="G11" s="896"/>
      <c r="H11" s="988">
        <f t="shared" ref="H11:H67" si="3">H10+7</f>
        <v>45164</v>
      </c>
      <c r="I11" s="455"/>
      <c r="J11" s="455"/>
      <c r="K11" s="161"/>
      <c r="L11"/>
      <c r="M11" s="11"/>
      <c r="N11" s="12"/>
      <c r="P11" s="382"/>
      <c r="Q11" s="382"/>
      <c r="R11" s="382"/>
    </row>
    <row r="12" spans="1:228" s="14" customFormat="1" ht="28.15" hidden="1" customHeight="1" x14ac:dyDescent="0.2">
      <c r="A12" s="901"/>
      <c r="B12" s="918" t="s">
        <v>1128</v>
      </c>
      <c r="C12" s="697" t="s">
        <v>1731</v>
      </c>
      <c r="D12" s="897">
        <v>45171</v>
      </c>
      <c r="E12" s="897">
        <f t="shared" ref="E12" si="4">D12+2</f>
        <v>45173</v>
      </c>
      <c r="F12" s="897">
        <f t="shared" si="2"/>
        <v>45180</v>
      </c>
      <c r="G12" s="896"/>
      <c r="H12" s="988">
        <f t="shared" si="3"/>
        <v>45171</v>
      </c>
      <c r="I12" s="455"/>
      <c r="J12" s="455"/>
      <c r="K12" s="161"/>
      <c r="L12"/>
      <c r="M12" s="11"/>
      <c r="N12" s="12"/>
      <c r="P12" s="382"/>
      <c r="Q12" s="382"/>
      <c r="R12" s="382"/>
    </row>
    <row r="13" spans="1:228" s="14" customFormat="1" ht="28.15" hidden="1" customHeight="1" x14ac:dyDescent="0.2">
      <c r="A13" s="901" t="s">
        <v>1732</v>
      </c>
      <c r="B13" s="918" t="s">
        <v>1733</v>
      </c>
      <c r="C13" s="697" t="s">
        <v>1734</v>
      </c>
      <c r="D13" s="897">
        <v>45177</v>
      </c>
      <c r="E13" s="898">
        <f t="shared" ref="E13" si="5">D13+2</f>
        <v>45179</v>
      </c>
      <c r="F13" s="898">
        <f>D13+7</f>
        <v>45184</v>
      </c>
      <c r="G13" s="896"/>
      <c r="H13" s="988">
        <f t="shared" si="3"/>
        <v>45178</v>
      </c>
      <c r="I13" s="455"/>
      <c r="J13" s="455"/>
      <c r="K13" s="161"/>
      <c r="L13"/>
      <c r="M13" s="11"/>
      <c r="N13" s="12"/>
      <c r="P13" s="382"/>
      <c r="Q13" s="382"/>
      <c r="R13" s="382"/>
    </row>
    <row r="14" spans="1:228" s="14" customFormat="1" ht="23.45" hidden="1" customHeight="1" x14ac:dyDescent="0.2">
      <c r="A14" s="901"/>
      <c r="B14" s="918" t="s">
        <v>1123</v>
      </c>
      <c r="C14" s="697" t="s">
        <v>1735</v>
      </c>
      <c r="D14" s="897">
        <v>45185</v>
      </c>
      <c r="E14" s="897">
        <f t="shared" ref="E14" si="6">D14+2</f>
        <v>45187</v>
      </c>
      <c r="F14" s="897">
        <f t="shared" si="2"/>
        <v>45191</v>
      </c>
      <c r="G14" s="896"/>
      <c r="H14" s="988">
        <f t="shared" si="3"/>
        <v>45185</v>
      </c>
      <c r="I14" s="455"/>
      <c r="J14" s="455"/>
      <c r="K14" s="161"/>
      <c r="L14"/>
      <c r="M14" s="11"/>
      <c r="N14" s="12"/>
      <c r="P14" s="382"/>
      <c r="Q14" s="382"/>
      <c r="R14" s="382"/>
    </row>
    <row r="15" spans="1:228" s="14" customFormat="1" ht="71.25" hidden="1" customHeight="1" x14ac:dyDescent="0.2">
      <c r="A15" s="901"/>
      <c r="B15" s="693" t="s">
        <v>1736</v>
      </c>
      <c r="C15" s="695" t="s">
        <v>507</v>
      </c>
      <c r="D15" s="695" t="s">
        <v>1256</v>
      </c>
      <c r="E15" s="860" t="s">
        <v>1737</v>
      </c>
      <c r="F15" s="897">
        <f t="shared" si="2"/>
        <v>45198</v>
      </c>
      <c r="G15" s="968" t="s">
        <v>231</v>
      </c>
      <c r="H15" s="988">
        <f t="shared" si="3"/>
        <v>45192</v>
      </c>
      <c r="I15" s="769" t="s">
        <v>1039</v>
      </c>
      <c r="J15" s="455"/>
      <c r="K15" s="161"/>
      <c r="L15"/>
      <c r="M15" s="11"/>
      <c r="N15" s="12"/>
      <c r="P15" s="382"/>
      <c r="Q15" s="382"/>
      <c r="R15" s="382"/>
    </row>
    <row r="16" spans="1:228" s="14" customFormat="1" ht="25.5" hidden="1" customHeight="1" x14ac:dyDescent="0.2">
      <c r="A16" s="901"/>
      <c r="B16" s="918"/>
      <c r="C16" s="897"/>
      <c r="D16" s="897" t="s">
        <v>1041</v>
      </c>
      <c r="E16" s="697" t="s">
        <v>347</v>
      </c>
      <c r="F16" s="897">
        <f t="shared" si="2"/>
        <v>45205</v>
      </c>
      <c r="G16" s="969" t="s">
        <v>175</v>
      </c>
      <c r="H16" s="988">
        <f t="shared" si="3"/>
        <v>45199</v>
      </c>
      <c r="I16" s="455"/>
      <c r="J16" s="455"/>
      <c r="K16" s="161"/>
      <c r="L16"/>
      <c r="M16" s="11"/>
      <c r="N16" s="12"/>
      <c r="P16" s="382"/>
      <c r="Q16" s="382"/>
      <c r="R16" s="382"/>
    </row>
    <row r="17" spans="1:18" s="14" customFormat="1" ht="20.25" hidden="1" customHeight="1" x14ac:dyDescent="0.2">
      <c r="A17" s="1000"/>
      <c r="B17" s="918" t="s">
        <v>1738</v>
      </c>
      <c r="C17" s="897" t="s">
        <v>1739</v>
      </c>
      <c r="D17" s="897">
        <v>44892</v>
      </c>
      <c r="E17" s="897">
        <f t="shared" ref="E17" si="7">D17+1</f>
        <v>44893</v>
      </c>
      <c r="F17" s="897">
        <f t="shared" si="2"/>
        <v>45212</v>
      </c>
      <c r="G17" s="970">
        <f>D17+11</f>
        <v>44903</v>
      </c>
      <c r="H17" s="988">
        <f t="shared" si="3"/>
        <v>45206</v>
      </c>
      <c r="I17" s="455">
        <v>44890</v>
      </c>
      <c r="J17" s="455"/>
      <c r="K17" s="161"/>
      <c r="L17"/>
      <c r="M17" s="11"/>
      <c r="N17" s="12"/>
      <c r="P17" s="382"/>
      <c r="Q17" s="382"/>
      <c r="R17" s="382"/>
    </row>
    <row r="18" spans="1:18" s="14" customFormat="1" ht="24.95" hidden="1" customHeight="1" x14ac:dyDescent="0.2">
      <c r="A18" s="901" t="s">
        <v>1740</v>
      </c>
      <c r="B18" s="918" t="s">
        <v>1741</v>
      </c>
      <c r="C18" s="897" t="s">
        <v>1742</v>
      </c>
      <c r="D18" s="897">
        <v>44896</v>
      </c>
      <c r="E18" s="897">
        <f t="shared" ref="E18" si="8">D18+1</f>
        <v>44897</v>
      </c>
      <c r="F18" s="897">
        <f t="shared" si="2"/>
        <v>45219</v>
      </c>
      <c r="G18" s="970">
        <f t="shared" ref="G18:G22" si="9">D18+11</f>
        <v>44907</v>
      </c>
      <c r="H18" s="988">
        <f t="shared" si="3"/>
        <v>45213</v>
      </c>
      <c r="I18" s="455">
        <f>I17+7</f>
        <v>44897</v>
      </c>
      <c r="J18" s="455"/>
      <c r="K18" s="161"/>
      <c r="L18"/>
      <c r="M18" s="11"/>
      <c r="N18" s="12"/>
      <c r="P18" s="382"/>
      <c r="Q18" s="382"/>
      <c r="R18" s="382"/>
    </row>
    <row r="19" spans="1:18" s="14" customFormat="1" ht="24.95" hidden="1" customHeight="1" x14ac:dyDescent="0.2">
      <c r="A19" s="901"/>
      <c r="B19" s="918" t="s">
        <v>1602</v>
      </c>
      <c r="C19" s="897" t="s">
        <v>1743</v>
      </c>
      <c r="D19" s="897">
        <v>44904</v>
      </c>
      <c r="E19" s="897">
        <f t="shared" ref="E19" si="10">D19+1</f>
        <v>44905</v>
      </c>
      <c r="F19" s="897">
        <f t="shared" si="2"/>
        <v>45226</v>
      </c>
      <c r="G19" s="970">
        <f t="shared" si="9"/>
        <v>44915</v>
      </c>
      <c r="H19" s="988">
        <f t="shared" si="3"/>
        <v>45220</v>
      </c>
      <c r="I19" s="455">
        <f t="shared" ref="I19:I25" si="11">I18+7</f>
        <v>44904</v>
      </c>
      <c r="J19" s="455"/>
      <c r="K19" s="161"/>
      <c r="L19"/>
      <c r="M19" s="11"/>
      <c r="N19" s="12"/>
      <c r="P19" s="382"/>
      <c r="Q19" s="382"/>
      <c r="R19" s="382"/>
    </row>
    <row r="20" spans="1:18" s="14" customFormat="1" ht="24.95" hidden="1" customHeight="1" x14ac:dyDescent="0.2">
      <c r="A20" s="901" t="s">
        <v>1744</v>
      </c>
      <c r="B20" s="918" t="s">
        <v>1745</v>
      </c>
      <c r="C20" s="897" t="s">
        <v>1746</v>
      </c>
      <c r="D20" s="897">
        <v>44910</v>
      </c>
      <c r="E20" s="897">
        <f t="shared" ref="E20" si="12">D20+1</f>
        <v>44911</v>
      </c>
      <c r="F20" s="897">
        <f t="shared" si="2"/>
        <v>45233</v>
      </c>
      <c r="G20" s="970">
        <f t="shared" si="9"/>
        <v>44921</v>
      </c>
      <c r="H20" s="988">
        <f t="shared" si="3"/>
        <v>45227</v>
      </c>
      <c r="I20" s="455">
        <f t="shared" si="11"/>
        <v>44911</v>
      </c>
      <c r="J20" s="455"/>
      <c r="K20" s="161"/>
      <c r="L20"/>
      <c r="M20" s="11"/>
      <c r="N20" s="12"/>
      <c r="P20" s="382"/>
      <c r="Q20" s="382"/>
      <c r="R20" s="382"/>
    </row>
    <row r="21" spans="1:18" s="14" customFormat="1" ht="24.95" hidden="1" customHeight="1" x14ac:dyDescent="0.2">
      <c r="A21" s="901"/>
      <c r="B21" s="918" t="s">
        <v>1153</v>
      </c>
      <c r="C21" s="897" t="s">
        <v>1747</v>
      </c>
      <c r="D21" s="897">
        <v>44917</v>
      </c>
      <c r="E21" s="897">
        <f t="shared" ref="E21" si="13">D21+1</f>
        <v>44918</v>
      </c>
      <c r="F21" s="897">
        <f t="shared" si="2"/>
        <v>45240</v>
      </c>
      <c r="G21" s="970">
        <f t="shared" si="9"/>
        <v>44928</v>
      </c>
      <c r="H21" s="988">
        <f t="shared" si="3"/>
        <v>45234</v>
      </c>
      <c r="I21" s="455">
        <f t="shared" si="11"/>
        <v>44918</v>
      </c>
      <c r="J21" s="455"/>
      <c r="K21" s="161"/>
      <c r="L21"/>
      <c r="M21" s="11"/>
      <c r="N21" s="12"/>
      <c r="P21" s="382"/>
      <c r="Q21" s="382"/>
      <c r="R21" s="382"/>
    </row>
    <row r="22" spans="1:18" s="14" customFormat="1" ht="24.95" hidden="1" customHeight="1" x14ac:dyDescent="0.2">
      <c r="A22" s="901" t="s">
        <v>1748</v>
      </c>
      <c r="B22" s="918" t="s">
        <v>1568</v>
      </c>
      <c r="C22" s="897" t="s">
        <v>1749</v>
      </c>
      <c r="D22" s="897">
        <f t="shared" ref="D22:D24" si="14">D21+7</f>
        <v>44924</v>
      </c>
      <c r="E22" s="897">
        <f t="shared" ref="E22" si="15">D22+1</f>
        <v>44925</v>
      </c>
      <c r="F22" s="897">
        <f t="shared" si="2"/>
        <v>45247</v>
      </c>
      <c r="G22" s="970">
        <f t="shared" si="9"/>
        <v>44935</v>
      </c>
      <c r="H22" s="988">
        <f t="shared" si="3"/>
        <v>45241</v>
      </c>
      <c r="I22" s="455">
        <f t="shared" si="11"/>
        <v>44925</v>
      </c>
      <c r="J22" s="455"/>
      <c r="K22" s="161"/>
      <c r="L22"/>
      <c r="M22" s="11"/>
      <c r="N22" s="12"/>
      <c r="P22" s="382"/>
      <c r="Q22" s="382"/>
      <c r="R22" s="382"/>
    </row>
    <row r="23" spans="1:18" s="14" customFormat="1" ht="24.95" hidden="1" customHeight="1" x14ac:dyDescent="0.2">
      <c r="A23" s="901"/>
      <c r="B23" s="918" t="s">
        <v>1738</v>
      </c>
      <c r="C23" s="897" t="s">
        <v>1750</v>
      </c>
      <c r="D23" s="897">
        <f t="shared" si="14"/>
        <v>44931</v>
      </c>
      <c r="E23" s="897">
        <f t="shared" ref="E23" si="16">D23+1</f>
        <v>44932</v>
      </c>
      <c r="F23" s="897">
        <f t="shared" si="2"/>
        <v>45254</v>
      </c>
      <c r="G23" s="970">
        <f t="shared" ref="G23" si="17">D23+11</f>
        <v>44942</v>
      </c>
      <c r="H23" s="988">
        <f t="shared" si="3"/>
        <v>45248</v>
      </c>
      <c r="I23" s="455">
        <f t="shared" si="11"/>
        <v>44932</v>
      </c>
      <c r="J23" s="455"/>
      <c r="K23" s="161"/>
      <c r="L23"/>
      <c r="M23" s="11"/>
      <c r="N23" s="12"/>
      <c r="P23" s="382"/>
      <c r="Q23" s="382"/>
      <c r="R23" s="382"/>
    </row>
    <row r="24" spans="1:18" s="14" customFormat="1" ht="24.95" hidden="1" customHeight="1" x14ac:dyDescent="0.2">
      <c r="A24" s="901"/>
      <c r="B24" s="918" t="s">
        <v>1741</v>
      </c>
      <c r="C24" s="897" t="s">
        <v>1751</v>
      </c>
      <c r="D24" s="897">
        <f t="shared" si="14"/>
        <v>44938</v>
      </c>
      <c r="E24" s="897">
        <f t="shared" ref="E24" si="18">D24+1</f>
        <v>44939</v>
      </c>
      <c r="F24" s="897">
        <f t="shared" si="2"/>
        <v>45261</v>
      </c>
      <c r="G24" s="971">
        <f t="shared" ref="G24" si="19">D24+11</f>
        <v>44949</v>
      </c>
      <c r="H24" s="988">
        <f t="shared" si="3"/>
        <v>45255</v>
      </c>
      <c r="I24" s="455">
        <f t="shared" si="11"/>
        <v>44939</v>
      </c>
      <c r="J24" s="455"/>
      <c r="K24" s="161"/>
      <c r="L24"/>
      <c r="M24" s="11"/>
      <c r="N24" s="12"/>
      <c r="P24" s="382"/>
      <c r="Q24" s="382"/>
      <c r="R24" s="382"/>
    </row>
    <row r="25" spans="1:18" s="14" customFormat="1" ht="24.95" hidden="1" customHeight="1" x14ac:dyDescent="0.2">
      <c r="A25" s="901"/>
      <c r="B25" s="918" t="s">
        <v>1602</v>
      </c>
      <c r="C25" s="897" t="s">
        <v>1752</v>
      </c>
      <c r="D25" s="897">
        <v>44946</v>
      </c>
      <c r="E25" s="897">
        <f t="shared" ref="E25" si="20">D25+1</f>
        <v>44947</v>
      </c>
      <c r="F25" s="897">
        <f t="shared" si="2"/>
        <v>45268</v>
      </c>
      <c r="G25" s="971">
        <f t="shared" ref="G25" si="21">D25+11</f>
        <v>44957</v>
      </c>
      <c r="H25" s="988">
        <f t="shared" si="3"/>
        <v>45262</v>
      </c>
      <c r="I25" s="455">
        <f t="shared" si="11"/>
        <v>44946</v>
      </c>
      <c r="J25" s="455"/>
      <c r="K25" s="161"/>
      <c r="L25"/>
      <c r="M25" s="11"/>
      <c r="N25" s="12"/>
      <c r="P25" s="382"/>
      <c r="Q25" s="382"/>
      <c r="R25" s="382"/>
    </row>
    <row r="26" spans="1:18" s="14" customFormat="1" ht="24.95" hidden="1" customHeight="1" x14ac:dyDescent="0.2">
      <c r="A26" s="901" t="s">
        <v>1753</v>
      </c>
      <c r="B26" s="918" t="s">
        <v>1123</v>
      </c>
      <c r="C26" s="897" t="s">
        <v>1754</v>
      </c>
      <c r="D26" s="897">
        <v>44952</v>
      </c>
      <c r="E26" s="897">
        <f t="shared" ref="E26" si="22">D26+1</f>
        <v>44953</v>
      </c>
      <c r="F26" s="897">
        <f t="shared" si="2"/>
        <v>45275</v>
      </c>
      <c r="G26" s="971">
        <f t="shared" ref="G26" si="23">D26+11</f>
        <v>44963</v>
      </c>
      <c r="H26" s="988">
        <f t="shared" si="3"/>
        <v>45269</v>
      </c>
      <c r="I26" s="455">
        <f t="shared" ref="I26" si="24">I25+7</f>
        <v>44953</v>
      </c>
      <c r="J26" s="455"/>
      <c r="K26" s="161"/>
      <c r="L26"/>
      <c r="M26" s="11"/>
      <c r="N26" s="12"/>
      <c r="P26" s="382"/>
      <c r="Q26" s="382"/>
      <c r="R26" s="382"/>
    </row>
    <row r="27" spans="1:18" s="781" customFormat="1" ht="24.95" hidden="1" customHeight="1" x14ac:dyDescent="0.2">
      <c r="A27" s="1001"/>
      <c r="B27" s="966" t="s">
        <v>1153</v>
      </c>
      <c r="C27" s="967" t="s">
        <v>1755</v>
      </c>
      <c r="D27" s="967">
        <v>44963</v>
      </c>
      <c r="E27" s="967">
        <f t="shared" ref="E27" si="25">D27+1</f>
        <v>44964</v>
      </c>
      <c r="F27" s="897">
        <f t="shared" si="2"/>
        <v>45282</v>
      </c>
      <c r="G27" s="972">
        <f t="shared" ref="G27" si="26">D27+11</f>
        <v>44974</v>
      </c>
      <c r="H27" s="988">
        <f t="shared" si="3"/>
        <v>45276</v>
      </c>
      <c r="I27" s="776">
        <f t="shared" ref="I27" si="27">I26+7</f>
        <v>44960</v>
      </c>
      <c r="J27" s="776"/>
      <c r="K27" s="777"/>
      <c r="L27" s="778"/>
      <c r="M27" s="779"/>
      <c r="N27" s="780"/>
      <c r="P27" s="782"/>
      <c r="Q27" s="782"/>
      <c r="R27" s="782"/>
    </row>
    <row r="28" spans="1:18" s="781" customFormat="1" ht="24.95" hidden="1" customHeight="1" x14ac:dyDescent="0.2">
      <c r="A28" s="1001" t="s">
        <v>1756</v>
      </c>
      <c r="B28" s="966" t="s">
        <v>1757</v>
      </c>
      <c r="C28" s="967" t="s">
        <v>1758</v>
      </c>
      <c r="D28" s="967">
        <v>44968</v>
      </c>
      <c r="E28" s="967">
        <f t="shared" ref="E28:E33" si="28">D28+1</f>
        <v>44969</v>
      </c>
      <c r="F28" s="897">
        <f t="shared" si="2"/>
        <v>45289</v>
      </c>
      <c r="G28" s="972">
        <f t="shared" ref="G28:G33" si="29">D28+11</f>
        <v>44979</v>
      </c>
      <c r="H28" s="988">
        <f t="shared" si="3"/>
        <v>45283</v>
      </c>
      <c r="I28" s="776">
        <f t="shared" ref="I28:I43" si="30">I27+7</f>
        <v>44967</v>
      </c>
      <c r="J28" s="776"/>
      <c r="K28" s="777"/>
      <c r="L28" s="778"/>
      <c r="M28" s="779"/>
      <c r="N28" s="780"/>
      <c r="P28" s="782"/>
      <c r="Q28" s="782"/>
      <c r="R28" s="782"/>
    </row>
    <row r="29" spans="1:18" s="781" customFormat="1" ht="24.95" hidden="1" customHeight="1" x14ac:dyDescent="0.2">
      <c r="A29" s="1001"/>
      <c r="B29" s="966" t="s">
        <v>1738</v>
      </c>
      <c r="C29" s="967" t="s">
        <v>1759</v>
      </c>
      <c r="D29" s="967">
        <v>44973</v>
      </c>
      <c r="E29" s="967">
        <f t="shared" si="28"/>
        <v>44974</v>
      </c>
      <c r="F29" s="897">
        <f t="shared" si="2"/>
        <v>45296</v>
      </c>
      <c r="G29" s="972">
        <f t="shared" si="29"/>
        <v>44984</v>
      </c>
      <c r="H29" s="988">
        <f t="shared" si="3"/>
        <v>45290</v>
      </c>
      <c r="I29" s="776">
        <f t="shared" si="30"/>
        <v>44974</v>
      </c>
      <c r="J29" s="776"/>
      <c r="K29" s="777"/>
      <c r="L29" s="778"/>
      <c r="M29" s="779"/>
      <c r="N29" s="780"/>
      <c r="P29" s="782"/>
      <c r="Q29" s="782"/>
      <c r="R29" s="782"/>
    </row>
    <row r="30" spans="1:18" s="781" customFormat="1" ht="24.95" hidden="1" customHeight="1" x14ac:dyDescent="0.2">
      <c r="A30" s="1001" t="s">
        <v>1760</v>
      </c>
      <c r="B30" s="918" t="s">
        <v>1761</v>
      </c>
      <c r="C30" s="967" t="s">
        <v>1762</v>
      </c>
      <c r="D30" s="967">
        <f t="shared" ref="D30:D33" si="31">D29+7</f>
        <v>44980</v>
      </c>
      <c r="E30" s="967">
        <f t="shared" si="28"/>
        <v>44981</v>
      </c>
      <c r="F30" s="897">
        <f t="shared" si="2"/>
        <v>45303</v>
      </c>
      <c r="G30" s="972">
        <f t="shared" si="29"/>
        <v>44991</v>
      </c>
      <c r="H30" s="988">
        <f t="shared" si="3"/>
        <v>45297</v>
      </c>
      <c r="I30" s="776">
        <f t="shared" si="30"/>
        <v>44981</v>
      </c>
      <c r="J30" s="776"/>
      <c r="K30" s="777"/>
      <c r="L30" s="778"/>
      <c r="M30" s="779"/>
      <c r="N30" s="780"/>
      <c r="P30" s="782"/>
      <c r="Q30" s="782"/>
      <c r="R30" s="782"/>
    </row>
    <row r="31" spans="1:18" s="14" customFormat="1" ht="24.95" hidden="1" customHeight="1" x14ac:dyDescent="0.2">
      <c r="A31" s="901" t="s">
        <v>1763</v>
      </c>
      <c r="B31" s="918" t="s">
        <v>1733</v>
      </c>
      <c r="C31" s="897" t="s">
        <v>1764</v>
      </c>
      <c r="D31" s="897">
        <f t="shared" si="31"/>
        <v>44987</v>
      </c>
      <c r="E31" s="897">
        <f t="shared" si="28"/>
        <v>44988</v>
      </c>
      <c r="F31" s="897">
        <f t="shared" si="2"/>
        <v>45310</v>
      </c>
      <c r="G31" s="970">
        <f t="shared" si="29"/>
        <v>44998</v>
      </c>
      <c r="H31" s="988">
        <f t="shared" si="3"/>
        <v>45304</v>
      </c>
      <c r="I31" s="455">
        <f t="shared" si="30"/>
        <v>44988</v>
      </c>
      <c r="J31" s="455"/>
      <c r="K31" s="161"/>
      <c r="L31"/>
      <c r="M31" s="11"/>
      <c r="N31" s="12"/>
      <c r="P31" s="382"/>
      <c r="Q31" s="382"/>
      <c r="R31" s="382"/>
    </row>
    <row r="32" spans="1:18" s="14" customFormat="1" ht="24.95" hidden="1" customHeight="1" x14ac:dyDescent="0.2">
      <c r="A32" s="901" t="s">
        <v>1765</v>
      </c>
      <c r="B32" s="918" t="s">
        <v>1123</v>
      </c>
      <c r="C32" s="897" t="s">
        <v>1766</v>
      </c>
      <c r="D32" s="897">
        <f t="shared" si="31"/>
        <v>44994</v>
      </c>
      <c r="E32" s="897">
        <f t="shared" si="28"/>
        <v>44995</v>
      </c>
      <c r="F32" s="897">
        <f t="shared" si="2"/>
        <v>45317</v>
      </c>
      <c r="G32" s="970">
        <f t="shared" si="29"/>
        <v>45005</v>
      </c>
      <c r="H32" s="988">
        <f t="shared" si="3"/>
        <v>45311</v>
      </c>
      <c r="I32" s="455">
        <f t="shared" si="30"/>
        <v>44995</v>
      </c>
      <c r="J32" s="455"/>
      <c r="K32" s="161"/>
      <c r="L32"/>
      <c r="M32" s="11"/>
      <c r="N32" s="12"/>
      <c r="P32" s="382"/>
      <c r="Q32" s="382"/>
      <c r="R32" s="382"/>
    </row>
    <row r="33" spans="1:18" s="14" customFormat="1" ht="20.25" hidden="1" customHeight="1" x14ac:dyDescent="0.2">
      <c r="A33" s="901"/>
      <c r="B33" s="918" t="s">
        <v>1767</v>
      </c>
      <c r="C33" s="897" t="s">
        <v>1768</v>
      </c>
      <c r="D33" s="897">
        <f t="shared" si="31"/>
        <v>45001</v>
      </c>
      <c r="E33" s="897">
        <f t="shared" si="28"/>
        <v>45002</v>
      </c>
      <c r="F33" s="897">
        <f t="shared" si="2"/>
        <v>45324</v>
      </c>
      <c r="G33" s="971">
        <f t="shared" si="29"/>
        <v>45012</v>
      </c>
      <c r="H33" s="988">
        <f t="shared" si="3"/>
        <v>45318</v>
      </c>
      <c r="I33" s="455">
        <f t="shared" si="30"/>
        <v>45002</v>
      </c>
      <c r="J33" s="455"/>
      <c r="K33" s="161"/>
      <c r="L33"/>
      <c r="M33" s="11"/>
      <c r="N33" s="12"/>
      <c r="P33" s="382"/>
      <c r="Q33" s="382"/>
      <c r="R33" s="382"/>
    </row>
    <row r="34" spans="1:18" s="14" customFormat="1" ht="23.25" hidden="1" customHeight="1" x14ac:dyDescent="0.2">
      <c r="A34" s="901" t="s">
        <v>1769</v>
      </c>
      <c r="B34" s="918" t="s">
        <v>1738</v>
      </c>
      <c r="C34" s="897" t="s">
        <v>1770</v>
      </c>
      <c r="D34" s="897">
        <v>45008</v>
      </c>
      <c r="E34" s="898">
        <f t="shared" ref="E34" si="32">D34+1</f>
        <v>45009</v>
      </c>
      <c r="F34" s="897">
        <f t="shared" si="2"/>
        <v>45331</v>
      </c>
      <c r="G34" s="970">
        <f t="shared" ref="G34" si="33">D34+11</f>
        <v>45019</v>
      </c>
      <c r="H34" s="988">
        <f t="shared" si="3"/>
        <v>45325</v>
      </c>
      <c r="I34" s="455">
        <f t="shared" si="30"/>
        <v>45009</v>
      </c>
      <c r="J34" s="455"/>
      <c r="K34" s="161"/>
      <c r="L34"/>
      <c r="M34" s="11"/>
      <c r="N34" s="12"/>
      <c r="P34" s="382"/>
      <c r="Q34" s="382"/>
      <c r="R34" s="382"/>
    </row>
    <row r="35" spans="1:18" s="14" customFormat="1" ht="42.6" hidden="1" customHeight="1" x14ac:dyDescent="0.2">
      <c r="A35" s="901" t="s">
        <v>1771</v>
      </c>
      <c r="B35" s="918" t="s">
        <v>1128</v>
      </c>
      <c r="C35" s="897" t="s">
        <v>1772</v>
      </c>
      <c r="D35" s="897">
        <f t="shared" ref="D35" si="34">D34+7</f>
        <v>45015</v>
      </c>
      <c r="E35" s="897">
        <f t="shared" ref="E35" si="35">D35+1</f>
        <v>45016</v>
      </c>
      <c r="F35" s="897">
        <f t="shared" si="2"/>
        <v>45338</v>
      </c>
      <c r="G35" s="970">
        <f t="shared" ref="G35" si="36">D35+11</f>
        <v>45026</v>
      </c>
      <c r="H35" s="988">
        <f t="shared" si="3"/>
        <v>45332</v>
      </c>
      <c r="I35" s="455">
        <f t="shared" si="30"/>
        <v>45016</v>
      </c>
      <c r="J35" s="455"/>
      <c r="K35" s="161"/>
      <c r="L35"/>
      <c r="M35" s="11"/>
      <c r="N35" s="12"/>
      <c r="P35" s="382"/>
      <c r="Q35" s="382"/>
      <c r="R35" s="382"/>
    </row>
    <row r="36" spans="1:18" s="14" customFormat="1" ht="27" hidden="1" customHeight="1" x14ac:dyDescent="0.2">
      <c r="A36" s="901"/>
      <c r="B36" s="918" t="s">
        <v>1761</v>
      </c>
      <c r="C36" s="897" t="s">
        <v>1773</v>
      </c>
      <c r="D36" s="897">
        <v>45027</v>
      </c>
      <c r="E36" s="897">
        <f t="shared" ref="E36" si="37">D36+1</f>
        <v>45028</v>
      </c>
      <c r="F36" s="897">
        <f t="shared" si="2"/>
        <v>45345</v>
      </c>
      <c r="G36" s="970">
        <f t="shared" ref="G36" si="38">D36+11</f>
        <v>45038</v>
      </c>
      <c r="H36" s="988">
        <f t="shared" si="3"/>
        <v>45339</v>
      </c>
      <c r="I36" s="455">
        <f t="shared" si="30"/>
        <v>45023</v>
      </c>
      <c r="J36" s="455"/>
      <c r="K36" s="161"/>
      <c r="L36"/>
      <c r="M36" s="11"/>
      <c r="N36" s="12"/>
      <c r="P36" s="382"/>
      <c r="Q36" s="382"/>
      <c r="R36" s="382"/>
    </row>
    <row r="37" spans="1:18" s="14" customFormat="1" ht="27" hidden="1" customHeight="1" x14ac:dyDescent="0.2">
      <c r="A37" s="901"/>
      <c r="B37" s="918" t="s">
        <v>1320</v>
      </c>
      <c r="C37" s="897" t="s">
        <v>1774</v>
      </c>
      <c r="D37" s="897">
        <v>45034</v>
      </c>
      <c r="E37" s="897">
        <f t="shared" ref="E37" si="39">D37+1</f>
        <v>45035</v>
      </c>
      <c r="F37" s="897">
        <f t="shared" si="2"/>
        <v>45352</v>
      </c>
      <c r="G37" s="970">
        <f t="shared" ref="G37" si="40">D37+11</f>
        <v>45045</v>
      </c>
      <c r="H37" s="988">
        <f t="shared" si="3"/>
        <v>45346</v>
      </c>
      <c r="I37" s="455">
        <f t="shared" si="30"/>
        <v>45030</v>
      </c>
      <c r="J37" s="455"/>
      <c r="K37" s="161"/>
      <c r="L37"/>
      <c r="M37" s="11"/>
      <c r="N37" s="12"/>
      <c r="P37" s="382"/>
      <c r="Q37" s="382"/>
      <c r="R37" s="382"/>
    </row>
    <row r="38" spans="1:18" s="14" customFormat="1" ht="27" hidden="1" customHeight="1" x14ac:dyDescent="0.2">
      <c r="A38" s="901"/>
      <c r="B38" s="918" t="s">
        <v>1123</v>
      </c>
      <c r="C38" s="897" t="s">
        <v>1775</v>
      </c>
      <c r="D38" s="897">
        <v>45039</v>
      </c>
      <c r="E38" s="897">
        <f t="shared" ref="E38" si="41">D38+1</f>
        <v>45040</v>
      </c>
      <c r="F38" s="897">
        <f t="shared" si="2"/>
        <v>45359</v>
      </c>
      <c r="G38" s="970">
        <f t="shared" ref="G38" si="42">D38+11</f>
        <v>45050</v>
      </c>
      <c r="H38" s="988">
        <f t="shared" si="3"/>
        <v>45353</v>
      </c>
      <c r="I38" s="455">
        <f t="shared" si="30"/>
        <v>45037</v>
      </c>
      <c r="J38" s="455"/>
      <c r="K38" s="161"/>
      <c r="L38"/>
      <c r="M38" s="11"/>
      <c r="N38" s="12"/>
      <c r="P38" s="382"/>
      <c r="Q38" s="382"/>
      <c r="R38" s="382"/>
    </row>
    <row r="39" spans="1:18" s="14" customFormat="1" ht="27" hidden="1" customHeight="1" x14ac:dyDescent="0.2">
      <c r="A39" s="901" t="s">
        <v>1776</v>
      </c>
      <c r="B39" s="932" t="s">
        <v>605</v>
      </c>
      <c r="C39" s="897" t="s">
        <v>1777</v>
      </c>
      <c r="D39" s="897">
        <v>45043</v>
      </c>
      <c r="E39" s="897">
        <f t="shared" ref="E39" si="43">D39+1</f>
        <v>45044</v>
      </c>
      <c r="F39" s="897">
        <f t="shared" si="2"/>
        <v>45366</v>
      </c>
      <c r="G39" s="970">
        <f t="shared" ref="G39" si="44">D39+11</f>
        <v>45054</v>
      </c>
      <c r="H39" s="988">
        <f t="shared" si="3"/>
        <v>45360</v>
      </c>
      <c r="I39" s="455">
        <f t="shared" si="30"/>
        <v>45044</v>
      </c>
      <c r="J39" s="455"/>
      <c r="K39" s="161"/>
      <c r="L39"/>
      <c r="M39" s="11"/>
      <c r="N39" s="12"/>
      <c r="P39" s="382"/>
      <c r="Q39" s="382"/>
      <c r="R39" s="382"/>
    </row>
    <row r="40" spans="1:18" s="14" customFormat="1" ht="27" hidden="1" customHeight="1" x14ac:dyDescent="0.2">
      <c r="A40" s="901" t="s">
        <v>1778</v>
      </c>
      <c r="B40" s="918" t="s">
        <v>1738</v>
      </c>
      <c r="C40" s="897" t="s">
        <v>1779</v>
      </c>
      <c r="D40" s="897">
        <v>45059</v>
      </c>
      <c r="E40" s="897">
        <f t="shared" ref="E40" si="45">D40+1</f>
        <v>45060</v>
      </c>
      <c r="F40" s="897">
        <f t="shared" si="2"/>
        <v>45373</v>
      </c>
      <c r="G40" s="970">
        <f t="shared" ref="G40" si="46">D40+11</f>
        <v>45070</v>
      </c>
      <c r="H40" s="988">
        <f t="shared" si="3"/>
        <v>45367</v>
      </c>
      <c r="I40" s="455">
        <f t="shared" si="30"/>
        <v>45051</v>
      </c>
      <c r="J40" s="455"/>
      <c r="K40" s="161"/>
      <c r="L40"/>
      <c r="M40" s="11"/>
      <c r="N40" s="12"/>
      <c r="P40" s="382"/>
      <c r="Q40" s="382"/>
      <c r="R40" s="382"/>
    </row>
    <row r="41" spans="1:18" s="14" customFormat="1" ht="27" hidden="1" customHeight="1" x14ac:dyDescent="0.2">
      <c r="A41" s="901" t="s">
        <v>1771</v>
      </c>
      <c r="B41" s="918" t="s">
        <v>1128</v>
      </c>
      <c r="C41" s="897" t="s">
        <v>1780</v>
      </c>
      <c r="D41" s="897">
        <v>45065</v>
      </c>
      <c r="E41" s="897">
        <f t="shared" ref="E41" si="47">D41+1</f>
        <v>45066</v>
      </c>
      <c r="F41" s="897">
        <f t="shared" si="2"/>
        <v>45380</v>
      </c>
      <c r="G41" s="970">
        <f t="shared" ref="G41" si="48">D41+11</f>
        <v>45076</v>
      </c>
      <c r="H41" s="988">
        <f t="shared" si="3"/>
        <v>45374</v>
      </c>
      <c r="I41" s="455">
        <f t="shared" si="30"/>
        <v>45058</v>
      </c>
      <c r="J41" s="455"/>
      <c r="K41" s="161"/>
      <c r="L41"/>
      <c r="M41" s="11"/>
      <c r="N41" s="12"/>
      <c r="P41" s="382"/>
      <c r="Q41" s="382"/>
      <c r="R41" s="382"/>
    </row>
    <row r="42" spans="1:18" s="14" customFormat="1" ht="27" hidden="1" customHeight="1" x14ac:dyDescent="0.2">
      <c r="A42" s="901"/>
      <c r="B42" s="918" t="s">
        <v>1761</v>
      </c>
      <c r="C42" s="897" t="s">
        <v>1781</v>
      </c>
      <c r="D42" s="897">
        <v>45066</v>
      </c>
      <c r="E42" s="897">
        <f t="shared" ref="E42" si="49">D42+1</f>
        <v>45067</v>
      </c>
      <c r="F42" s="897">
        <f t="shared" si="2"/>
        <v>45387</v>
      </c>
      <c r="G42" s="970">
        <f t="shared" ref="G42" si="50">D42+11</f>
        <v>45077</v>
      </c>
      <c r="H42" s="988">
        <f t="shared" si="3"/>
        <v>45381</v>
      </c>
      <c r="I42" s="455">
        <f t="shared" si="30"/>
        <v>45065</v>
      </c>
      <c r="J42" s="455"/>
      <c r="K42" s="161"/>
      <c r="L42"/>
      <c r="M42" s="11"/>
      <c r="N42" s="12"/>
      <c r="P42" s="382"/>
      <c r="Q42" s="382"/>
      <c r="R42" s="382"/>
    </row>
    <row r="43" spans="1:18" s="14" customFormat="1" ht="27" hidden="1" customHeight="1" x14ac:dyDescent="0.2">
      <c r="A43" s="901"/>
      <c r="B43" s="918" t="s">
        <v>1320</v>
      </c>
      <c r="C43" s="897" t="s">
        <v>1782</v>
      </c>
      <c r="D43" s="897">
        <v>45075</v>
      </c>
      <c r="E43" s="897">
        <f t="shared" ref="E43" si="51">D43+1</f>
        <v>45076</v>
      </c>
      <c r="F43" s="897">
        <f t="shared" si="2"/>
        <v>45394</v>
      </c>
      <c r="G43" s="970">
        <f t="shared" ref="G43" si="52">D43+11</f>
        <v>45086</v>
      </c>
      <c r="H43" s="988">
        <f t="shared" si="3"/>
        <v>45388</v>
      </c>
      <c r="I43" s="455">
        <f t="shared" si="30"/>
        <v>45072</v>
      </c>
      <c r="J43" s="455"/>
      <c r="K43" s="161"/>
      <c r="L43"/>
      <c r="M43" s="11"/>
      <c r="N43" s="12"/>
      <c r="P43" s="382"/>
      <c r="Q43" s="382"/>
      <c r="R43" s="382"/>
    </row>
    <row r="44" spans="1:18" s="14" customFormat="1" ht="27" hidden="1" customHeight="1" x14ac:dyDescent="0.2">
      <c r="A44" s="901"/>
      <c r="B44" s="918" t="s">
        <v>1123</v>
      </c>
      <c r="C44" s="897" t="s">
        <v>1783</v>
      </c>
      <c r="D44" s="897">
        <v>45081</v>
      </c>
      <c r="E44" s="897">
        <f t="shared" ref="E44:E91" si="53">D44+1</f>
        <v>45082</v>
      </c>
      <c r="F44" s="897">
        <f t="shared" si="2"/>
        <v>45401</v>
      </c>
      <c r="G44" s="970">
        <f t="shared" ref="G44:G47" si="54">D44+11</f>
        <v>45092</v>
      </c>
      <c r="H44" s="988">
        <f t="shared" si="3"/>
        <v>45395</v>
      </c>
      <c r="I44" s="455">
        <f t="shared" ref="I44:I47" si="55">I43+7</f>
        <v>45079</v>
      </c>
      <c r="J44" s="455"/>
      <c r="K44" s="161"/>
      <c r="L44"/>
      <c r="M44" s="11"/>
      <c r="N44" s="12"/>
      <c r="P44" s="382"/>
      <c r="Q44" s="382"/>
      <c r="R44" s="382"/>
    </row>
    <row r="45" spans="1:18" s="14" customFormat="1" ht="27" hidden="1" customHeight="1" x14ac:dyDescent="0.2">
      <c r="A45" s="901" t="s">
        <v>1529</v>
      </c>
      <c r="B45" s="918" t="s">
        <v>623</v>
      </c>
      <c r="C45" s="897" t="s">
        <v>1784</v>
      </c>
      <c r="D45" s="897">
        <v>45089</v>
      </c>
      <c r="E45" s="897">
        <f t="shared" si="53"/>
        <v>45090</v>
      </c>
      <c r="F45" s="897">
        <f t="shared" si="2"/>
        <v>45408</v>
      </c>
      <c r="G45" s="970">
        <f t="shared" si="54"/>
        <v>45100</v>
      </c>
      <c r="H45" s="988">
        <f t="shared" si="3"/>
        <v>45402</v>
      </c>
      <c r="I45" s="455">
        <f t="shared" si="55"/>
        <v>45086</v>
      </c>
      <c r="J45" s="455"/>
      <c r="K45" s="161"/>
      <c r="L45"/>
      <c r="M45" s="11"/>
      <c r="N45" s="12"/>
      <c r="P45" s="382"/>
      <c r="Q45" s="382"/>
      <c r="R45" s="382"/>
    </row>
    <row r="46" spans="1:18" s="14" customFormat="1" ht="27" hidden="1" customHeight="1" x14ac:dyDescent="0.2">
      <c r="A46" s="901"/>
      <c r="B46" s="918" t="s">
        <v>1738</v>
      </c>
      <c r="C46" s="897" t="s">
        <v>1785</v>
      </c>
      <c r="D46" s="897">
        <v>45097</v>
      </c>
      <c r="E46" s="897">
        <f t="shared" si="53"/>
        <v>45098</v>
      </c>
      <c r="F46" s="897">
        <f t="shared" si="2"/>
        <v>45415</v>
      </c>
      <c r="G46" s="970">
        <f t="shared" si="54"/>
        <v>45108</v>
      </c>
      <c r="H46" s="988">
        <f t="shared" si="3"/>
        <v>45409</v>
      </c>
      <c r="I46" s="455">
        <f t="shared" si="55"/>
        <v>45093</v>
      </c>
      <c r="J46" s="455"/>
      <c r="K46" s="161"/>
      <c r="L46"/>
      <c r="M46" s="11"/>
      <c r="N46" s="12"/>
      <c r="P46" s="382"/>
      <c r="Q46" s="382"/>
      <c r="R46" s="382"/>
    </row>
    <row r="47" spans="1:18" s="14" customFormat="1" ht="27" hidden="1" customHeight="1" x14ac:dyDescent="0.2">
      <c r="A47" s="901"/>
      <c r="B47" s="918" t="s">
        <v>1128</v>
      </c>
      <c r="C47" s="897" t="s">
        <v>1786</v>
      </c>
      <c r="D47" s="898">
        <f t="shared" ref="D47" si="56">D46+7</f>
        <v>45104</v>
      </c>
      <c r="E47" s="898">
        <f t="shared" si="53"/>
        <v>45105</v>
      </c>
      <c r="F47" s="897">
        <f t="shared" si="2"/>
        <v>45422</v>
      </c>
      <c r="G47" s="971">
        <f t="shared" si="54"/>
        <v>45115</v>
      </c>
      <c r="H47" s="988">
        <f t="shared" si="3"/>
        <v>45416</v>
      </c>
      <c r="I47" s="455">
        <f t="shared" si="55"/>
        <v>45100</v>
      </c>
      <c r="J47" s="455"/>
      <c r="K47" s="161"/>
      <c r="L47"/>
      <c r="M47" s="11"/>
      <c r="N47" s="12"/>
      <c r="P47" s="382"/>
      <c r="Q47" s="382"/>
      <c r="R47" s="382"/>
    </row>
    <row r="48" spans="1:18" s="14" customFormat="1" ht="19.5" hidden="1" customHeight="1" x14ac:dyDescent="0.2">
      <c r="A48" s="901"/>
      <c r="B48" s="965"/>
      <c r="C48" s="896"/>
      <c r="D48" s="896"/>
      <c r="E48" s="896"/>
      <c r="F48" s="897">
        <f t="shared" si="2"/>
        <v>45429</v>
      </c>
      <c r="G48" s="896"/>
      <c r="H48" s="988">
        <f t="shared" si="3"/>
        <v>45423</v>
      </c>
      <c r="I48" s="455"/>
      <c r="J48" s="455"/>
      <c r="K48" s="161"/>
      <c r="L48"/>
      <c r="M48" s="11"/>
      <c r="N48" s="12"/>
      <c r="P48" s="382"/>
      <c r="Q48" s="382"/>
      <c r="R48" s="382"/>
    </row>
    <row r="49" spans="1:18" s="14" customFormat="1" ht="27" hidden="1" customHeight="1" x14ac:dyDescent="0.2">
      <c r="A49" s="901" t="s">
        <v>1787</v>
      </c>
      <c r="B49" s="918" t="s">
        <v>1727</v>
      </c>
      <c r="C49" s="697" t="s">
        <v>1788</v>
      </c>
      <c r="D49" s="897">
        <v>45191</v>
      </c>
      <c r="E49" s="897">
        <f t="shared" ref="E49" si="57">D49+2</f>
        <v>45193</v>
      </c>
      <c r="F49" s="897">
        <f>F14+7</f>
        <v>45198</v>
      </c>
      <c r="G49" s="896"/>
      <c r="H49" s="988">
        <f>H14+7</f>
        <v>45192</v>
      </c>
      <c r="I49" s="455"/>
      <c r="J49" s="455"/>
      <c r="K49" s="161"/>
      <c r="L49"/>
      <c r="M49" s="11"/>
      <c r="N49" s="12"/>
      <c r="P49" s="382"/>
      <c r="Q49" s="382"/>
      <c r="R49" s="382"/>
    </row>
    <row r="50" spans="1:18" s="14" customFormat="1" ht="27" hidden="1" customHeight="1" x14ac:dyDescent="0.2">
      <c r="A50" s="901" t="s">
        <v>1789</v>
      </c>
      <c r="B50" s="918" t="s">
        <v>1531</v>
      </c>
      <c r="C50" s="697" t="s">
        <v>1790</v>
      </c>
      <c r="D50" s="897">
        <f t="shared" ref="D50:D67" si="58">D49+7</f>
        <v>45198</v>
      </c>
      <c r="E50" s="897">
        <f t="shared" ref="E50" si="59">D50+2</f>
        <v>45200</v>
      </c>
      <c r="F50" s="897">
        <f t="shared" si="2"/>
        <v>45205</v>
      </c>
      <c r="G50" s="896"/>
      <c r="H50" s="988">
        <f t="shared" si="3"/>
        <v>45199</v>
      </c>
      <c r="I50" s="455"/>
      <c r="J50" s="455"/>
      <c r="K50" s="161"/>
      <c r="L50"/>
      <c r="M50" s="11"/>
      <c r="N50" s="12"/>
      <c r="P50" s="382"/>
      <c r="Q50" s="382"/>
      <c r="R50" s="382"/>
    </row>
    <row r="51" spans="1:18" s="14" customFormat="1" ht="27" hidden="1" customHeight="1" x14ac:dyDescent="0.2">
      <c r="A51" s="901" t="s">
        <v>1532</v>
      </c>
      <c r="B51" s="918" t="s">
        <v>1128</v>
      </c>
      <c r="C51" s="697" t="s">
        <v>1791</v>
      </c>
      <c r="D51" s="897">
        <f t="shared" si="58"/>
        <v>45205</v>
      </c>
      <c r="E51" s="897">
        <f t="shared" ref="E51" si="60">D51+2</f>
        <v>45207</v>
      </c>
      <c r="F51" s="897">
        <f t="shared" ref="F51" si="61">F50+7</f>
        <v>45212</v>
      </c>
      <c r="G51" s="896"/>
      <c r="H51" s="988">
        <f t="shared" si="3"/>
        <v>45206</v>
      </c>
      <c r="I51" s="455"/>
      <c r="J51" s="455"/>
      <c r="K51" s="161"/>
      <c r="L51"/>
      <c r="M51" s="11"/>
      <c r="N51" s="12"/>
      <c r="P51" s="382"/>
      <c r="Q51" s="382"/>
      <c r="R51" s="382"/>
    </row>
    <row r="52" spans="1:18" s="14" customFormat="1" ht="27" hidden="1" customHeight="1" x14ac:dyDescent="0.2">
      <c r="A52" s="901" t="s">
        <v>1778</v>
      </c>
      <c r="B52" s="902" t="s">
        <v>1733</v>
      </c>
      <c r="C52" s="697" t="s">
        <v>1792</v>
      </c>
      <c r="D52" s="897">
        <v>45213</v>
      </c>
      <c r="E52" s="897">
        <f t="shared" ref="E52" si="62">D52+2</f>
        <v>45215</v>
      </c>
      <c r="F52" s="897">
        <f t="shared" ref="F52:F71" si="63">F51+7</f>
        <v>45219</v>
      </c>
      <c r="G52" s="896"/>
      <c r="H52" s="988">
        <f t="shared" si="3"/>
        <v>45213</v>
      </c>
      <c r="I52" s="455"/>
      <c r="J52" s="455"/>
      <c r="K52" s="161"/>
      <c r="L52"/>
      <c r="M52" s="11"/>
      <c r="N52" s="12"/>
      <c r="P52" s="382"/>
      <c r="Q52" s="382"/>
      <c r="R52" s="382"/>
    </row>
    <row r="53" spans="1:18" s="14" customFormat="1" ht="27" hidden="1" customHeight="1" x14ac:dyDescent="0.2">
      <c r="A53" s="901" t="s">
        <v>1793</v>
      </c>
      <c r="B53" s="902" t="s">
        <v>1741</v>
      </c>
      <c r="C53" s="697" t="s">
        <v>1794</v>
      </c>
      <c r="D53" s="897">
        <v>45219</v>
      </c>
      <c r="E53" s="897">
        <f t="shared" ref="E53" si="64">D53+2</f>
        <v>45221</v>
      </c>
      <c r="F53" s="897">
        <f t="shared" si="63"/>
        <v>45226</v>
      </c>
      <c r="G53" s="896"/>
      <c r="H53" s="988">
        <f t="shared" si="3"/>
        <v>45220</v>
      </c>
      <c r="I53" s="455"/>
      <c r="J53" s="455"/>
      <c r="K53" s="161"/>
      <c r="L53"/>
      <c r="M53" s="11"/>
      <c r="N53" s="12"/>
      <c r="P53" s="382"/>
      <c r="Q53" s="382"/>
      <c r="R53" s="382"/>
    </row>
    <row r="54" spans="1:18" s="14" customFormat="1" ht="27" hidden="1" customHeight="1" x14ac:dyDescent="0.2">
      <c r="A54" s="901"/>
      <c r="B54" s="918" t="s">
        <v>1727</v>
      </c>
      <c r="C54" s="697" t="s">
        <v>1795</v>
      </c>
      <c r="D54" s="897">
        <f t="shared" si="58"/>
        <v>45226</v>
      </c>
      <c r="E54" s="897">
        <f t="shared" ref="E54" si="65">D54+2</f>
        <v>45228</v>
      </c>
      <c r="F54" s="897">
        <f t="shared" si="63"/>
        <v>45233</v>
      </c>
      <c r="G54" s="896"/>
      <c r="H54" s="988">
        <f t="shared" si="3"/>
        <v>45227</v>
      </c>
      <c r="I54" s="455"/>
      <c r="J54" s="455"/>
      <c r="K54" s="161"/>
      <c r="L54"/>
      <c r="M54" s="11"/>
      <c r="N54" s="12"/>
      <c r="P54" s="382"/>
      <c r="Q54" s="382"/>
      <c r="R54" s="382"/>
    </row>
    <row r="55" spans="1:18" s="14" customFormat="1" ht="27" hidden="1" customHeight="1" x14ac:dyDescent="0.2">
      <c r="A55" s="901"/>
      <c r="B55" s="902" t="s">
        <v>1531</v>
      </c>
      <c r="C55" s="697" t="s">
        <v>1796</v>
      </c>
      <c r="D55" s="897">
        <f>D54+7</f>
        <v>45233</v>
      </c>
      <c r="E55" s="897">
        <f t="shared" ref="E55" si="66">D55+2</f>
        <v>45235</v>
      </c>
      <c r="F55" s="897">
        <f>F54+7</f>
        <v>45240</v>
      </c>
      <c r="G55" s="896"/>
      <c r="H55" s="988">
        <f>H54+7</f>
        <v>45234</v>
      </c>
      <c r="I55" s="455"/>
      <c r="J55" s="455"/>
      <c r="K55" s="161"/>
      <c r="L55"/>
      <c r="M55" s="11"/>
      <c r="N55" s="12"/>
      <c r="P55" s="382"/>
      <c r="Q55" s="382"/>
      <c r="R55" s="382"/>
    </row>
    <row r="56" spans="1:18" s="14" customFormat="1" ht="27" hidden="1" customHeight="1" x14ac:dyDescent="0.2">
      <c r="A56" s="901" t="s">
        <v>1797</v>
      </c>
      <c r="B56" s="918" t="s">
        <v>1468</v>
      </c>
      <c r="C56" s="697" t="s">
        <v>1798</v>
      </c>
      <c r="D56" s="897">
        <f t="shared" si="58"/>
        <v>45240</v>
      </c>
      <c r="E56" s="897">
        <f t="shared" ref="E56" si="67">D56+2</f>
        <v>45242</v>
      </c>
      <c r="F56" s="897">
        <f t="shared" si="63"/>
        <v>45247</v>
      </c>
      <c r="G56" s="896"/>
      <c r="H56" s="988">
        <f t="shared" si="3"/>
        <v>45241</v>
      </c>
      <c r="I56" s="455"/>
      <c r="J56" s="455"/>
      <c r="K56" s="161"/>
      <c r="L56"/>
      <c r="M56" s="11"/>
      <c r="N56" s="12"/>
      <c r="P56" s="382"/>
      <c r="Q56" s="382"/>
      <c r="R56" s="382"/>
    </row>
    <row r="57" spans="1:18" s="14" customFormat="1" ht="27" hidden="1" customHeight="1" x14ac:dyDescent="0.2">
      <c r="A57" s="901" t="s">
        <v>1799</v>
      </c>
      <c r="B57" s="902" t="s">
        <v>1128</v>
      </c>
      <c r="C57" s="697" t="s">
        <v>1800</v>
      </c>
      <c r="D57" s="897">
        <f t="shared" si="58"/>
        <v>45247</v>
      </c>
      <c r="E57" s="897">
        <f t="shared" ref="E57" si="68">D57+2</f>
        <v>45249</v>
      </c>
      <c r="F57" s="897">
        <f t="shared" si="63"/>
        <v>45254</v>
      </c>
      <c r="G57" s="896"/>
      <c r="H57" s="988">
        <f t="shared" si="3"/>
        <v>45248</v>
      </c>
      <c r="I57" s="455"/>
      <c r="J57" s="455"/>
      <c r="K57" s="161"/>
      <c r="L57"/>
      <c r="M57" s="11"/>
      <c r="N57" s="12"/>
      <c r="P57" s="382"/>
      <c r="Q57" s="382"/>
      <c r="R57" s="382"/>
    </row>
    <row r="58" spans="1:18" s="14" customFormat="1" ht="27" hidden="1" customHeight="1" x14ac:dyDescent="0.2">
      <c r="A58" s="901" t="s">
        <v>1801</v>
      </c>
      <c r="B58" s="902" t="s">
        <v>1741</v>
      </c>
      <c r="C58" s="697" t="s">
        <v>1802</v>
      </c>
      <c r="D58" s="897">
        <f t="shared" si="58"/>
        <v>45254</v>
      </c>
      <c r="E58" s="897">
        <f t="shared" ref="E58:E59" si="69">D58+2</f>
        <v>45256</v>
      </c>
      <c r="F58" s="897">
        <f t="shared" si="63"/>
        <v>45261</v>
      </c>
      <c r="G58" s="896"/>
      <c r="H58" s="988">
        <f t="shared" si="3"/>
        <v>45255</v>
      </c>
      <c r="I58" s="455"/>
      <c r="J58" s="455"/>
      <c r="K58" s="161"/>
      <c r="L58"/>
      <c r="M58" s="11"/>
      <c r="N58" s="12"/>
      <c r="P58" s="382"/>
      <c r="Q58" s="382"/>
      <c r="R58" s="382"/>
    </row>
    <row r="59" spans="1:18" s="14" customFormat="1" ht="27" hidden="1" customHeight="1" x14ac:dyDescent="0.2">
      <c r="A59" s="901"/>
      <c r="B59" s="918" t="s">
        <v>1727</v>
      </c>
      <c r="C59" s="697" t="s">
        <v>1803</v>
      </c>
      <c r="D59" s="897">
        <f t="shared" si="58"/>
        <v>45261</v>
      </c>
      <c r="E59" s="897">
        <f t="shared" si="69"/>
        <v>45263</v>
      </c>
      <c r="F59" s="897">
        <f t="shared" si="63"/>
        <v>45268</v>
      </c>
      <c r="G59" s="896"/>
      <c r="H59" s="988">
        <f t="shared" si="3"/>
        <v>45262</v>
      </c>
      <c r="I59" s="455"/>
      <c r="J59" s="455"/>
      <c r="K59" s="161"/>
      <c r="L59"/>
      <c r="M59" s="11"/>
      <c r="N59" s="12"/>
      <c r="P59" s="382"/>
      <c r="Q59" s="382"/>
      <c r="R59" s="382"/>
    </row>
    <row r="60" spans="1:18" s="14" customFormat="1" ht="27" hidden="1" customHeight="1" x14ac:dyDescent="0.2">
      <c r="A60" s="901" t="s">
        <v>1532</v>
      </c>
      <c r="B60" s="902" t="s">
        <v>1733</v>
      </c>
      <c r="C60" s="697" t="s">
        <v>1804</v>
      </c>
      <c r="D60" s="897">
        <v>45271</v>
      </c>
      <c r="E60" s="897">
        <f t="shared" ref="E60" si="70">D60+2</f>
        <v>45273</v>
      </c>
      <c r="F60" s="897">
        <f t="shared" si="63"/>
        <v>45275</v>
      </c>
      <c r="G60" s="896"/>
      <c r="H60" s="988">
        <f t="shared" si="3"/>
        <v>45269</v>
      </c>
      <c r="I60" s="455"/>
      <c r="J60" s="455"/>
      <c r="K60" s="161"/>
      <c r="L60"/>
      <c r="M60" s="11"/>
      <c r="N60" s="12"/>
      <c r="P60" s="382"/>
      <c r="Q60" s="382"/>
      <c r="R60" s="382"/>
    </row>
    <row r="61" spans="1:18" s="14" customFormat="1" ht="27" hidden="1" customHeight="1" x14ac:dyDescent="0.2">
      <c r="A61" s="901"/>
      <c r="B61" s="902" t="s">
        <v>1468</v>
      </c>
      <c r="C61" s="697" t="s">
        <v>1805</v>
      </c>
      <c r="D61" s="897">
        <v>45276</v>
      </c>
      <c r="E61" s="897">
        <f t="shared" ref="E61" si="71">D61+2</f>
        <v>45278</v>
      </c>
      <c r="F61" s="897">
        <f t="shared" si="63"/>
        <v>45282</v>
      </c>
      <c r="G61" s="896"/>
      <c r="H61" s="988">
        <f t="shared" si="3"/>
        <v>45276</v>
      </c>
      <c r="I61" s="455"/>
      <c r="J61" s="455"/>
      <c r="K61" s="161"/>
      <c r="L61"/>
      <c r="M61" s="11"/>
      <c r="N61" s="12"/>
      <c r="P61" s="382"/>
      <c r="Q61" s="382"/>
      <c r="R61" s="382"/>
    </row>
    <row r="62" spans="1:18" s="14" customFormat="1" ht="27" hidden="1" customHeight="1" x14ac:dyDescent="0.2">
      <c r="A62" s="901" t="s">
        <v>1778</v>
      </c>
      <c r="B62" s="902" t="s">
        <v>1531</v>
      </c>
      <c r="C62" s="697" t="s">
        <v>1806</v>
      </c>
      <c r="D62" s="897">
        <v>45284</v>
      </c>
      <c r="E62" s="897">
        <f t="shared" ref="E62" si="72">D62+2</f>
        <v>45286</v>
      </c>
      <c r="F62" s="897">
        <f t="shared" si="63"/>
        <v>45289</v>
      </c>
      <c r="G62" s="896"/>
      <c r="H62" s="988">
        <f t="shared" si="3"/>
        <v>45283</v>
      </c>
      <c r="I62" s="455"/>
      <c r="J62" s="455"/>
      <c r="K62" s="161"/>
      <c r="L62"/>
      <c r="M62" s="11"/>
      <c r="N62" s="12"/>
      <c r="P62" s="382"/>
      <c r="Q62" s="382"/>
      <c r="R62" s="382"/>
    </row>
    <row r="63" spans="1:18" s="14" customFormat="1" ht="27" hidden="1" customHeight="1" x14ac:dyDescent="0.2">
      <c r="A63" s="901" t="s">
        <v>1807</v>
      </c>
      <c r="B63" s="902" t="s">
        <v>1128</v>
      </c>
      <c r="C63" s="697" t="s">
        <v>1808</v>
      </c>
      <c r="D63" s="897">
        <v>45289</v>
      </c>
      <c r="E63" s="897">
        <f t="shared" ref="E63" si="73">D63+2</f>
        <v>45291</v>
      </c>
      <c r="F63" s="897">
        <f t="shared" si="63"/>
        <v>45296</v>
      </c>
      <c r="G63" s="896"/>
      <c r="H63" s="988">
        <f t="shared" si="3"/>
        <v>45290</v>
      </c>
      <c r="I63" s="455"/>
      <c r="J63" s="455"/>
      <c r="K63" s="161"/>
      <c r="L63"/>
      <c r="M63" s="11"/>
      <c r="N63" s="12"/>
      <c r="P63" s="382"/>
      <c r="Q63" s="382"/>
      <c r="R63" s="382"/>
    </row>
    <row r="64" spans="1:18" s="14" customFormat="1" ht="27" hidden="1" customHeight="1" x14ac:dyDescent="0.2">
      <c r="A64" s="901" t="s">
        <v>1809</v>
      </c>
      <c r="B64" s="953" t="s">
        <v>1810</v>
      </c>
      <c r="C64" s="697" t="s">
        <v>1811</v>
      </c>
      <c r="D64" s="897">
        <v>44933</v>
      </c>
      <c r="E64" s="897">
        <f t="shared" ref="E64" si="74">D64+2</f>
        <v>44935</v>
      </c>
      <c r="F64" s="897">
        <f t="shared" si="63"/>
        <v>45303</v>
      </c>
      <c r="G64" s="896"/>
      <c r="H64" s="988">
        <f t="shared" si="3"/>
        <v>45297</v>
      </c>
      <c r="I64" s="455"/>
      <c r="J64" s="455"/>
      <c r="K64" s="161"/>
      <c r="L64"/>
      <c r="M64" s="11"/>
      <c r="N64" s="12"/>
      <c r="P64" s="382"/>
      <c r="Q64" s="382"/>
      <c r="R64" s="382"/>
    </row>
    <row r="65" spans="1:18" s="14" customFormat="1" ht="27" hidden="1" customHeight="1" x14ac:dyDescent="0.2">
      <c r="A65" s="901"/>
      <c r="B65" s="918" t="s">
        <v>1733</v>
      </c>
      <c r="C65" s="697" t="s">
        <v>1812</v>
      </c>
      <c r="D65" s="897">
        <v>44938</v>
      </c>
      <c r="E65" s="897">
        <f t="shared" ref="E65" si="75">D65+2</f>
        <v>44940</v>
      </c>
      <c r="F65" s="897">
        <f t="shared" si="63"/>
        <v>45310</v>
      </c>
      <c r="G65" s="896"/>
      <c r="H65" s="988">
        <f t="shared" si="3"/>
        <v>45304</v>
      </c>
      <c r="I65" s="455"/>
      <c r="J65" s="455"/>
      <c r="K65" s="161"/>
      <c r="L65"/>
      <c r="M65" s="11"/>
      <c r="N65" s="12"/>
      <c r="P65" s="382"/>
      <c r="Q65" s="382"/>
      <c r="R65" s="382"/>
    </row>
    <row r="66" spans="1:18" s="14" customFormat="1" ht="27" hidden="1" customHeight="1" x14ac:dyDescent="0.2">
      <c r="A66" s="901"/>
      <c r="B66" s="918" t="s">
        <v>1468</v>
      </c>
      <c r="C66" s="697" t="s">
        <v>1813</v>
      </c>
      <c r="D66" s="897">
        <f>D65+7</f>
        <v>44945</v>
      </c>
      <c r="E66" s="897">
        <f t="shared" ref="E66:E68" si="76">D66+2</f>
        <v>44947</v>
      </c>
      <c r="F66" s="897">
        <f t="shared" si="63"/>
        <v>45317</v>
      </c>
      <c r="G66" s="896"/>
      <c r="H66" s="988">
        <f t="shared" si="3"/>
        <v>45311</v>
      </c>
      <c r="I66" s="455"/>
      <c r="J66" s="455"/>
      <c r="K66" s="161"/>
      <c r="L66"/>
      <c r="M66" s="11"/>
      <c r="N66" s="12"/>
      <c r="P66" s="382"/>
      <c r="Q66" s="382"/>
      <c r="R66" s="382"/>
    </row>
    <row r="67" spans="1:18" s="14" customFormat="1" ht="27" hidden="1" customHeight="1" x14ac:dyDescent="0.2">
      <c r="A67" s="901"/>
      <c r="B67" s="902" t="s">
        <v>1531</v>
      </c>
      <c r="C67" s="697" t="s">
        <v>1814</v>
      </c>
      <c r="D67" s="897">
        <f t="shared" si="58"/>
        <v>44952</v>
      </c>
      <c r="E67" s="897">
        <f t="shared" si="76"/>
        <v>44954</v>
      </c>
      <c r="F67" s="897">
        <f t="shared" si="63"/>
        <v>45324</v>
      </c>
      <c r="G67" s="896"/>
      <c r="H67" s="988">
        <f t="shared" si="3"/>
        <v>45318</v>
      </c>
      <c r="I67" s="455"/>
      <c r="J67" s="455"/>
      <c r="K67" s="161"/>
      <c r="L67"/>
      <c r="M67" s="11"/>
      <c r="N67" s="12"/>
      <c r="P67" s="382"/>
      <c r="Q67" s="382"/>
      <c r="R67" s="382"/>
    </row>
    <row r="68" spans="1:18" s="14" customFormat="1" ht="27" hidden="1" customHeight="1" x14ac:dyDescent="0.2">
      <c r="A68" s="901"/>
      <c r="B68" s="918" t="s">
        <v>1128</v>
      </c>
      <c r="C68" s="697" t="s">
        <v>1815</v>
      </c>
      <c r="D68" s="897">
        <v>45329</v>
      </c>
      <c r="E68" s="897">
        <f t="shared" si="76"/>
        <v>45331</v>
      </c>
      <c r="F68" s="897">
        <f t="shared" si="63"/>
        <v>45331</v>
      </c>
      <c r="G68" s="896"/>
      <c r="H68" s="988">
        <v>45325</v>
      </c>
      <c r="I68" s="455"/>
      <c r="J68" s="455"/>
      <c r="K68" s="161"/>
      <c r="L68"/>
      <c r="M68" s="11"/>
      <c r="N68" s="12"/>
      <c r="P68" s="382"/>
      <c r="Q68" s="382"/>
      <c r="R68" s="382"/>
    </row>
    <row r="69" spans="1:18" s="14" customFormat="1" ht="27" hidden="1" customHeight="1" x14ac:dyDescent="0.2">
      <c r="A69" s="901"/>
      <c r="B69" s="918" t="s">
        <v>1810</v>
      </c>
      <c r="C69" s="697" t="s">
        <v>1816</v>
      </c>
      <c r="D69" s="897">
        <v>45336</v>
      </c>
      <c r="E69" s="897">
        <f t="shared" ref="E69" si="77">D69+2</f>
        <v>45338</v>
      </c>
      <c r="F69" s="897">
        <f t="shared" si="63"/>
        <v>45338</v>
      </c>
      <c r="G69" s="896"/>
      <c r="H69" s="988">
        <v>45332</v>
      </c>
      <c r="I69" s="455"/>
      <c r="J69" s="455"/>
      <c r="K69" s="161"/>
      <c r="L69"/>
      <c r="M69" s="11"/>
      <c r="N69" s="12"/>
      <c r="P69" s="382"/>
      <c r="Q69" s="382"/>
      <c r="R69" s="382"/>
    </row>
    <row r="70" spans="1:18" s="14" customFormat="1" ht="27" hidden="1" customHeight="1" x14ac:dyDescent="0.2">
      <c r="A70" s="901"/>
      <c r="B70" s="918" t="s">
        <v>1733</v>
      </c>
      <c r="C70" s="697" t="s">
        <v>1817</v>
      </c>
      <c r="D70" s="897">
        <v>45342</v>
      </c>
      <c r="E70" s="897">
        <f t="shared" ref="E70:E74" si="78">D70+2</f>
        <v>45344</v>
      </c>
      <c r="F70" s="897">
        <f t="shared" si="63"/>
        <v>45345</v>
      </c>
      <c r="G70" s="896"/>
      <c r="H70" s="988">
        <v>45339</v>
      </c>
      <c r="I70" s="455"/>
      <c r="J70" s="455"/>
      <c r="K70" s="161"/>
      <c r="L70"/>
      <c r="M70" s="11"/>
      <c r="N70" s="12"/>
      <c r="P70" s="382"/>
      <c r="Q70" s="382"/>
      <c r="R70" s="382"/>
    </row>
    <row r="71" spans="1:18" s="14" customFormat="1" ht="27" hidden="1" customHeight="1" x14ac:dyDescent="0.2">
      <c r="A71" s="901"/>
      <c r="B71" s="918" t="s">
        <v>1468</v>
      </c>
      <c r="C71" s="697" t="s">
        <v>1818</v>
      </c>
      <c r="D71" s="897">
        <v>45348</v>
      </c>
      <c r="E71" s="897">
        <f t="shared" si="78"/>
        <v>45350</v>
      </c>
      <c r="F71" s="897">
        <f t="shared" si="63"/>
        <v>45352</v>
      </c>
      <c r="G71" s="896"/>
      <c r="H71" s="988">
        <v>45346</v>
      </c>
      <c r="I71" s="455"/>
      <c r="J71" s="455"/>
      <c r="K71" s="161"/>
      <c r="L71"/>
      <c r="M71" s="11"/>
      <c r="N71" s="12"/>
      <c r="P71" s="382"/>
      <c r="Q71" s="382"/>
      <c r="R71" s="382"/>
    </row>
    <row r="72" spans="1:18" s="14" customFormat="1" ht="27" hidden="1" customHeight="1" x14ac:dyDescent="0.2">
      <c r="A72" s="901"/>
      <c r="B72" s="902" t="s">
        <v>1531</v>
      </c>
      <c r="C72" s="697" t="s">
        <v>1819</v>
      </c>
      <c r="D72" s="897">
        <v>45359</v>
      </c>
      <c r="E72" s="897">
        <f t="shared" si="78"/>
        <v>45361</v>
      </c>
      <c r="F72" s="897">
        <f>D72+7</f>
        <v>45366</v>
      </c>
      <c r="G72" s="896"/>
      <c r="H72" s="988">
        <v>45353</v>
      </c>
      <c r="I72" s="455"/>
      <c r="J72" s="455"/>
      <c r="K72" s="161"/>
      <c r="L72"/>
      <c r="M72" s="11"/>
      <c r="N72" s="12"/>
      <c r="P72" s="382"/>
      <c r="Q72" s="382"/>
      <c r="R72" s="382"/>
    </row>
    <row r="73" spans="1:18" s="14" customFormat="1" ht="27" hidden="1" customHeight="1" x14ac:dyDescent="0.2">
      <c r="A73" s="901" t="s">
        <v>1797</v>
      </c>
      <c r="B73" s="918" t="s">
        <v>1485</v>
      </c>
      <c r="C73" s="697" t="s">
        <v>1820</v>
      </c>
      <c r="D73" s="897">
        <v>45359</v>
      </c>
      <c r="E73" s="897">
        <f t="shared" si="78"/>
        <v>45361</v>
      </c>
      <c r="F73" s="897">
        <f t="shared" ref="F73:F82" si="79">D73+7</f>
        <v>45366</v>
      </c>
      <c r="G73" s="896"/>
      <c r="H73" s="988">
        <f>H72+7</f>
        <v>45360</v>
      </c>
      <c r="I73" s="455"/>
      <c r="J73" s="455"/>
      <c r="K73" s="161"/>
      <c r="L73"/>
      <c r="M73" s="11"/>
      <c r="N73" s="12"/>
      <c r="P73" s="382"/>
      <c r="Q73" s="382"/>
      <c r="R73" s="382"/>
    </row>
    <row r="74" spans="1:18" s="14" customFormat="1" ht="27" hidden="1" customHeight="1" x14ac:dyDescent="0.2">
      <c r="A74" s="901"/>
      <c r="B74" s="918" t="s">
        <v>1810</v>
      </c>
      <c r="C74" s="697" t="s">
        <v>1821</v>
      </c>
      <c r="D74" s="897">
        <v>45370</v>
      </c>
      <c r="E74" s="897">
        <f t="shared" si="78"/>
        <v>45372</v>
      </c>
      <c r="F74" s="897">
        <f t="shared" si="79"/>
        <v>45377</v>
      </c>
      <c r="G74" s="896"/>
      <c r="H74" s="988">
        <f t="shared" ref="H74:H85" si="80">H73+7</f>
        <v>45367</v>
      </c>
      <c r="I74" s="455"/>
      <c r="J74" s="455"/>
      <c r="K74" s="161"/>
      <c r="L74"/>
      <c r="M74" s="11"/>
      <c r="N74" s="12"/>
      <c r="P74" s="382"/>
      <c r="Q74" s="382"/>
      <c r="R74" s="382"/>
    </row>
    <row r="75" spans="1:18" s="14" customFormat="1" ht="27" hidden="1" customHeight="1" x14ac:dyDescent="0.2">
      <c r="A75" s="901"/>
      <c r="B75" s="1076" t="s">
        <v>1733</v>
      </c>
      <c r="C75" s="1075" t="s">
        <v>1822</v>
      </c>
      <c r="D75" s="897">
        <v>45378</v>
      </c>
      <c r="E75" s="897">
        <f t="shared" ref="E75:E79" si="81">D75+2</f>
        <v>45380</v>
      </c>
      <c r="F75" s="897">
        <f t="shared" si="79"/>
        <v>45385</v>
      </c>
      <c r="G75" s="896"/>
      <c r="H75" s="988">
        <f t="shared" si="80"/>
        <v>45374</v>
      </c>
      <c r="I75" s="455"/>
      <c r="J75" s="455"/>
      <c r="K75" s="161"/>
      <c r="L75"/>
      <c r="M75" s="11"/>
      <c r="N75" s="12"/>
      <c r="P75" s="382"/>
      <c r="Q75" s="382"/>
      <c r="R75" s="382"/>
    </row>
    <row r="76" spans="1:18" s="14" customFormat="1" ht="27" hidden="1" customHeight="1" x14ac:dyDescent="0.2">
      <c r="A76" s="901"/>
      <c r="B76" s="1159" t="s">
        <v>1468</v>
      </c>
      <c r="C76" s="1149" t="s">
        <v>1823</v>
      </c>
      <c r="D76" s="1147">
        <v>45389</v>
      </c>
      <c r="E76" s="1013" t="s">
        <v>547</v>
      </c>
      <c r="F76" s="897">
        <f t="shared" si="79"/>
        <v>45396</v>
      </c>
      <c r="G76" s="896"/>
      <c r="H76" s="851">
        <f t="shared" si="80"/>
        <v>45381</v>
      </c>
      <c r="I76" s="455"/>
      <c r="J76" s="455"/>
      <c r="K76" s="161"/>
      <c r="L76"/>
      <c r="M76" s="11"/>
      <c r="N76" s="12"/>
      <c r="P76" s="382"/>
      <c r="Q76" s="382"/>
      <c r="R76" s="382"/>
    </row>
    <row r="77" spans="1:18" s="14" customFormat="1" ht="27" hidden="1" customHeight="1" x14ac:dyDescent="0.2">
      <c r="A77" s="948" t="s">
        <v>1531</v>
      </c>
      <c r="B77" s="1094" t="s">
        <v>395</v>
      </c>
      <c r="C77" s="1131" t="s">
        <v>1824</v>
      </c>
      <c r="D77" s="974">
        <v>45394</v>
      </c>
      <c r="E77" s="974">
        <f t="shared" si="81"/>
        <v>45396</v>
      </c>
      <c r="F77" s="974">
        <f t="shared" si="79"/>
        <v>45401</v>
      </c>
      <c r="G77" s="896"/>
      <c r="H77" s="851">
        <f t="shared" si="80"/>
        <v>45388</v>
      </c>
      <c r="I77" s="455"/>
      <c r="J77" s="455"/>
      <c r="K77" s="161"/>
      <c r="L77"/>
      <c r="M77" s="11"/>
      <c r="N77" s="12"/>
      <c r="P77" s="382"/>
      <c r="Q77" s="382"/>
      <c r="R77" s="382"/>
    </row>
    <row r="78" spans="1:18" s="14" customFormat="1" ht="27" hidden="1" customHeight="1" x14ac:dyDescent="0.2">
      <c r="A78" s="948" t="s">
        <v>1485</v>
      </c>
      <c r="B78" s="1159" t="s">
        <v>1531</v>
      </c>
      <c r="C78" s="1149" t="s">
        <v>1825</v>
      </c>
      <c r="D78" s="1147">
        <v>45400</v>
      </c>
      <c r="E78" s="897">
        <f t="shared" si="81"/>
        <v>45402</v>
      </c>
      <c r="F78" s="897">
        <f t="shared" si="79"/>
        <v>45407</v>
      </c>
      <c r="G78" s="896"/>
      <c r="H78" s="851">
        <f t="shared" si="80"/>
        <v>45395</v>
      </c>
      <c r="I78" s="455"/>
      <c r="J78" s="455"/>
      <c r="K78" s="161"/>
      <c r="L78"/>
      <c r="M78" s="11"/>
      <c r="N78" s="12"/>
      <c r="P78" s="382"/>
      <c r="Q78" s="382"/>
      <c r="R78" s="382"/>
    </row>
    <row r="79" spans="1:18" s="14" customFormat="1" ht="27" customHeight="1" x14ac:dyDescent="0.2">
      <c r="A79" s="1005" t="s">
        <v>1810</v>
      </c>
      <c r="B79" s="1159" t="s">
        <v>1485</v>
      </c>
      <c r="C79" s="1149" t="s">
        <v>1826</v>
      </c>
      <c r="D79" s="1147">
        <v>45405</v>
      </c>
      <c r="E79" s="897">
        <f t="shared" si="81"/>
        <v>45407</v>
      </c>
      <c r="F79" s="897">
        <f t="shared" si="79"/>
        <v>45412</v>
      </c>
      <c r="G79" s="896"/>
      <c r="H79" s="851">
        <f t="shared" si="80"/>
        <v>45402</v>
      </c>
      <c r="I79" s="455"/>
      <c r="J79" s="455"/>
      <c r="K79" s="161"/>
      <c r="L79"/>
      <c r="M79" s="11"/>
      <c r="N79" s="12"/>
      <c r="P79" s="382"/>
      <c r="Q79" s="382"/>
      <c r="R79" s="382"/>
    </row>
    <row r="80" spans="1:18" s="14" customFormat="1" ht="27" customHeight="1" x14ac:dyDescent="0.2">
      <c r="A80" s="1005" t="s">
        <v>1733</v>
      </c>
      <c r="B80" s="1159" t="s">
        <v>1810</v>
      </c>
      <c r="C80" s="1149" t="s">
        <v>1827</v>
      </c>
      <c r="D80" s="1147">
        <v>45409</v>
      </c>
      <c r="E80" s="897">
        <f t="shared" ref="E80:E84" si="82">D80+2</f>
        <v>45411</v>
      </c>
      <c r="F80" s="897">
        <f t="shared" si="79"/>
        <v>45416</v>
      </c>
      <c r="G80" s="896"/>
      <c r="H80" s="851">
        <f t="shared" si="80"/>
        <v>45409</v>
      </c>
      <c r="I80" s="455"/>
      <c r="J80" s="455"/>
      <c r="K80" s="161"/>
      <c r="L80"/>
      <c r="M80" s="11"/>
      <c r="N80" s="12"/>
      <c r="P80" s="382"/>
      <c r="Q80" s="382"/>
      <c r="R80" s="382"/>
    </row>
    <row r="81" spans="1:18" s="14" customFormat="1" ht="27" customHeight="1" x14ac:dyDescent="0.2">
      <c r="A81" s="1005" t="s">
        <v>1468</v>
      </c>
      <c r="B81" s="1159" t="s">
        <v>1733</v>
      </c>
      <c r="C81" s="1149" t="s">
        <v>1828</v>
      </c>
      <c r="D81" s="1147">
        <f t="shared" ref="D81:D82" si="83">D80+7</f>
        <v>45416</v>
      </c>
      <c r="E81" s="897">
        <f t="shared" si="82"/>
        <v>45418</v>
      </c>
      <c r="F81" s="897">
        <f t="shared" si="79"/>
        <v>45423</v>
      </c>
      <c r="G81" s="896"/>
      <c r="H81" s="851">
        <f t="shared" si="80"/>
        <v>45416</v>
      </c>
      <c r="I81" s="455"/>
      <c r="J81" s="455"/>
      <c r="K81" s="161"/>
      <c r="L81"/>
      <c r="M81" s="11"/>
      <c r="N81" s="12"/>
      <c r="P81" s="382"/>
      <c r="Q81" s="382"/>
      <c r="R81" s="382"/>
    </row>
    <row r="82" spans="1:18" s="14" customFormat="1" ht="27" customHeight="1" x14ac:dyDescent="0.2">
      <c r="A82" s="1005" t="s">
        <v>1531</v>
      </c>
      <c r="B82" s="1159" t="s">
        <v>1468</v>
      </c>
      <c r="C82" s="1149" t="s">
        <v>1829</v>
      </c>
      <c r="D82" s="1147">
        <f t="shared" si="83"/>
        <v>45423</v>
      </c>
      <c r="E82" s="897">
        <f t="shared" si="82"/>
        <v>45425</v>
      </c>
      <c r="F82" s="897">
        <f t="shared" si="79"/>
        <v>45430</v>
      </c>
      <c r="G82" s="896"/>
      <c r="H82" s="851">
        <f t="shared" si="80"/>
        <v>45423</v>
      </c>
      <c r="I82" s="455"/>
      <c r="J82" s="455"/>
      <c r="K82" s="161"/>
      <c r="L82"/>
      <c r="M82" s="11"/>
      <c r="N82" s="12"/>
      <c r="P82" s="382"/>
      <c r="Q82" s="382"/>
      <c r="R82" s="382"/>
    </row>
    <row r="83" spans="1:18" s="14" customFormat="1" ht="27" customHeight="1" x14ac:dyDescent="0.2">
      <c r="A83" s="948"/>
      <c r="B83" s="1159" t="s">
        <v>1531</v>
      </c>
      <c r="C83" s="1149" t="s">
        <v>1830</v>
      </c>
      <c r="D83" s="1147">
        <v>45429</v>
      </c>
      <c r="E83" s="897">
        <f t="shared" si="82"/>
        <v>45431</v>
      </c>
      <c r="F83" s="897">
        <f t="shared" ref="F83:F85" si="84">D83+7</f>
        <v>45436</v>
      </c>
      <c r="G83" s="896"/>
      <c r="H83" s="851">
        <f t="shared" si="80"/>
        <v>45430</v>
      </c>
      <c r="I83" s="455"/>
      <c r="J83" s="455"/>
      <c r="K83" s="161"/>
      <c r="L83"/>
      <c r="M83" s="11"/>
      <c r="N83" s="12"/>
      <c r="P83" s="382"/>
      <c r="Q83" s="382"/>
      <c r="R83" s="382"/>
    </row>
    <row r="84" spans="1:18" s="14" customFormat="1" ht="27" customHeight="1" x14ac:dyDescent="0.2">
      <c r="A84" s="1005"/>
      <c r="B84" s="1159" t="s">
        <v>1485</v>
      </c>
      <c r="C84" s="1149" t="s">
        <v>1831</v>
      </c>
      <c r="D84" s="1147">
        <v>45436</v>
      </c>
      <c r="E84" s="897">
        <f t="shared" si="82"/>
        <v>45438</v>
      </c>
      <c r="F84" s="897">
        <f t="shared" si="84"/>
        <v>45443</v>
      </c>
      <c r="G84" s="896"/>
      <c r="H84" s="851">
        <f t="shared" si="80"/>
        <v>45437</v>
      </c>
      <c r="I84" s="455"/>
      <c r="J84" s="455"/>
      <c r="K84" s="161"/>
      <c r="L84"/>
      <c r="M84" s="11"/>
      <c r="N84" s="12"/>
      <c r="P84" s="382"/>
      <c r="Q84" s="382"/>
      <c r="R84" s="382"/>
    </row>
    <row r="85" spans="1:18" s="14" customFormat="1" ht="27" customHeight="1" x14ac:dyDescent="0.2">
      <c r="A85" s="1005"/>
      <c r="B85" s="1159" t="s">
        <v>1810</v>
      </c>
      <c r="C85" s="1149" t="s">
        <v>1832</v>
      </c>
      <c r="D85" s="1147">
        <f>D84+7</f>
        <v>45443</v>
      </c>
      <c r="E85" s="897">
        <f t="shared" ref="E85" si="85">D85+2</f>
        <v>45445</v>
      </c>
      <c r="F85" s="897">
        <f t="shared" si="84"/>
        <v>45450</v>
      </c>
      <c r="G85" s="896"/>
      <c r="H85" s="851">
        <f t="shared" si="80"/>
        <v>45444</v>
      </c>
      <c r="I85" s="455"/>
      <c r="J85" s="455"/>
      <c r="K85" s="161"/>
      <c r="L85"/>
      <c r="M85" s="11"/>
      <c r="N85" s="12"/>
      <c r="P85" s="382"/>
      <c r="Q85" s="382"/>
      <c r="R85" s="382"/>
    </row>
    <row r="86" spans="1:18" s="14" customFormat="1" ht="20.25" customHeight="1" x14ac:dyDescent="0.2">
      <c r="A86" s="999"/>
      <c r="B86" s="478"/>
      <c r="C86" s="548"/>
      <c r="D86" s="9"/>
      <c r="E86" s="9"/>
      <c r="F86" s="9"/>
      <c r="G86" s="9"/>
      <c r="H86" s="815"/>
      <c r="I86" s="455"/>
      <c r="J86" s="455"/>
      <c r="K86" s="161"/>
      <c r="L86"/>
      <c r="M86" s="11"/>
      <c r="N86" s="12"/>
      <c r="P86" s="382"/>
      <c r="Q86" s="382"/>
      <c r="R86" s="382"/>
    </row>
    <row r="87" spans="1:18" s="14" customFormat="1" ht="20.25" customHeight="1" x14ac:dyDescent="0.2">
      <c r="A87" s="999"/>
      <c r="B87" s="478"/>
      <c r="C87" s="548"/>
      <c r="D87" s="9"/>
      <c r="E87" s="9"/>
      <c r="F87" s="9"/>
      <c r="G87" s="9"/>
      <c r="H87" s="815"/>
      <c r="I87" s="455"/>
      <c r="J87" s="455"/>
      <c r="K87" s="161"/>
      <c r="L87"/>
      <c r="M87" s="11"/>
      <c r="N87" s="12"/>
      <c r="P87" s="382"/>
      <c r="Q87" s="382"/>
      <c r="R87" s="382"/>
    </row>
    <row r="88" spans="1:18" s="14" customFormat="1" ht="20.25" customHeight="1" x14ac:dyDescent="0.2">
      <c r="A88" s="999"/>
      <c r="B88" s="478"/>
      <c r="C88" s="548"/>
      <c r="D88" s="9"/>
      <c r="E88" s="9"/>
      <c r="F88" s="9"/>
      <c r="G88" s="9"/>
      <c r="H88" s="815"/>
      <c r="I88" s="455"/>
      <c r="J88" s="455"/>
      <c r="K88" s="161"/>
      <c r="L88"/>
      <c r="M88" s="11"/>
      <c r="N88" s="12"/>
      <c r="P88" s="382"/>
      <c r="Q88" s="382"/>
      <c r="R88" s="382"/>
    </row>
    <row r="89" spans="1:18" s="14" customFormat="1" ht="57.6" customHeight="1" x14ac:dyDescent="0.2">
      <c r="A89" s="901"/>
      <c r="B89" s="1014" t="s">
        <v>1833</v>
      </c>
      <c r="C89" s="694" t="s">
        <v>1834</v>
      </c>
      <c r="D89" s="1133" t="s">
        <v>385</v>
      </c>
      <c r="E89" s="1133" t="s">
        <v>1737</v>
      </c>
      <c r="F89" s="1133" t="s">
        <v>146</v>
      </c>
      <c r="G89" s="1133" t="s">
        <v>231</v>
      </c>
      <c r="H89" s="1133" t="s">
        <v>195</v>
      </c>
      <c r="I89" s="1133" t="s">
        <v>1835</v>
      </c>
      <c r="J89" s="200"/>
      <c r="K89" s="1319" t="s">
        <v>1724</v>
      </c>
      <c r="L89"/>
      <c r="M89" s="11"/>
      <c r="N89" s="12"/>
      <c r="P89" s="382"/>
      <c r="Q89" s="382"/>
      <c r="R89" s="382"/>
    </row>
    <row r="90" spans="1:18" s="14" customFormat="1" ht="27" customHeight="1" x14ac:dyDescent="0.2">
      <c r="A90" s="901"/>
      <c r="B90" s="1136" t="s">
        <v>388</v>
      </c>
      <c r="C90" s="1136" t="s">
        <v>389</v>
      </c>
      <c r="D90" s="1135" t="s">
        <v>1651</v>
      </c>
      <c r="E90" s="1144" t="s">
        <v>347</v>
      </c>
      <c r="F90" s="1144" t="s">
        <v>147</v>
      </c>
      <c r="G90" s="1144" t="s">
        <v>1836</v>
      </c>
      <c r="H90" s="1144" t="s">
        <v>290</v>
      </c>
      <c r="I90" s="1144" t="s">
        <v>323</v>
      </c>
      <c r="J90" s="200"/>
      <c r="K90" s="1320"/>
      <c r="L90"/>
      <c r="M90" s="11"/>
      <c r="N90" s="12"/>
      <c r="P90" s="382"/>
      <c r="Q90" s="382"/>
      <c r="R90" s="382"/>
    </row>
    <row r="91" spans="1:18" s="14" customFormat="1" ht="27" hidden="1" customHeight="1" x14ac:dyDescent="0.2">
      <c r="A91" s="901"/>
      <c r="B91" s="918" t="s">
        <v>1761</v>
      </c>
      <c r="C91" s="697" t="s">
        <v>1837</v>
      </c>
      <c r="D91" s="897">
        <v>45107</v>
      </c>
      <c r="E91" s="897">
        <f t="shared" si="53"/>
        <v>45108</v>
      </c>
      <c r="F91" s="897">
        <f>D91+6</f>
        <v>45113</v>
      </c>
      <c r="G91" s="897">
        <f>D91+9</f>
        <v>45116</v>
      </c>
      <c r="H91" s="897">
        <f>D91+13</f>
        <v>45120</v>
      </c>
      <c r="I91" s="897">
        <f>D91+21</f>
        <v>45128</v>
      </c>
      <c r="J91" s="200"/>
      <c r="K91" s="987">
        <v>45104</v>
      </c>
      <c r="L91"/>
      <c r="M91" s="11"/>
      <c r="N91" s="12"/>
      <c r="P91" s="382"/>
      <c r="Q91" s="382"/>
      <c r="R91" s="382"/>
    </row>
    <row r="92" spans="1:18" s="14" customFormat="1" ht="27" hidden="1" customHeight="1" x14ac:dyDescent="0.2">
      <c r="A92" s="901"/>
      <c r="B92" s="918" t="s">
        <v>1320</v>
      </c>
      <c r="C92" s="697" t="s">
        <v>1838</v>
      </c>
      <c r="D92" s="897">
        <v>45113</v>
      </c>
      <c r="E92" s="897">
        <f t="shared" ref="D92:I106" si="86">E91+7</f>
        <v>45115</v>
      </c>
      <c r="F92" s="897">
        <f t="shared" si="86"/>
        <v>45120</v>
      </c>
      <c r="G92" s="897">
        <f t="shared" si="86"/>
        <v>45123</v>
      </c>
      <c r="H92" s="897">
        <f t="shared" si="86"/>
        <v>45127</v>
      </c>
      <c r="I92" s="897">
        <f t="shared" si="86"/>
        <v>45135</v>
      </c>
      <c r="J92" s="200"/>
      <c r="K92" s="987">
        <f>D92</f>
        <v>45113</v>
      </c>
      <c r="L92"/>
      <c r="M92" s="11"/>
      <c r="N92" s="12"/>
      <c r="P92" s="382"/>
      <c r="Q92" s="382"/>
      <c r="R92" s="382"/>
    </row>
    <row r="93" spans="1:18" s="14" customFormat="1" ht="27" hidden="1" customHeight="1" x14ac:dyDescent="0.2">
      <c r="A93" s="901"/>
      <c r="B93" s="918" t="s">
        <v>1123</v>
      </c>
      <c r="C93" s="697" t="s">
        <v>1839</v>
      </c>
      <c r="D93" s="897">
        <v>45121</v>
      </c>
      <c r="E93" s="897">
        <f>D93+1</f>
        <v>45122</v>
      </c>
      <c r="F93" s="897">
        <f>D93+5</f>
        <v>45126</v>
      </c>
      <c r="G93" s="897">
        <f>D93+10</f>
        <v>45131</v>
      </c>
      <c r="H93" s="898">
        <f t="shared" si="86"/>
        <v>45134</v>
      </c>
      <c r="I93" s="897">
        <f>D93+23</f>
        <v>45144</v>
      </c>
      <c r="J93" s="200"/>
      <c r="K93" s="987">
        <v>45118</v>
      </c>
      <c r="L93"/>
      <c r="M93" s="11"/>
      <c r="N93" s="12"/>
      <c r="P93" s="382"/>
      <c r="Q93" s="382"/>
      <c r="R93" s="382"/>
    </row>
    <row r="94" spans="1:18" s="14" customFormat="1" ht="27" hidden="1" customHeight="1" x14ac:dyDescent="0.2">
      <c r="A94" s="901"/>
      <c r="B94" s="918" t="s">
        <v>623</v>
      </c>
      <c r="C94" s="697" t="s">
        <v>1840</v>
      </c>
      <c r="D94" s="897">
        <v>45127</v>
      </c>
      <c r="E94" s="897">
        <f>D94+1</f>
        <v>45128</v>
      </c>
      <c r="F94" s="897">
        <f t="shared" ref="F94:F105" si="87">D94+5</f>
        <v>45132</v>
      </c>
      <c r="G94" s="897">
        <f t="shared" ref="G94:G102" si="88">D94+10</f>
        <v>45137</v>
      </c>
      <c r="H94" s="898">
        <f>D94+15</f>
        <v>45142</v>
      </c>
      <c r="I94" s="897">
        <f t="shared" ref="I94:I105" si="89">D94+23</f>
        <v>45150</v>
      </c>
      <c r="J94" s="200"/>
      <c r="K94" s="987">
        <f>K93+7</f>
        <v>45125</v>
      </c>
      <c r="L94"/>
      <c r="M94" s="11"/>
      <c r="N94" s="12"/>
      <c r="P94" s="382"/>
      <c r="Q94" s="382"/>
      <c r="R94" s="382"/>
    </row>
    <row r="95" spans="1:18" s="14" customFormat="1" ht="27" hidden="1" customHeight="1" x14ac:dyDescent="0.2">
      <c r="A95" s="901" t="s">
        <v>617</v>
      </c>
      <c r="B95" s="918" t="s">
        <v>1531</v>
      </c>
      <c r="C95" s="697" t="s">
        <v>1841</v>
      </c>
      <c r="D95" s="897">
        <v>45134</v>
      </c>
      <c r="E95" s="897">
        <f t="shared" ref="E95:E105" si="90">D95+1</f>
        <v>45135</v>
      </c>
      <c r="F95" s="897">
        <f t="shared" si="87"/>
        <v>45139</v>
      </c>
      <c r="G95" s="897">
        <f t="shared" si="88"/>
        <v>45144</v>
      </c>
      <c r="H95" s="898">
        <f t="shared" ref="H95:H105" si="91">D95+15</f>
        <v>45149</v>
      </c>
      <c r="I95" s="897">
        <f t="shared" si="89"/>
        <v>45157</v>
      </c>
      <c r="J95" s="200"/>
      <c r="K95" s="987">
        <f>K94+7</f>
        <v>45132</v>
      </c>
      <c r="L95"/>
      <c r="M95" s="11"/>
      <c r="N95" s="12"/>
      <c r="P95" s="382"/>
      <c r="Q95" s="382"/>
      <c r="R95" s="382"/>
    </row>
    <row r="96" spans="1:18" s="14" customFormat="1" ht="27" hidden="1" customHeight="1" x14ac:dyDescent="0.2">
      <c r="A96" s="901"/>
      <c r="B96" s="918" t="s">
        <v>1128</v>
      </c>
      <c r="C96" s="697" t="s">
        <v>1842</v>
      </c>
      <c r="D96" s="897">
        <v>45139</v>
      </c>
      <c r="E96" s="897">
        <f t="shared" si="90"/>
        <v>45140</v>
      </c>
      <c r="F96" s="897">
        <f t="shared" si="87"/>
        <v>45144</v>
      </c>
      <c r="G96" s="897">
        <f t="shared" si="88"/>
        <v>45149</v>
      </c>
      <c r="H96" s="898">
        <f t="shared" si="91"/>
        <v>45154</v>
      </c>
      <c r="I96" s="897">
        <f t="shared" si="89"/>
        <v>45162</v>
      </c>
      <c r="J96" s="200"/>
      <c r="K96" s="987">
        <f>K95+7</f>
        <v>45139</v>
      </c>
      <c r="L96"/>
      <c r="M96" s="11"/>
      <c r="N96" s="12"/>
      <c r="P96" s="382"/>
      <c r="Q96" s="382"/>
      <c r="R96" s="382"/>
    </row>
    <row r="97" spans="1:18" s="14" customFormat="1" ht="27" hidden="1" customHeight="1" x14ac:dyDescent="0.2">
      <c r="A97" s="901"/>
      <c r="B97" s="918" t="s">
        <v>1761</v>
      </c>
      <c r="C97" s="697" t="s">
        <v>1843</v>
      </c>
      <c r="D97" s="897">
        <v>45150</v>
      </c>
      <c r="E97" s="897">
        <f t="shared" si="90"/>
        <v>45151</v>
      </c>
      <c r="F97" s="897">
        <f t="shared" si="87"/>
        <v>45155</v>
      </c>
      <c r="G97" s="897">
        <f t="shared" si="88"/>
        <v>45160</v>
      </c>
      <c r="H97" s="898">
        <f t="shared" si="91"/>
        <v>45165</v>
      </c>
      <c r="I97" s="897">
        <f t="shared" si="89"/>
        <v>45173</v>
      </c>
      <c r="J97" s="200"/>
      <c r="K97" s="987">
        <f>K96+7</f>
        <v>45146</v>
      </c>
      <c r="L97"/>
      <c r="M97" s="11"/>
      <c r="N97" s="12"/>
      <c r="P97" s="382"/>
      <c r="Q97" s="382"/>
      <c r="R97" s="382"/>
    </row>
    <row r="98" spans="1:18" s="14" customFormat="1" ht="27" hidden="1" customHeight="1" x14ac:dyDescent="0.2">
      <c r="A98" s="901" t="s">
        <v>1844</v>
      </c>
      <c r="B98" s="918" t="s">
        <v>1123</v>
      </c>
      <c r="C98" s="697" t="s">
        <v>1845</v>
      </c>
      <c r="D98" s="897">
        <v>45154</v>
      </c>
      <c r="E98" s="897">
        <f t="shared" si="90"/>
        <v>45155</v>
      </c>
      <c r="F98" s="897">
        <f t="shared" si="87"/>
        <v>45159</v>
      </c>
      <c r="G98" s="897">
        <f t="shared" si="88"/>
        <v>45164</v>
      </c>
      <c r="H98" s="898">
        <f t="shared" si="91"/>
        <v>45169</v>
      </c>
      <c r="I98" s="897">
        <f t="shared" si="89"/>
        <v>45177</v>
      </c>
      <c r="J98" s="200"/>
      <c r="K98" s="987">
        <f>K97+7</f>
        <v>45153</v>
      </c>
      <c r="L98"/>
      <c r="M98" s="11"/>
      <c r="N98" s="12"/>
      <c r="P98" s="382"/>
      <c r="Q98" s="382"/>
      <c r="R98" s="382"/>
    </row>
    <row r="99" spans="1:18" s="14" customFormat="1" ht="27" hidden="1" customHeight="1" x14ac:dyDescent="0.2">
      <c r="A99" s="901" t="s">
        <v>1846</v>
      </c>
      <c r="B99" s="918" t="s">
        <v>1727</v>
      </c>
      <c r="C99" s="697" t="s">
        <v>1845</v>
      </c>
      <c r="D99" s="897">
        <v>45159</v>
      </c>
      <c r="E99" s="897">
        <f t="shared" si="90"/>
        <v>45160</v>
      </c>
      <c r="F99" s="897">
        <f t="shared" si="87"/>
        <v>45164</v>
      </c>
      <c r="G99" s="897">
        <f t="shared" si="88"/>
        <v>45169</v>
      </c>
      <c r="H99" s="898">
        <f t="shared" si="91"/>
        <v>45174</v>
      </c>
      <c r="I99" s="897">
        <f t="shared" si="89"/>
        <v>45182</v>
      </c>
      <c r="J99" s="200"/>
      <c r="K99" s="988">
        <v>45158</v>
      </c>
      <c r="L99"/>
      <c r="M99" s="11"/>
      <c r="N99" s="12"/>
      <c r="P99" s="382"/>
      <c r="Q99" s="382"/>
      <c r="R99" s="382"/>
    </row>
    <row r="100" spans="1:18" s="14" customFormat="1" ht="27" hidden="1" customHeight="1" x14ac:dyDescent="0.2">
      <c r="A100" s="901" t="s">
        <v>1847</v>
      </c>
      <c r="B100" s="918" t="s">
        <v>623</v>
      </c>
      <c r="C100" s="697" t="s">
        <v>1848</v>
      </c>
      <c r="D100" s="897">
        <v>45167</v>
      </c>
      <c r="E100" s="897">
        <f t="shared" si="90"/>
        <v>45168</v>
      </c>
      <c r="F100" s="897">
        <f t="shared" si="87"/>
        <v>45172</v>
      </c>
      <c r="G100" s="897">
        <f t="shared" si="88"/>
        <v>45177</v>
      </c>
      <c r="H100" s="898">
        <f t="shared" si="91"/>
        <v>45182</v>
      </c>
      <c r="I100" s="897">
        <f t="shared" si="89"/>
        <v>45190</v>
      </c>
      <c r="J100" s="200"/>
      <c r="K100" s="988">
        <f>K99+7</f>
        <v>45165</v>
      </c>
      <c r="L100"/>
      <c r="M100" s="11"/>
      <c r="N100" s="12"/>
      <c r="P100" s="382"/>
      <c r="Q100" s="382"/>
      <c r="R100" s="382"/>
    </row>
    <row r="101" spans="1:18" s="14" customFormat="1" ht="27" hidden="1" customHeight="1" x14ac:dyDescent="0.2">
      <c r="A101" s="901" t="s">
        <v>1789</v>
      </c>
      <c r="B101" s="918" t="s">
        <v>1531</v>
      </c>
      <c r="C101" s="697" t="s">
        <v>1849</v>
      </c>
      <c r="D101" s="897">
        <v>45174</v>
      </c>
      <c r="E101" s="897">
        <f t="shared" si="90"/>
        <v>45175</v>
      </c>
      <c r="F101" s="897">
        <f t="shared" si="87"/>
        <v>45179</v>
      </c>
      <c r="G101" s="897">
        <f t="shared" si="88"/>
        <v>45184</v>
      </c>
      <c r="H101" s="898">
        <f t="shared" si="91"/>
        <v>45189</v>
      </c>
      <c r="I101" s="897">
        <f t="shared" si="89"/>
        <v>45197</v>
      </c>
      <c r="J101" s="200"/>
      <c r="K101" s="988">
        <f>K100+7</f>
        <v>45172</v>
      </c>
      <c r="L101"/>
      <c r="M101" s="11"/>
      <c r="N101" s="12"/>
      <c r="P101" s="382"/>
      <c r="Q101" s="382"/>
      <c r="R101" s="382"/>
    </row>
    <row r="102" spans="1:18" s="14" customFormat="1" ht="27" hidden="1" customHeight="1" x14ac:dyDescent="0.2">
      <c r="A102" s="901" t="s">
        <v>1532</v>
      </c>
      <c r="B102" s="918" t="s">
        <v>1128</v>
      </c>
      <c r="C102" s="697" t="s">
        <v>1850</v>
      </c>
      <c r="D102" s="897">
        <v>45180</v>
      </c>
      <c r="E102" s="897">
        <f t="shared" si="90"/>
        <v>45181</v>
      </c>
      <c r="F102" s="897">
        <f t="shared" si="87"/>
        <v>45185</v>
      </c>
      <c r="G102" s="897">
        <f t="shared" si="88"/>
        <v>45190</v>
      </c>
      <c r="H102" s="898">
        <f t="shared" si="91"/>
        <v>45195</v>
      </c>
      <c r="I102" s="897">
        <f t="shared" si="89"/>
        <v>45203</v>
      </c>
      <c r="J102" s="200"/>
      <c r="K102" s="988">
        <f>K101+7</f>
        <v>45179</v>
      </c>
      <c r="L102"/>
      <c r="M102" s="11"/>
      <c r="N102" s="12"/>
      <c r="P102" s="382"/>
      <c r="Q102" s="382"/>
      <c r="R102" s="382"/>
    </row>
    <row r="103" spans="1:18" s="14" customFormat="1" ht="27" hidden="1" customHeight="1" x14ac:dyDescent="0.2">
      <c r="A103" s="901" t="s">
        <v>1732</v>
      </c>
      <c r="B103" s="918" t="s">
        <v>1733</v>
      </c>
      <c r="C103" s="697" t="s">
        <v>1851</v>
      </c>
      <c r="D103" s="897">
        <v>45185</v>
      </c>
      <c r="E103" s="898">
        <f t="shared" si="90"/>
        <v>45186</v>
      </c>
      <c r="F103" s="897">
        <v>45193</v>
      </c>
      <c r="G103" s="897">
        <f t="shared" ref="G103" si="92">D103+10</f>
        <v>45195</v>
      </c>
      <c r="H103" s="898">
        <f t="shared" si="91"/>
        <v>45200</v>
      </c>
      <c r="I103" s="897">
        <v>45202</v>
      </c>
      <c r="J103" s="200"/>
      <c r="K103" s="988">
        <v>45185</v>
      </c>
      <c r="L103"/>
      <c r="M103" s="11"/>
      <c r="N103" s="12"/>
      <c r="P103" s="382"/>
      <c r="Q103" s="382"/>
      <c r="R103" s="382"/>
    </row>
    <row r="104" spans="1:18" s="14" customFormat="1" ht="27" hidden="1" customHeight="1" x14ac:dyDescent="0.2">
      <c r="A104" s="901" t="s">
        <v>1852</v>
      </c>
      <c r="B104" s="918" t="s">
        <v>1123</v>
      </c>
      <c r="C104" s="697" t="s">
        <v>1853</v>
      </c>
      <c r="D104" s="897">
        <v>45194</v>
      </c>
      <c r="E104" s="898">
        <f t="shared" si="90"/>
        <v>45195</v>
      </c>
      <c r="F104" s="898">
        <f t="shared" si="87"/>
        <v>45199</v>
      </c>
      <c r="G104" s="898">
        <f t="shared" ref="G104" si="93">D104+10</f>
        <v>45204</v>
      </c>
      <c r="H104" s="898">
        <f t="shared" si="91"/>
        <v>45209</v>
      </c>
      <c r="I104" s="898">
        <f t="shared" si="89"/>
        <v>45217</v>
      </c>
      <c r="J104" s="200"/>
      <c r="K104" s="988">
        <v>45193</v>
      </c>
      <c r="L104"/>
      <c r="M104" s="11"/>
      <c r="N104" s="12"/>
      <c r="P104" s="382"/>
      <c r="Q104" s="382"/>
      <c r="R104" s="382"/>
    </row>
    <row r="105" spans="1:18" s="14" customFormat="1" ht="27" hidden="1" customHeight="1" x14ac:dyDescent="0.2">
      <c r="A105" s="901" t="s">
        <v>1787</v>
      </c>
      <c r="B105" s="918" t="s">
        <v>1727</v>
      </c>
      <c r="C105" s="697" t="s">
        <v>1854</v>
      </c>
      <c r="D105" s="897">
        <v>45200</v>
      </c>
      <c r="E105" s="897">
        <f t="shared" si="90"/>
        <v>45201</v>
      </c>
      <c r="F105" s="897">
        <f t="shared" si="87"/>
        <v>45205</v>
      </c>
      <c r="G105" s="897">
        <f t="shared" ref="G105" si="94">D105+10</f>
        <v>45210</v>
      </c>
      <c r="H105" s="898">
        <f t="shared" si="91"/>
        <v>45215</v>
      </c>
      <c r="I105" s="897">
        <f t="shared" si="89"/>
        <v>45223</v>
      </c>
      <c r="J105" s="200"/>
      <c r="K105" s="988">
        <f t="shared" ref="K105:K122" si="95">K104+7</f>
        <v>45200</v>
      </c>
      <c r="L105"/>
      <c r="M105" s="11"/>
      <c r="N105" s="12"/>
      <c r="P105" s="382"/>
      <c r="Q105" s="382"/>
      <c r="R105" s="382"/>
    </row>
    <row r="106" spans="1:18" s="14" customFormat="1" ht="27" hidden="1" customHeight="1" x14ac:dyDescent="0.2">
      <c r="A106" s="901" t="s">
        <v>1789</v>
      </c>
      <c r="B106" s="918" t="s">
        <v>1531</v>
      </c>
      <c r="C106" s="697" t="s">
        <v>1855</v>
      </c>
      <c r="D106" s="897">
        <f t="shared" si="86"/>
        <v>45207</v>
      </c>
      <c r="E106" s="897">
        <f t="shared" ref="E106" si="96">D106+1</f>
        <v>45208</v>
      </c>
      <c r="F106" s="897">
        <f t="shared" ref="F106" si="97">D106+5</f>
        <v>45212</v>
      </c>
      <c r="G106" s="897">
        <f t="shared" ref="G106" si="98">D106+10</f>
        <v>45217</v>
      </c>
      <c r="H106" s="898">
        <f t="shared" ref="H106" si="99">D106+15</f>
        <v>45222</v>
      </c>
      <c r="I106" s="897">
        <f t="shared" ref="I106" si="100">D106+23</f>
        <v>45230</v>
      </c>
      <c r="J106" s="200"/>
      <c r="K106" s="988">
        <f t="shared" si="95"/>
        <v>45207</v>
      </c>
      <c r="L106"/>
      <c r="M106" s="11"/>
      <c r="N106" s="12"/>
      <c r="P106" s="382"/>
      <c r="Q106" s="382"/>
      <c r="R106" s="382"/>
    </row>
    <row r="107" spans="1:18" s="14" customFormat="1" ht="27" hidden="1" customHeight="1" x14ac:dyDescent="0.2">
      <c r="A107" s="901"/>
      <c r="B107" s="918" t="s">
        <v>1128</v>
      </c>
      <c r="C107" s="697" t="s">
        <v>1856</v>
      </c>
      <c r="D107" s="897">
        <v>45218</v>
      </c>
      <c r="E107" s="898">
        <f t="shared" ref="E107" si="101">D107+1</f>
        <v>45219</v>
      </c>
      <c r="F107" s="897">
        <f t="shared" ref="F107" si="102">D107+5</f>
        <v>45223</v>
      </c>
      <c r="G107" s="897">
        <f t="shared" ref="G107" si="103">D107+10</f>
        <v>45228</v>
      </c>
      <c r="H107" s="898">
        <f t="shared" ref="H107" si="104">D107+15</f>
        <v>45233</v>
      </c>
      <c r="I107" s="897">
        <f t="shared" ref="I107" si="105">D107+23</f>
        <v>45241</v>
      </c>
      <c r="J107" s="200"/>
      <c r="K107" s="988">
        <f t="shared" si="95"/>
        <v>45214</v>
      </c>
      <c r="L107"/>
      <c r="M107" s="11"/>
      <c r="N107" s="12"/>
      <c r="P107" s="382"/>
      <c r="Q107" s="382"/>
      <c r="R107" s="382"/>
    </row>
    <row r="108" spans="1:18" s="14" customFormat="1" ht="27" hidden="1" customHeight="1" x14ac:dyDescent="0.2">
      <c r="A108" s="901"/>
      <c r="B108" s="918" t="s">
        <v>1733</v>
      </c>
      <c r="C108" s="697" t="s">
        <v>1857</v>
      </c>
      <c r="D108" s="897">
        <v>45222</v>
      </c>
      <c r="E108" s="898">
        <f t="shared" ref="E108" si="106">D108+1</f>
        <v>45223</v>
      </c>
      <c r="F108" s="897">
        <f t="shared" ref="F108" si="107">D108+5</f>
        <v>45227</v>
      </c>
      <c r="G108" s="898">
        <f t="shared" ref="G108" si="108">D108+10</f>
        <v>45232</v>
      </c>
      <c r="H108" s="898">
        <f t="shared" ref="H108" si="109">D108+15</f>
        <v>45237</v>
      </c>
      <c r="I108" s="897">
        <f t="shared" ref="I108" si="110">D108+23</f>
        <v>45245</v>
      </c>
      <c r="J108" s="200"/>
      <c r="K108" s="988">
        <f t="shared" si="95"/>
        <v>45221</v>
      </c>
      <c r="L108"/>
      <c r="M108" s="11"/>
      <c r="N108" s="12"/>
      <c r="P108" s="382"/>
      <c r="Q108" s="382"/>
      <c r="R108" s="382"/>
    </row>
    <row r="109" spans="1:18" s="14" customFormat="1" ht="27" hidden="1" customHeight="1" x14ac:dyDescent="0.2">
      <c r="A109" s="901" t="s">
        <v>1847</v>
      </c>
      <c r="B109" s="973" t="s">
        <v>1741</v>
      </c>
      <c r="C109" s="697" t="s">
        <v>1858</v>
      </c>
      <c r="D109" s="897">
        <v>45227</v>
      </c>
      <c r="E109" s="897">
        <f t="shared" ref="E109" si="111">D109+1</f>
        <v>45228</v>
      </c>
      <c r="F109" s="897">
        <f t="shared" ref="F109" si="112">D109+5</f>
        <v>45232</v>
      </c>
      <c r="G109" s="897">
        <f t="shared" ref="G109" si="113">D109+10</f>
        <v>45237</v>
      </c>
      <c r="H109" s="898">
        <f t="shared" ref="H109" si="114">D109+15</f>
        <v>45242</v>
      </c>
      <c r="I109" s="897">
        <f t="shared" ref="I109" si="115">D109+23</f>
        <v>45250</v>
      </c>
      <c r="J109" s="200"/>
      <c r="K109" s="988">
        <f t="shared" si="95"/>
        <v>45228</v>
      </c>
      <c r="L109"/>
      <c r="M109" s="11"/>
      <c r="N109" s="12"/>
      <c r="P109" s="382"/>
      <c r="Q109" s="382"/>
      <c r="R109" s="382"/>
    </row>
    <row r="110" spans="1:18" s="14" customFormat="1" ht="27" hidden="1" customHeight="1" x14ac:dyDescent="0.2">
      <c r="A110" s="901"/>
      <c r="B110" s="918" t="s">
        <v>1727</v>
      </c>
      <c r="C110" s="697" t="s">
        <v>1859</v>
      </c>
      <c r="D110" s="897">
        <v>45234</v>
      </c>
      <c r="E110" s="897">
        <f t="shared" ref="E110" si="116">D110+1</f>
        <v>45235</v>
      </c>
      <c r="F110" s="897">
        <f t="shared" ref="F110" si="117">D110+5</f>
        <v>45239</v>
      </c>
      <c r="G110" s="897">
        <f t="shared" ref="G110" si="118">D110+10</f>
        <v>45244</v>
      </c>
      <c r="H110" s="898">
        <f t="shared" ref="H110" si="119">D110+15</f>
        <v>45249</v>
      </c>
      <c r="I110" s="897">
        <f t="shared" ref="I110" si="120">D110+23</f>
        <v>45257</v>
      </c>
      <c r="J110" s="200"/>
      <c r="K110" s="988">
        <f t="shared" si="95"/>
        <v>45235</v>
      </c>
      <c r="L110"/>
      <c r="M110" s="11"/>
      <c r="N110" s="12"/>
      <c r="P110" s="382"/>
      <c r="Q110" s="382"/>
      <c r="R110" s="382"/>
    </row>
    <row r="111" spans="1:18" s="14" customFormat="1" ht="27" hidden="1" customHeight="1" x14ac:dyDescent="0.2">
      <c r="A111" s="901"/>
      <c r="B111" s="918" t="s">
        <v>1531</v>
      </c>
      <c r="C111" s="697" t="s">
        <v>1860</v>
      </c>
      <c r="D111" s="897">
        <v>45242</v>
      </c>
      <c r="E111" s="898">
        <f t="shared" ref="E111" si="121">D111+1</f>
        <v>45243</v>
      </c>
      <c r="F111" s="898">
        <f t="shared" ref="F111" si="122">D111+5</f>
        <v>45247</v>
      </c>
      <c r="G111" s="898">
        <f t="shared" ref="G111" si="123">D111+10</f>
        <v>45252</v>
      </c>
      <c r="H111" s="898">
        <f t="shared" ref="H111" si="124">D111+15</f>
        <v>45257</v>
      </c>
      <c r="I111" s="898">
        <f t="shared" ref="I111" si="125">D111+23</f>
        <v>45265</v>
      </c>
      <c r="J111" s="200"/>
      <c r="K111" s="1040">
        <f t="shared" si="95"/>
        <v>45242</v>
      </c>
      <c r="L111"/>
      <c r="M111" s="11"/>
      <c r="N111" s="12"/>
      <c r="P111" s="382"/>
      <c r="Q111" s="382"/>
      <c r="R111" s="382"/>
    </row>
    <row r="112" spans="1:18" s="14" customFormat="1" ht="27" hidden="1" customHeight="1" x14ac:dyDescent="0.2">
      <c r="A112" s="901" t="s">
        <v>1778</v>
      </c>
      <c r="B112" s="918" t="s">
        <v>1468</v>
      </c>
      <c r="C112" s="697" t="s">
        <v>1861</v>
      </c>
      <c r="D112" s="897">
        <v>45251</v>
      </c>
      <c r="E112" s="897">
        <f t="shared" ref="E112" si="126">D112+1</f>
        <v>45252</v>
      </c>
      <c r="F112" s="897">
        <f>D112+6</f>
        <v>45257</v>
      </c>
      <c r="G112" s="897">
        <f>D112+8</f>
        <v>45259</v>
      </c>
      <c r="H112" s="898">
        <f t="shared" ref="H112" si="127">D112+15</f>
        <v>45266</v>
      </c>
      <c r="I112" s="897">
        <f>D112+16</f>
        <v>45267</v>
      </c>
      <c r="J112" s="200"/>
      <c r="K112" s="988">
        <f t="shared" si="95"/>
        <v>45249</v>
      </c>
      <c r="L112"/>
      <c r="M112" s="11"/>
      <c r="N112" s="12"/>
      <c r="P112" s="382"/>
      <c r="Q112" s="382"/>
      <c r="R112" s="382"/>
    </row>
    <row r="113" spans="1:18" s="14" customFormat="1" ht="27" hidden="1" customHeight="1" x14ac:dyDescent="0.2">
      <c r="A113" s="901" t="s">
        <v>1862</v>
      </c>
      <c r="B113" s="918" t="s">
        <v>1531</v>
      </c>
      <c r="C113" s="697" t="s">
        <v>1863</v>
      </c>
      <c r="D113" s="897">
        <v>45256</v>
      </c>
      <c r="E113" s="898">
        <f t="shared" ref="E113" si="128">D113+1</f>
        <v>45257</v>
      </c>
      <c r="F113" s="897">
        <f t="shared" ref="F113:F124" si="129">D113+6</f>
        <v>45262</v>
      </c>
      <c r="G113" s="897">
        <f t="shared" ref="G113:G124" si="130">D113+8</f>
        <v>45264</v>
      </c>
      <c r="H113" s="898">
        <f t="shared" ref="H113" si="131">D113+15</f>
        <v>45271</v>
      </c>
      <c r="I113" s="897">
        <f t="shared" ref="I113:I124" si="132">D113+16</f>
        <v>45272</v>
      </c>
      <c r="J113" s="200"/>
      <c r="K113" s="988">
        <f t="shared" si="95"/>
        <v>45256</v>
      </c>
      <c r="L113"/>
      <c r="M113" s="11"/>
      <c r="N113" s="12"/>
      <c r="P113" s="382"/>
      <c r="Q113" s="382"/>
      <c r="R113" s="382"/>
    </row>
    <row r="114" spans="1:18" s="14" customFormat="1" ht="27" hidden="1" customHeight="1" x14ac:dyDescent="0.2">
      <c r="A114" s="901" t="s">
        <v>1864</v>
      </c>
      <c r="B114" s="918" t="s">
        <v>1128</v>
      </c>
      <c r="C114" s="697" t="s">
        <v>1865</v>
      </c>
      <c r="D114" s="897">
        <v>45267</v>
      </c>
      <c r="E114" s="897">
        <f t="shared" ref="E114" si="133">D114+1</f>
        <v>45268</v>
      </c>
      <c r="F114" s="897">
        <f t="shared" si="129"/>
        <v>45273</v>
      </c>
      <c r="G114" s="897">
        <f t="shared" si="130"/>
        <v>45275</v>
      </c>
      <c r="H114" s="898">
        <f t="shared" ref="H114" si="134">D114+15</f>
        <v>45282</v>
      </c>
      <c r="I114" s="897">
        <f t="shared" si="132"/>
        <v>45283</v>
      </c>
      <c r="J114" s="200"/>
      <c r="K114" s="988">
        <f t="shared" si="95"/>
        <v>45263</v>
      </c>
      <c r="L114"/>
      <c r="M114" s="11"/>
      <c r="N114" s="12"/>
      <c r="P114" s="382"/>
      <c r="Q114" s="382"/>
      <c r="R114" s="382"/>
    </row>
    <row r="115" spans="1:18" s="14" customFormat="1" ht="27" hidden="1" customHeight="1" x14ac:dyDescent="0.2">
      <c r="A115" s="901" t="s">
        <v>1809</v>
      </c>
      <c r="B115" s="953" t="s">
        <v>1810</v>
      </c>
      <c r="C115" s="697" t="s">
        <v>1866</v>
      </c>
      <c r="D115" s="898">
        <v>45274</v>
      </c>
      <c r="E115" s="898">
        <f t="shared" ref="E115" si="135">D115+1</f>
        <v>45275</v>
      </c>
      <c r="F115" s="824">
        <v>45276</v>
      </c>
      <c r="G115" s="824">
        <v>45278</v>
      </c>
      <c r="H115" s="898">
        <f t="shared" ref="H115" si="136">D115+15</f>
        <v>45289</v>
      </c>
      <c r="I115" s="824">
        <v>45286</v>
      </c>
      <c r="J115" s="200"/>
      <c r="K115" s="988">
        <f t="shared" si="95"/>
        <v>45270</v>
      </c>
      <c r="L115"/>
      <c r="M115" s="11"/>
      <c r="N115" s="12"/>
      <c r="P115" s="382"/>
      <c r="Q115" s="382"/>
      <c r="R115" s="382"/>
    </row>
    <row r="116" spans="1:18" s="14" customFormat="1" ht="27" hidden="1" customHeight="1" x14ac:dyDescent="0.2">
      <c r="A116" s="901" t="s">
        <v>1532</v>
      </c>
      <c r="B116" s="902" t="s">
        <v>1733</v>
      </c>
      <c r="C116" s="697" t="s">
        <v>1867</v>
      </c>
      <c r="D116" s="897">
        <v>45280</v>
      </c>
      <c r="E116" s="897">
        <f t="shared" ref="E116" si="137">D116+1</f>
        <v>45281</v>
      </c>
      <c r="F116" s="897">
        <f t="shared" si="129"/>
        <v>45286</v>
      </c>
      <c r="G116" s="897">
        <f t="shared" si="130"/>
        <v>45288</v>
      </c>
      <c r="H116" s="898">
        <f t="shared" ref="H116" si="138">D116+15</f>
        <v>45295</v>
      </c>
      <c r="I116" s="897">
        <f t="shared" si="132"/>
        <v>45296</v>
      </c>
      <c r="J116" s="200"/>
      <c r="K116" s="988">
        <f t="shared" si="95"/>
        <v>45277</v>
      </c>
      <c r="L116"/>
      <c r="M116" s="11"/>
      <c r="N116" s="12"/>
      <c r="P116" s="382"/>
      <c r="Q116" s="382"/>
      <c r="R116" s="382"/>
    </row>
    <row r="117" spans="1:18" s="14" customFormat="1" ht="27" hidden="1" customHeight="1" x14ac:dyDescent="0.2">
      <c r="A117" s="901"/>
      <c r="B117" s="918" t="s">
        <v>1468</v>
      </c>
      <c r="C117" s="697" t="s">
        <v>1868</v>
      </c>
      <c r="D117" s="897">
        <v>45286</v>
      </c>
      <c r="E117" s="897">
        <f t="shared" ref="E117" si="139">D117+1</f>
        <v>45287</v>
      </c>
      <c r="F117" s="897">
        <f t="shared" si="129"/>
        <v>45292</v>
      </c>
      <c r="G117" s="897">
        <f t="shared" si="130"/>
        <v>45294</v>
      </c>
      <c r="H117" s="898">
        <f t="shared" ref="H117" si="140">D117+15</f>
        <v>45301</v>
      </c>
      <c r="I117" s="897">
        <f t="shared" si="132"/>
        <v>45302</v>
      </c>
      <c r="J117" s="200"/>
      <c r="K117" s="988">
        <f t="shared" si="95"/>
        <v>45284</v>
      </c>
      <c r="L117"/>
      <c r="M117" s="11"/>
      <c r="N117" s="12"/>
      <c r="P117" s="382"/>
      <c r="Q117" s="382"/>
      <c r="R117" s="382"/>
    </row>
    <row r="118" spans="1:18" s="14" customFormat="1" ht="27" hidden="1" customHeight="1" x14ac:dyDescent="0.2">
      <c r="A118" s="901" t="s">
        <v>1778</v>
      </c>
      <c r="B118" s="918" t="s">
        <v>1531</v>
      </c>
      <c r="C118" s="697" t="s">
        <v>1869</v>
      </c>
      <c r="D118" s="897">
        <v>45291</v>
      </c>
      <c r="E118" s="897">
        <f t="shared" ref="E118" si="141">D118+1</f>
        <v>45292</v>
      </c>
      <c r="F118" s="898">
        <f t="shared" si="129"/>
        <v>45297</v>
      </c>
      <c r="G118" s="897">
        <f t="shared" si="130"/>
        <v>45299</v>
      </c>
      <c r="H118" s="898">
        <f t="shared" ref="H118" si="142">D118+15</f>
        <v>45306</v>
      </c>
      <c r="I118" s="897">
        <f t="shared" si="132"/>
        <v>45307</v>
      </c>
      <c r="J118" s="200"/>
      <c r="K118" s="988">
        <f t="shared" si="95"/>
        <v>45291</v>
      </c>
      <c r="L118"/>
      <c r="M118" s="11"/>
      <c r="N118" s="12"/>
      <c r="P118" s="382"/>
      <c r="Q118" s="382"/>
      <c r="R118" s="382"/>
    </row>
    <row r="119" spans="1:18" s="14" customFormat="1" ht="27" hidden="1" customHeight="1" x14ac:dyDescent="0.2">
      <c r="A119" s="901"/>
      <c r="B119" s="918" t="s">
        <v>1128</v>
      </c>
      <c r="C119" s="697" t="s">
        <v>1870</v>
      </c>
      <c r="D119" s="897">
        <v>45306</v>
      </c>
      <c r="E119" s="898">
        <f t="shared" ref="E119" si="143">D119+1</f>
        <v>45307</v>
      </c>
      <c r="F119" s="897">
        <f t="shared" si="129"/>
        <v>45312</v>
      </c>
      <c r="G119" s="897">
        <f t="shared" si="130"/>
        <v>45314</v>
      </c>
      <c r="H119" s="898">
        <f t="shared" ref="H119" si="144">D119+15</f>
        <v>45321</v>
      </c>
      <c r="I119" s="897">
        <f t="shared" si="132"/>
        <v>45322</v>
      </c>
      <c r="J119" s="200"/>
      <c r="K119" s="988">
        <f t="shared" si="95"/>
        <v>45298</v>
      </c>
      <c r="L119"/>
      <c r="M119" s="11"/>
      <c r="N119" s="12"/>
      <c r="P119" s="382"/>
      <c r="Q119" s="382"/>
      <c r="R119" s="382"/>
    </row>
    <row r="120" spans="1:18" s="14" customFormat="1" ht="27" hidden="1" customHeight="1" x14ac:dyDescent="0.2">
      <c r="A120" s="901" t="s">
        <v>1809</v>
      </c>
      <c r="B120" s="918" t="s">
        <v>1810</v>
      </c>
      <c r="C120" s="697" t="s">
        <v>1871</v>
      </c>
      <c r="D120" s="897">
        <v>45310</v>
      </c>
      <c r="E120" s="898">
        <f t="shared" ref="E120" si="145">D120+1</f>
        <v>45311</v>
      </c>
      <c r="F120" s="898">
        <f t="shared" si="129"/>
        <v>45316</v>
      </c>
      <c r="G120" s="897">
        <f t="shared" si="130"/>
        <v>45318</v>
      </c>
      <c r="H120" s="898">
        <f t="shared" ref="H120" si="146">D120+15</f>
        <v>45325</v>
      </c>
      <c r="I120" s="897">
        <f t="shared" si="132"/>
        <v>45326</v>
      </c>
      <c r="J120" s="200"/>
      <c r="K120" s="988">
        <f t="shared" si="95"/>
        <v>45305</v>
      </c>
      <c r="L120"/>
      <c r="M120" s="11"/>
      <c r="N120" s="12"/>
      <c r="P120" s="382"/>
      <c r="Q120" s="382"/>
      <c r="R120" s="382"/>
    </row>
    <row r="121" spans="1:18" s="14" customFormat="1" ht="27" hidden="1" customHeight="1" x14ac:dyDescent="0.2">
      <c r="A121" s="901"/>
      <c r="B121" s="918" t="s">
        <v>1733</v>
      </c>
      <c r="C121" s="697" t="s">
        <v>1872</v>
      </c>
      <c r="D121" s="897">
        <v>45318</v>
      </c>
      <c r="E121" s="897">
        <f t="shared" ref="E121" si="147">D121+1</f>
        <v>45319</v>
      </c>
      <c r="F121" s="897">
        <f t="shared" si="129"/>
        <v>45324</v>
      </c>
      <c r="G121" s="897">
        <f t="shared" si="130"/>
        <v>45326</v>
      </c>
      <c r="H121" s="898">
        <f t="shared" ref="H121" si="148">D121+15</f>
        <v>45333</v>
      </c>
      <c r="I121" s="897">
        <f t="shared" si="132"/>
        <v>45334</v>
      </c>
      <c r="J121" s="200"/>
      <c r="K121" s="988">
        <f t="shared" si="95"/>
        <v>45312</v>
      </c>
      <c r="L121"/>
      <c r="M121" s="11"/>
      <c r="N121" s="12"/>
      <c r="P121" s="382"/>
      <c r="Q121" s="382"/>
      <c r="R121" s="382"/>
    </row>
    <row r="122" spans="1:18" s="14" customFormat="1" ht="27" hidden="1" customHeight="1" x14ac:dyDescent="0.2">
      <c r="A122" s="901"/>
      <c r="B122" s="918" t="s">
        <v>1468</v>
      </c>
      <c r="C122" s="697" t="s">
        <v>1873</v>
      </c>
      <c r="D122" s="897">
        <v>45322</v>
      </c>
      <c r="E122" s="897">
        <f t="shared" ref="E122:E124" si="149">D122+1</f>
        <v>45323</v>
      </c>
      <c r="F122" s="897">
        <f t="shared" si="129"/>
        <v>45328</v>
      </c>
      <c r="G122" s="897">
        <f t="shared" si="130"/>
        <v>45330</v>
      </c>
      <c r="H122" s="898">
        <f t="shared" ref="H122:H124" si="150">D122+15</f>
        <v>45337</v>
      </c>
      <c r="I122" s="897">
        <f t="shared" si="132"/>
        <v>45338</v>
      </c>
      <c r="J122" s="200"/>
      <c r="K122" s="988">
        <f t="shared" si="95"/>
        <v>45319</v>
      </c>
      <c r="L122"/>
      <c r="M122" s="11"/>
      <c r="N122" s="12"/>
      <c r="P122" s="382"/>
      <c r="Q122" s="382"/>
      <c r="R122" s="382"/>
    </row>
    <row r="123" spans="1:18" s="14" customFormat="1" ht="27" hidden="1" customHeight="1" x14ac:dyDescent="0.2">
      <c r="A123" s="901"/>
      <c r="B123" s="918" t="s">
        <v>1531</v>
      </c>
      <c r="C123" s="697" t="s">
        <v>1874</v>
      </c>
      <c r="D123" s="897">
        <v>45330</v>
      </c>
      <c r="E123" s="897">
        <f t="shared" si="149"/>
        <v>45331</v>
      </c>
      <c r="F123" s="897">
        <f t="shared" si="129"/>
        <v>45336</v>
      </c>
      <c r="G123" s="897">
        <f t="shared" si="130"/>
        <v>45338</v>
      </c>
      <c r="H123" s="898">
        <f t="shared" si="150"/>
        <v>45345</v>
      </c>
      <c r="I123" s="897">
        <f t="shared" si="132"/>
        <v>45346</v>
      </c>
      <c r="J123" s="200"/>
      <c r="K123" s="988">
        <v>45326</v>
      </c>
      <c r="L123"/>
      <c r="M123" s="11"/>
      <c r="N123" s="12"/>
      <c r="P123" s="382"/>
      <c r="Q123" s="382"/>
      <c r="R123" s="382"/>
    </row>
    <row r="124" spans="1:18" s="14" customFormat="1" ht="27" hidden="1" customHeight="1" x14ac:dyDescent="0.2">
      <c r="A124" s="901" t="s">
        <v>1797</v>
      </c>
      <c r="B124" s="918" t="s">
        <v>1128</v>
      </c>
      <c r="C124" s="697" t="s">
        <v>1875</v>
      </c>
      <c r="D124" s="974">
        <v>45335</v>
      </c>
      <c r="E124" s="974">
        <f t="shared" si="149"/>
        <v>45336</v>
      </c>
      <c r="F124" s="974">
        <f t="shared" si="129"/>
        <v>45341</v>
      </c>
      <c r="G124" s="974">
        <f t="shared" si="130"/>
        <v>45343</v>
      </c>
      <c r="H124" s="974">
        <f t="shared" si="150"/>
        <v>45350</v>
      </c>
      <c r="I124" s="974">
        <f t="shared" si="132"/>
        <v>45351</v>
      </c>
      <c r="J124" s="200"/>
      <c r="K124" s="988">
        <v>45333</v>
      </c>
      <c r="L124"/>
      <c r="M124" s="11"/>
      <c r="N124" s="12"/>
      <c r="P124" s="382"/>
      <c r="Q124" s="382"/>
      <c r="R124" s="382"/>
    </row>
    <row r="125" spans="1:18" s="14" customFormat="1" ht="27" hidden="1" customHeight="1" x14ac:dyDescent="0.2">
      <c r="A125" s="901"/>
      <c r="B125" s="918" t="s">
        <v>1810</v>
      </c>
      <c r="C125" s="697" t="s">
        <v>1876</v>
      </c>
      <c r="D125" s="897">
        <v>45345</v>
      </c>
      <c r="E125" s="897">
        <f t="shared" ref="E125" si="151">D125+1</f>
        <v>45346</v>
      </c>
      <c r="F125" s="897">
        <f t="shared" ref="F125" si="152">D125+6</f>
        <v>45351</v>
      </c>
      <c r="G125" s="897">
        <f t="shared" ref="G125" si="153">D125+8</f>
        <v>45353</v>
      </c>
      <c r="H125" s="898">
        <f t="shared" ref="H125" si="154">D125+15</f>
        <v>45360</v>
      </c>
      <c r="I125" s="897">
        <f t="shared" ref="I125" si="155">D125+16</f>
        <v>45361</v>
      </c>
      <c r="J125" s="200"/>
      <c r="K125" s="988">
        <v>45340</v>
      </c>
      <c r="L125"/>
      <c r="M125" s="11"/>
      <c r="N125" s="12"/>
      <c r="P125" s="382"/>
      <c r="Q125" s="382"/>
      <c r="R125" s="382"/>
    </row>
    <row r="126" spans="1:18" s="14" customFormat="1" ht="27" hidden="1" customHeight="1" x14ac:dyDescent="0.2">
      <c r="A126" s="901"/>
      <c r="B126" s="918" t="s">
        <v>1733</v>
      </c>
      <c r="C126" s="697" t="s">
        <v>1877</v>
      </c>
      <c r="D126" s="897">
        <v>45348</v>
      </c>
      <c r="E126" s="897">
        <f t="shared" ref="E126:E127" si="156">D126+1</f>
        <v>45349</v>
      </c>
      <c r="F126" s="897">
        <f t="shared" ref="F126:F127" si="157">D126+6</f>
        <v>45354</v>
      </c>
      <c r="G126" s="897">
        <f t="shared" ref="G126:G127" si="158">D126+8</f>
        <v>45356</v>
      </c>
      <c r="H126" s="898">
        <f t="shared" ref="H126:H127" si="159">D126+15</f>
        <v>45363</v>
      </c>
      <c r="I126" s="897">
        <f t="shared" ref="I126:I127" si="160">D126+16</f>
        <v>45364</v>
      </c>
      <c r="J126" s="200"/>
      <c r="K126" s="988">
        <v>45347</v>
      </c>
      <c r="L126"/>
      <c r="M126" s="11"/>
      <c r="N126" s="12"/>
      <c r="P126" s="382"/>
      <c r="Q126" s="382"/>
      <c r="R126" s="382"/>
    </row>
    <row r="127" spans="1:18" s="14" customFormat="1" ht="27" hidden="1" customHeight="1" x14ac:dyDescent="0.2">
      <c r="A127" s="901"/>
      <c r="B127" s="918" t="s">
        <v>1468</v>
      </c>
      <c r="C127" s="697" t="s">
        <v>1878</v>
      </c>
      <c r="D127" s="897">
        <v>45359</v>
      </c>
      <c r="E127" s="897">
        <f t="shared" si="156"/>
        <v>45360</v>
      </c>
      <c r="F127" s="897">
        <f t="shared" si="157"/>
        <v>45365</v>
      </c>
      <c r="G127" s="897">
        <f t="shared" si="158"/>
        <v>45367</v>
      </c>
      <c r="H127" s="898">
        <f t="shared" si="159"/>
        <v>45374</v>
      </c>
      <c r="I127" s="897">
        <f t="shared" si="160"/>
        <v>45375</v>
      </c>
      <c r="J127" s="200"/>
      <c r="K127" s="988">
        <v>45354</v>
      </c>
      <c r="L127"/>
      <c r="M127" s="11"/>
      <c r="N127" s="12"/>
      <c r="P127" s="382"/>
      <c r="Q127" s="382"/>
      <c r="R127" s="382"/>
    </row>
    <row r="128" spans="1:18" s="14" customFormat="1" ht="27" hidden="1" customHeight="1" x14ac:dyDescent="0.2">
      <c r="A128" s="901" t="s">
        <v>1879</v>
      </c>
      <c r="B128" s="1159" t="s">
        <v>1531</v>
      </c>
      <c r="C128" s="1149" t="s">
        <v>1880</v>
      </c>
      <c r="D128" s="1149">
        <v>45372</v>
      </c>
      <c r="E128" s="1013" t="s">
        <v>547</v>
      </c>
      <c r="F128" s="897">
        <v>45375</v>
      </c>
      <c r="G128" s="897">
        <v>45378</v>
      </c>
      <c r="H128" s="898">
        <f t="shared" ref="H128:H130" si="161">D128+15</f>
        <v>45387</v>
      </c>
      <c r="I128" s="897">
        <v>45382</v>
      </c>
      <c r="J128" s="200"/>
      <c r="K128" s="851">
        <v>45361</v>
      </c>
      <c r="L128"/>
      <c r="M128" s="11"/>
      <c r="N128" s="12"/>
      <c r="P128" s="382"/>
      <c r="Q128" s="382"/>
      <c r="R128" s="382"/>
    </row>
    <row r="129" spans="1:18" s="14" customFormat="1" ht="27" hidden="1" customHeight="1" x14ac:dyDescent="0.2">
      <c r="A129" s="901" t="s">
        <v>1881</v>
      </c>
      <c r="B129" s="1159" t="s">
        <v>1882</v>
      </c>
      <c r="C129" s="1149" t="s">
        <v>1883</v>
      </c>
      <c r="D129" s="1149">
        <v>45373</v>
      </c>
      <c r="E129" s="1013" t="s">
        <v>547</v>
      </c>
      <c r="F129" s="897">
        <f t="shared" ref="F129:F130" si="162">D129+6</f>
        <v>45379</v>
      </c>
      <c r="G129" s="897">
        <v>45382</v>
      </c>
      <c r="H129" s="898">
        <f t="shared" si="161"/>
        <v>45388</v>
      </c>
      <c r="I129" s="897">
        <v>45388</v>
      </c>
      <c r="J129" s="200"/>
      <c r="K129" s="851">
        <v>45368</v>
      </c>
      <c r="L129"/>
      <c r="M129" s="11"/>
      <c r="N129" s="12"/>
      <c r="P129" s="382"/>
      <c r="Q129" s="382"/>
      <c r="R129" s="382"/>
    </row>
    <row r="130" spans="1:18" s="14" customFormat="1" ht="27" hidden="1" customHeight="1" x14ac:dyDescent="0.2">
      <c r="A130" s="901"/>
      <c r="B130" s="1159" t="s">
        <v>1810</v>
      </c>
      <c r="C130" s="1149" t="s">
        <v>1884</v>
      </c>
      <c r="D130" s="1149">
        <v>45382</v>
      </c>
      <c r="E130" s="897">
        <f t="shared" ref="E130" si="163">D130+1</f>
        <v>45383</v>
      </c>
      <c r="F130" s="897">
        <f t="shared" si="162"/>
        <v>45388</v>
      </c>
      <c r="G130" s="897">
        <f t="shared" ref="G130" si="164">D130+8</f>
        <v>45390</v>
      </c>
      <c r="H130" s="898">
        <f t="shared" si="161"/>
        <v>45397</v>
      </c>
      <c r="I130" s="897">
        <f t="shared" ref="I130" si="165">D130+16</f>
        <v>45398</v>
      </c>
      <c r="J130" s="200"/>
      <c r="K130" s="851">
        <v>45375</v>
      </c>
      <c r="L130"/>
      <c r="M130" s="11"/>
      <c r="N130" s="12"/>
      <c r="P130" s="382"/>
      <c r="Q130" s="382"/>
      <c r="R130" s="382"/>
    </row>
    <row r="131" spans="1:18" s="14" customFormat="1" ht="27" hidden="1" customHeight="1" x14ac:dyDescent="0.2">
      <c r="A131" s="901"/>
      <c r="B131" s="1159" t="s">
        <v>1733</v>
      </c>
      <c r="C131" s="1149" t="s">
        <v>1885</v>
      </c>
      <c r="D131" s="1149">
        <v>45386</v>
      </c>
      <c r="E131" s="897">
        <f t="shared" ref="E131:E135" si="166">D131+1</f>
        <v>45387</v>
      </c>
      <c r="F131" s="897">
        <f t="shared" ref="F131:F135" si="167">D131+6</f>
        <v>45392</v>
      </c>
      <c r="G131" s="897">
        <f t="shared" ref="G131:G135" si="168">D131+8</f>
        <v>45394</v>
      </c>
      <c r="H131" s="898">
        <f t="shared" ref="H131:H135" si="169">D131+15</f>
        <v>45401</v>
      </c>
      <c r="I131" s="897">
        <f t="shared" ref="I131:I133" si="170">D131+16</f>
        <v>45402</v>
      </c>
      <c r="J131" s="200"/>
      <c r="K131" s="851">
        <v>45382</v>
      </c>
      <c r="L131"/>
      <c r="M131" s="11"/>
      <c r="N131" s="12"/>
      <c r="P131" s="382"/>
      <c r="Q131" s="382"/>
      <c r="R131" s="382"/>
    </row>
    <row r="132" spans="1:18" s="14" customFormat="1" ht="27" hidden="1" customHeight="1" x14ac:dyDescent="0.2">
      <c r="A132" s="901"/>
      <c r="B132" s="1159" t="s">
        <v>1468</v>
      </c>
      <c r="C132" s="1149" t="s">
        <v>1886</v>
      </c>
      <c r="D132" s="1149">
        <v>45389</v>
      </c>
      <c r="E132" s="897">
        <f t="shared" si="166"/>
        <v>45390</v>
      </c>
      <c r="F132" s="897">
        <f t="shared" si="167"/>
        <v>45395</v>
      </c>
      <c r="G132" s="897">
        <f t="shared" si="168"/>
        <v>45397</v>
      </c>
      <c r="H132" s="898">
        <f t="shared" si="169"/>
        <v>45404</v>
      </c>
      <c r="I132" s="897">
        <f t="shared" si="170"/>
        <v>45405</v>
      </c>
      <c r="J132" s="200"/>
      <c r="K132" s="851">
        <v>45389</v>
      </c>
      <c r="L132"/>
      <c r="M132" s="11"/>
      <c r="N132" s="12"/>
      <c r="P132" s="382"/>
      <c r="Q132" s="382"/>
      <c r="R132" s="382"/>
    </row>
    <row r="133" spans="1:18" s="14" customFormat="1" ht="27" hidden="1" customHeight="1" x14ac:dyDescent="0.2">
      <c r="A133" s="901" t="s">
        <v>1531</v>
      </c>
      <c r="B133" s="1094" t="s">
        <v>395</v>
      </c>
      <c r="C133" s="1149" t="s">
        <v>1887</v>
      </c>
      <c r="D133" s="1149">
        <v>45396</v>
      </c>
      <c r="E133" s="974">
        <f t="shared" si="166"/>
        <v>45397</v>
      </c>
      <c r="F133" s="974">
        <f t="shared" si="167"/>
        <v>45402</v>
      </c>
      <c r="G133" s="974">
        <f t="shared" si="168"/>
        <v>45404</v>
      </c>
      <c r="H133" s="974">
        <f t="shared" si="169"/>
        <v>45411</v>
      </c>
      <c r="I133" s="974">
        <f t="shared" si="170"/>
        <v>45412</v>
      </c>
      <c r="J133" s="200"/>
      <c r="K133" s="851">
        <v>45396</v>
      </c>
      <c r="L133"/>
      <c r="M133" s="11"/>
      <c r="N133" s="12"/>
      <c r="P133" s="382"/>
      <c r="Q133" s="382"/>
      <c r="R133" s="382"/>
    </row>
    <row r="134" spans="1:18" s="14" customFormat="1" ht="27" customHeight="1" x14ac:dyDescent="0.2">
      <c r="A134" s="901"/>
      <c r="B134" s="1159" t="s">
        <v>1531</v>
      </c>
      <c r="C134" s="1149" t="s">
        <v>1888</v>
      </c>
      <c r="D134" s="1149">
        <v>45407</v>
      </c>
      <c r="E134" s="1292" t="s">
        <v>547</v>
      </c>
      <c r="F134" s="1310"/>
      <c r="G134" s="1293"/>
      <c r="H134" s="898">
        <f t="shared" si="169"/>
        <v>45422</v>
      </c>
      <c r="I134" s="897">
        <v>45419</v>
      </c>
      <c r="J134" s="200"/>
      <c r="K134" s="851">
        <f t="shared" ref="K134:K139" si="171">K133+7</f>
        <v>45403</v>
      </c>
      <c r="L134"/>
      <c r="M134" s="11"/>
      <c r="N134" s="12"/>
      <c r="P134" s="382"/>
      <c r="Q134" s="382"/>
      <c r="R134" s="382"/>
    </row>
    <row r="135" spans="1:18" s="14" customFormat="1" ht="27" customHeight="1" x14ac:dyDescent="0.2">
      <c r="A135" s="901"/>
      <c r="B135" s="1159" t="s">
        <v>1882</v>
      </c>
      <c r="C135" s="1149" t="s">
        <v>1889</v>
      </c>
      <c r="D135" s="1149">
        <v>45410</v>
      </c>
      <c r="E135" s="897">
        <f t="shared" si="166"/>
        <v>45411</v>
      </c>
      <c r="F135" s="897">
        <f t="shared" si="167"/>
        <v>45416</v>
      </c>
      <c r="G135" s="897">
        <f t="shared" si="168"/>
        <v>45418</v>
      </c>
      <c r="H135" s="898">
        <f t="shared" si="169"/>
        <v>45425</v>
      </c>
      <c r="I135" s="897">
        <f t="shared" ref="I135:I139" si="172">D135+16</f>
        <v>45426</v>
      </c>
      <c r="J135" s="200"/>
      <c r="K135" s="851">
        <f t="shared" si="171"/>
        <v>45410</v>
      </c>
      <c r="L135"/>
      <c r="M135" s="11"/>
      <c r="N135" s="12"/>
      <c r="P135" s="382"/>
      <c r="Q135" s="382"/>
      <c r="R135" s="382"/>
    </row>
    <row r="136" spans="1:18" s="14" customFormat="1" ht="27" customHeight="1" x14ac:dyDescent="0.2">
      <c r="A136" s="901"/>
      <c r="B136" s="1159" t="s">
        <v>1810</v>
      </c>
      <c r="C136" s="1149" t="s">
        <v>1890</v>
      </c>
      <c r="D136" s="1149">
        <f t="shared" ref="D136:D138" si="173">D135+7</f>
        <v>45417</v>
      </c>
      <c r="E136" s="897">
        <f t="shared" ref="E136:E139" si="174">D136+1</f>
        <v>45418</v>
      </c>
      <c r="F136" s="897">
        <f t="shared" ref="F136:F139" si="175">D136+6</f>
        <v>45423</v>
      </c>
      <c r="G136" s="897">
        <f t="shared" ref="G136:G139" si="176">D136+8</f>
        <v>45425</v>
      </c>
      <c r="H136" s="898">
        <f t="shared" ref="H136:H139" si="177">D136+15</f>
        <v>45432</v>
      </c>
      <c r="I136" s="897">
        <f t="shared" si="172"/>
        <v>45433</v>
      </c>
      <c r="J136" s="200"/>
      <c r="K136" s="851">
        <f t="shared" si="171"/>
        <v>45417</v>
      </c>
      <c r="L136"/>
      <c r="M136" s="11"/>
      <c r="N136" s="12"/>
      <c r="P136" s="382"/>
      <c r="Q136" s="382"/>
      <c r="R136" s="382"/>
    </row>
    <row r="137" spans="1:18" s="14" customFormat="1" ht="27" customHeight="1" x14ac:dyDescent="0.2">
      <c r="A137" s="901"/>
      <c r="B137" s="1159" t="s">
        <v>1733</v>
      </c>
      <c r="C137" s="1149" t="s">
        <v>1891</v>
      </c>
      <c r="D137" s="1149">
        <f t="shared" si="173"/>
        <v>45424</v>
      </c>
      <c r="E137" s="897">
        <f t="shared" si="174"/>
        <v>45425</v>
      </c>
      <c r="F137" s="897">
        <f t="shared" si="175"/>
        <v>45430</v>
      </c>
      <c r="G137" s="897">
        <f t="shared" si="176"/>
        <v>45432</v>
      </c>
      <c r="H137" s="898">
        <f t="shared" si="177"/>
        <v>45439</v>
      </c>
      <c r="I137" s="897">
        <f t="shared" si="172"/>
        <v>45440</v>
      </c>
      <c r="J137" s="200"/>
      <c r="K137" s="851">
        <f t="shared" si="171"/>
        <v>45424</v>
      </c>
      <c r="L137"/>
      <c r="M137" s="11"/>
      <c r="N137" s="12"/>
      <c r="P137" s="382"/>
      <c r="Q137" s="382"/>
      <c r="R137" s="382"/>
    </row>
    <row r="138" spans="1:18" s="14" customFormat="1" ht="27" customHeight="1" x14ac:dyDescent="0.2">
      <c r="A138" s="901"/>
      <c r="B138" s="1159" t="s">
        <v>1468</v>
      </c>
      <c r="C138" s="1149" t="s">
        <v>1892</v>
      </c>
      <c r="D138" s="1149">
        <f t="shared" si="173"/>
        <v>45431</v>
      </c>
      <c r="E138" s="897">
        <f t="shared" si="174"/>
        <v>45432</v>
      </c>
      <c r="F138" s="897">
        <f t="shared" si="175"/>
        <v>45437</v>
      </c>
      <c r="G138" s="897">
        <f t="shared" si="176"/>
        <v>45439</v>
      </c>
      <c r="H138" s="898">
        <f t="shared" si="177"/>
        <v>45446</v>
      </c>
      <c r="I138" s="897">
        <f t="shared" si="172"/>
        <v>45447</v>
      </c>
      <c r="J138" s="200"/>
      <c r="K138" s="851">
        <f t="shared" si="171"/>
        <v>45431</v>
      </c>
      <c r="L138"/>
      <c r="M138" s="11"/>
      <c r="N138" s="12"/>
      <c r="P138" s="382"/>
      <c r="Q138" s="382"/>
      <c r="R138" s="382"/>
    </row>
    <row r="139" spans="1:18" s="14" customFormat="1" ht="27" customHeight="1" x14ac:dyDescent="0.2">
      <c r="A139" s="901"/>
      <c r="B139" s="1159" t="s">
        <v>1531</v>
      </c>
      <c r="C139" s="1149" t="s">
        <v>1893</v>
      </c>
      <c r="D139" s="1149">
        <v>45438</v>
      </c>
      <c r="E139" s="897">
        <f t="shared" si="174"/>
        <v>45439</v>
      </c>
      <c r="F139" s="897">
        <f t="shared" si="175"/>
        <v>45444</v>
      </c>
      <c r="G139" s="897">
        <f t="shared" si="176"/>
        <v>45446</v>
      </c>
      <c r="H139" s="898">
        <f t="shared" si="177"/>
        <v>45453</v>
      </c>
      <c r="I139" s="897">
        <f t="shared" si="172"/>
        <v>45454</v>
      </c>
      <c r="J139" s="200"/>
      <c r="K139" s="851">
        <f t="shared" si="171"/>
        <v>45438</v>
      </c>
      <c r="L139"/>
      <c r="M139" s="11"/>
      <c r="N139" s="12"/>
      <c r="P139" s="382"/>
      <c r="Q139" s="382"/>
      <c r="R139" s="382"/>
    </row>
    <row r="140" spans="1:18" s="14" customFormat="1" ht="27" customHeight="1" x14ac:dyDescent="0.2">
      <c r="A140" s="999"/>
      <c r="B140" s="478"/>
      <c r="C140" s="548"/>
      <c r="D140" s="9"/>
      <c r="E140" s="9"/>
      <c r="F140" s="9"/>
      <c r="G140" s="9"/>
      <c r="H140" s="9"/>
      <c r="I140" s="9"/>
      <c r="J140" s="815"/>
      <c r="K140" s="161"/>
      <c r="L140"/>
      <c r="M140" s="11"/>
      <c r="N140" s="12"/>
      <c r="P140" s="382"/>
      <c r="Q140" s="382"/>
      <c r="R140" s="382"/>
    </row>
    <row r="141" spans="1:18" s="14" customFormat="1" ht="15.75" x14ac:dyDescent="0.2">
      <c r="A141" s="999"/>
      <c r="B141" s="757" t="s">
        <v>685</v>
      </c>
      <c r="C141" s="758"/>
      <c r="D141" s="758"/>
      <c r="E141" s="758"/>
      <c r="F141" s="758"/>
      <c r="G141" s="758"/>
      <c r="H141" s="758"/>
      <c r="I141" s="455"/>
      <c r="J141" s="455"/>
      <c r="K141" s="161"/>
      <c r="L141"/>
      <c r="M141" s="11"/>
      <c r="N141" s="12"/>
      <c r="P141" s="382"/>
      <c r="Q141" s="382"/>
      <c r="R141" s="382"/>
    </row>
    <row r="142" spans="1:18" s="14" customFormat="1" ht="15.75" customHeight="1" x14ac:dyDescent="0.2">
      <c r="A142" s="1002"/>
      <c r="B142" s="757"/>
      <c r="C142" s="758"/>
      <c r="D142" s="758"/>
      <c r="E142" s="758"/>
      <c r="F142" s="758"/>
      <c r="G142" s="758"/>
      <c r="H142" s="758"/>
      <c r="I142" s="2"/>
      <c r="J142" s="2"/>
      <c r="K142" s="2"/>
      <c r="L142"/>
      <c r="M142" s="11"/>
      <c r="N142" s="12"/>
      <c r="P142" s="382"/>
      <c r="Q142" s="382"/>
      <c r="R142" s="382"/>
    </row>
    <row r="143" spans="1:18" s="12" customFormat="1" ht="15.75" customHeight="1" x14ac:dyDescent="0.2">
      <c r="A143" s="1002"/>
      <c r="B143" s="757"/>
      <c r="C143" s="758"/>
      <c r="D143" s="758"/>
      <c r="E143" s="758"/>
      <c r="F143" s="757"/>
      <c r="G143" s="757"/>
      <c r="H143" s="757"/>
      <c r="I143" s="204"/>
      <c r="J143" s="200"/>
      <c r="K143" s="205"/>
      <c r="L143" s="406"/>
      <c r="M143" s="11"/>
      <c r="P143" s="382"/>
      <c r="Q143" s="382"/>
      <c r="R143" s="382"/>
    </row>
    <row r="144" spans="1:18" s="12" customFormat="1" ht="15.75" customHeight="1" thickBot="1" x14ac:dyDescent="0.25">
      <c r="A144" s="1003"/>
      <c r="B144" s="759"/>
      <c r="C144" s="757"/>
      <c r="D144" s="757"/>
      <c r="E144" s="757"/>
      <c r="F144" s="757"/>
      <c r="G144" s="757"/>
      <c r="H144" s="757"/>
      <c r="I144" s="208"/>
      <c r="J144" s="209"/>
      <c r="K144" s="210"/>
      <c r="L144" s="406"/>
      <c r="M144" s="11"/>
      <c r="P144" s="382"/>
      <c r="Q144" s="382"/>
      <c r="R144" s="382"/>
    </row>
    <row r="145" spans="1:18" s="14" customFormat="1" ht="15.75" customHeight="1" x14ac:dyDescent="0.2">
      <c r="A145" s="1002"/>
      <c r="B145" s="865"/>
      <c r="C145" s="866"/>
      <c r="D145" s="867"/>
      <c r="E145" s="868"/>
      <c r="F145" s="869"/>
      <c r="G145" s="870"/>
      <c r="H145" s="871"/>
      <c r="I145" s="208"/>
      <c r="J145" s="209"/>
      <c r="K145" s="210"/>
      <c r="L145" s="406"/>
      <c r="M145" s="11"/>
      <c r="N145" s="12"/>
      <c r="P145" s="382"/>
      <c r="Q145" s="382"/>
      <c r="R145" s="382"/>
    </row>
    <row r="146" spans="1:18" s="14" customFormat="1" ht="15.75" customHeight="1" x14ac:dyDescent="0.2">
      <c r="A146" s="1002"/>
      <c r="B146" s="872" t="s">
        <v>449</v>
      </c>
      <c r="C146" s="151"/>
      <c r="D146" s="153" t="s">
        <v>450</v>
      </c>
      <c r="E146" s="153"/>
      <c r="F146" s="153"/>
      <c r="G146" s="153" t="s">
        <v>451</v>
      </c>
      <c r="H146" s="873"/>
      <c r="I146" s="465"/>
      <c r="J146" s="209"/>
      <c r="K146" s="645"/>
      <c r="L146" s="406"/>
      <c r="M146" s="11"/>
      <c r="N146" s="12"/>
      <c r="P146" s="382"/>
      <c r="Q146" s="382"/>
      <c r="R146" s="382"/>
    </row>
    <row r="147" spans="1:18" s="14" customFormat="1" ht="15.75" customHeight="1" x14ac:dyDescent="0.2">
      <c r="A147" s="1002"/>
      <c r="B147" s="874" t="s">
        <v>452</v>
      </c>
      <c r="C147" s="875" t="s">
        <v>453</v>
      </c>
      <c r="D147" s="138" t="s">
        <v>454</v>
      </c>
      <c r="E147" s="153"/>
      <c r="F147" s="875" t="s">
        <v>455</v>
      </c>
      <c r="G147" s="151" t="s">
        <v>456</v>
      </c>
      <c r="H147" s="876" t="s">
        <v>457</v>
      </c>
      <c r="I147" s="208"/>
      <c r="J147" s="209"/>
      <c r="K147" s="210"/>
      <c r="L147" s="406"/>
      <c r="M147" s="11"/>
      <c r="N147" s="12"/>
      <c r="P147" s="382"/>
      <c r="Q147" s="382"/>
      <c r="R147" s="382"/>
    </row>
    <row r="148" spans="1:18" s="14" customFormat="1" ht="15.75" customHeight="1" x14ac:dyDescent="0.2">
      <c r="A148" s="1002"/>
      <c r="B148" s="877" t="s">
        <v>458</v>
      </c>
      <c r="C148" s="878" t="s">
        <v>459</v>
      </c>
      <c r="D148" s="138" t="s">
        <v>460</v>
      </c>
      <c r="E148" s="154" t="s">
        <v>461</v>
      </c>
      <c r="F148" s="879" t="s">
        <v>462</v>
      </c>
      <c r="G148" s="663" t="s">
        <v>463</v>
      </c>
      <c r="H148" s="880" t="s">
        <v>464</v>
      </c>
      <c r="I148" s="208"/>
      <c r="J148" s="209"/>
      <c r="K148" s="210"/>
      <c r="L148" s="406"/>
      <c r="M148" s="11"/>
      <c r="N148" s="12"/>
      <c r="P148" s="382"/>
      <c r="Q148" s="382"/>
      <c r="R148" s="382"/>
    </row>
    <row r="149" spans="1:18" s="14" customFormat="1" ht="15.75" customHeight="1" x14ac:dyDescent="0.2">
      <c r="A149" s="1002"/>
      <c r="B149" s="877" t="s">
        <v>465</v>
      </c>
      <c r="C149" s="878" t="s">
        <v>466</v>
      </c>
      <c r="D149" s="138" t="s">
        <v>467</v>
      </c>
      <c r="E149" s="154" t="s">
        <v>468</v>
      </c>
      <c r="F149" s="879" t="s">
        <v>469</v>
      </c>
      <c r="G149" s="663" t="s">
        <v>470</v>
      </c>
      <c r="H149" s="880" t="s">
        <v>471</v>
      </c>
      <c r="I149" s="208"/>
      <c r="J149" s="209"/>
      <c r="K149" s="210"/>
      <c r="L149" s="406"/>
      <c r="M149" s="11"/>
      <c r="N149" s="12"/>
      <c r="P149" s="382"/>
      <c r="Q149" s="382"/>
      <c r="R149" s="382"/>
    </row>
    <row r="150" spans="1:18" s="14" customFormat="1" ht="15.75" customHeight="1" x14ac:dyDescent="0.2">
      <c r="A150" s="1002"/>
      <c r="B150" s="877" t="s">
        <v>472</v>
      </c>
      <c r="C150" s="878" t="s">
        <v>473</v>
      </c>
      <c r="D150" s="138" t="s">
        <v>474</v>
      </c>
      <c r="E150" s="154" t="s">
        <v>475</v>
      </c>
      <c r="F150" s="879" t="s">
        <v>476</v>
      </c>
      <c r="G150" s="663" t="s">
        <v>477</v>
      </c>
      <c r="H150" s="880" t="s">
        <v>478</v>
      </c>
      <c r="I150" s="465"/>
      <c r="K150" s="467"/>
      <c r="L150"/>
      <c r="M150" s="11"/>
      <c r="N150" s="12"/>
      <c r="P150" s="382"/>
      <c r="Q150" s="382"/>
      <c r="R150" s="382"/>
    </row>
    <row r="151" spans="1:18" s="14" customFormat="1" ht="15.75" customHeight="1" x14ac:dyDescent="0.2">
      <c r="A151" s="1002"/>
      <c r="B151" s="877" t="s">
        <v>479</v>
      </c>
      <c r="C151" s="878" t="s">
        <v>480</v>
      </c>
      <c r="D151" s="138" t="s">
        <v>481</v>
      </c>
      <c r="E151" s="154" t="s">
        <v>482</v>
      </c>
      <c r="F151" s="879" t="s">
        <v>483</v>
      </c>
      <c r="G151" s="663" t="s">
        <v>484</v>
      </c>
      <c r="H151" s="880" t="s">
        <v>485</v>
      </c>
      <c r="I151" s="11"/>
      <c r="J151" s="16"/>
      <c r="K151" s="13"/>
      <c r="L151" s="406"/>
      <c r="M151" s="11"/>
      <c r="N151" s="12"/>
      <c r="P151" s="382"/>
      <c r="Q151" s="382"/>
      <c r="R151" s="382"/>
    </row>
    <row r="152" spans="1:18" ht="15" x14ac:dyDescent="0.2">
      <c r="B152" s="877" t="s">
        <v>486</v>
      </c>
      <c r="C152" s="878" t="s">
        <v>487</v>
      </c>
      <c r="D152" s="138" t="s">
        <v>488</v>
      </c>
      <c r="E152" s="154" t="s">
        <v>489</v>
      </c>
      <c r="F152" s="879" t="s">
        <v>490</v>
      </c>
      <c r="G152" s="663" t="s">
        <v>491</v>
      </c>
      <c r="H152" s="880" t="s">
        <v>492</v>
      </c>
      <c r="I152" s="11"/>
      <c r="J152" s="17"/>
      <c r="K152" s="13"/>
      <c r="L152" s="406"/>
      <c r="M152" s="11"/>
      <c r="N152" s="12"/>
    </row>
    <row r="153" spans="1:18" ht="15.75" x14ac:dyDescent="0.2">
      <c r="B153" s="877" t="s">
        <v>493</v>
      </c>
      <c r="C153" s="878" t="s">
        <v>494</v>
      </c>
      <c r="D153" s="138" t="s">
        <v>495</v>
      </c>
      <c r="E153" s="154" t="s">
        <v>496</v>
      </c>
      <c r="F153" s="831" t="s">
        <v>497</v>
      </c>
      <c r="G153" s="663" t="s">
        <v>498</v>
      </c>
      <c r="H153" s="880" t="s">
        <v>499</v>
      </c>
      <c r="I153" s="11"/>
      <c r="J153" s="11"/>
      <c r="K153" s="14"/>
      <c r="M153" s="14"/>
      <c r="N153" s="14"/>
    </row>
    <row r="154" spans="1:18" ht="13.5" x14ac:dyDescent="0.2">
      <c r="B154" s="877" t="s">
        <v>500</v>
      </c>
      <c r="C154" s="878" t="s">
        <v>501</v>
      </c>
      <c r="D154" s="138"/>
      <c r="E154" s="151"/>
      <c r="F154" s="663"/>
      <c r="G154" s="663" t="s">
        <v>502</v>
      </c>
      <c r="H154" s="881" t="s">
        <v>503</v>
      </c>
    </row>
    <row r="155" spans="1:18" ht="13.5" x14ac:dyDescent="0.2">
      <c r="B155" s="877" t="s">
        <v>504</v>
      </c>
      <c r="C155" s="878" t="s">
        <v>505</v>
      </c>
      <c r="D155" s="151"/>
      <c r="E155" s="151"/>
      <c r="F155" s="151"/>
      <c r="G155" s="151"/>
      <c r="H155" s="882"/>
    </row>
    <row r="156" spans="1:18" ht="15" thickBot="1" x14ac:dyDescent="0.25">
      <c r="B156" s="883"/>
      <c r="C156" s="884"/>
      <c r="D156" s="884"/>
      <c r="E156" s="885"/>
      <c r="F156" s="885"/>
      <c r="G156" s="885"/>
      <c r="H156" s="886"/>
    </row>
    <row r="162" spans="1:22" s="281" customFormat="1" ht="60" hidden="1" x14ac:dyDescent="0.2">
      <c r="A162" s="1004"/>
      <c r="B162" s="411"/>
      <c r="C162" s="1"/>
      <c r="D162" s="442" t="s">
        <v>1256</v>
      </c>
      <c r="E162" s="124" t="s">
        <v>1894</v>
      </c>
      <c r="F162" s="124" t="s">
        <v>1895</v>
      </c>
      <c r="G162" s="412" t="s">
        <v>1896</v>
      </c>
      <c r="H162" s="124" t="s">
        <v>1897</v>
      </c>
      <c r="I162" s="124" t="s">
        <v>1898</v>
      </c>
      <c r="J162" s="124" t="s">
        <v>1899</v>
      </c>
      <c r="K162" s="124" t="s">
        <v>1900</v>
      </c>
      <c r="L162" s="412" t="s">
        <v>1901</v>
      </c>
      <c r="M162" s="412" t="s">
        <v>1902</v>
      </c>
      <c r="N162" s="124" t="s">
        <v>1903</v>
      </c>
      <c r="O162" s="124" t="s">
        <v>1904</v>
      </c>
      <c r="P162" s="124" t="s">
        <v>1905</v>
      </c>
      <c r="Q162" s="412" t="s">
        <v>1906</v>
      </c>
      <c r="R162" s="124" t="s">
        <v>1907</v>
      </c>
      <c r="S162" s="124" t="s">
        <v>1908</v>
      </c>
      <c r="T162" s="124" t="s">
        <v>1909</v>
      </c>
      <c r="U162" s="124" t="s">
        <v>1910</v>
      </c>
      <c r="V162" s="124" t="s">
        <v>1911</v>
      </c>
    </row>
    <row r="163" spans="1:22" s="281" customFormat="1" ht="20.100000000000001" hidden="1" customHeight="1" x14ac:dyDescent="0.2">
      <c r="A163" s="1004"/>
      <c r="B163" s="1"/>
      <c r="C163" s="1" t="s">
        <v>1912</v>
      </c>
      <c r="D163" s="450"/>
      <c r="E163" s="450" t="s">
        <v>318</v>
      </c>
      <c r="F163" s="450" t="s">
        <v>147</v>
      </c>
      <c r="G163" s="413" t="s">
        <v>189</v>
      </c>
      <c r="H163" s="450" t="s">
        <v>175</v>
      </c>
      <c r="I163" s="442" t="s">
        <v>184</v>
      </c>
      <c r="J163" s="442" t="s">
        <v>1913</v>
      </c>
      <c r="K163" s="414" t="s">
        <v>1914</v>
      </c>
      <c r="L163" s="412" t="s">
        <v>1914</v>
      </c>
      <c r="M163" s="412" t="s">
        <v>1915</v>
      </c>
      <c r="N163" s="450" t="s">
        <v>154</v>
      </c>
      <c r="O163" s="450" t="s">
        <v>1916</v>
      </c>
      <c r="P163" s="450" t="s">
        <v>1916</v>
      </c>
      <c r="Q163" s="415" t="s">
        <v>1916</v>
      </c>
      <c r="R163" s="415" t="s">
        <v>1917</v>
      </c>
      <c r="S163" s="415" t="s">
        <v>1918</v>
      </c>
      <c r="T163" s="415" t="s">
        <v>1919</v>
      </c>
      <c r="U163" s="415" t="s">
        <v>1920</v>
      </c>
      <c r="V163" s="415" t="s">
        <v>1921</v>
      </c>
    </row>
    <row r="164" spans="1:22" s="281" customFormat="1" ht="20.100000000000001" hidden="1" customHeight="1" thickBot="1" x14ac:dyDescent="0.25">
      <c r="A164" s="1004"/>
      <c r="B164" s="416" t="s">
        <v>388</v>
      </c>
      <c r="C164" s="416" t="s">
        <v>389</v>
      </c>
      <c r="D164" s="416" t="s">
        <v>1041</v>
      </c>
      <c r="E164" s="416" t="s">
        <v>1041</v>
      </c>
      <c r="F164" s="416" t="s">
        <v>1041</v>
      </c>
      <c r="G164" s="416" t="s">
        <v>1041</v>
      </c>
      <c r="H164" s="416" t="s">
        <v>1041</v>
      </c>
      <c r="I164" s="416" t="s">
        <v>1041</v>
      </c>
      <c r="J164" s="416" t="s">
        <v>1041</v>
      </c>
      <c r="K164" s="416" t="s">
        <v>1041</v>
      </c>
      <c r="L164" s="417" t="s">
        <v>1041</v>
      </c>
      <c r="M164" s="418" t="s">
        <v>1041</v>
      </c>
      <c r="N164" s="416" t="s">
        <v>1041</v>
      </c>
      <c r="O164" s="416" t="s">
        <v>1041</v>
      </c>
      <c r="P164" s="416" t="s">
        <v>1041</v>
      </c>
      <c r="Q164" s="418" t="s">
        <v>1041</v>
      </c>
      <c r="R164" s="418" t="s">
        <v>1041</v>
      </c>
      <c r="S164" s="418" t="s">
        <v>1041</v>
      </c>
      <c r="T164" s="418" t="s">
        <v>1041</v>
      </c>
      <c r="U164" s="418" t="s">
        <v>1041</v>
      </c>
      <c r="V164" s="418" t="s">
        <v>1041</v>
      </c>
    </row>
    <row r="165" spans="1:22" hidden="1" x14ac:dyDescent="0.2">
      <c r="B165" s="141" t="s">
        <v>1922</v>
      </c>
      <c r="C165" s="142" t="s">
        <v>1923</v>
      </c>
      <c r="D165" s="6">
        <v>44288</v>
      </c>
      <c r="E165" s="6">
        <f t="shared" ref="E165:E166" si="178">D165+4</f>
        <v>44292</v>
      </c>
      <c r="F165" s="6">
        <f t="shared" ref="F165:F166" si="179">D165+6</f>
        <v>44294</v>
      </c>
      <c r="G165" s="6">
        <f t="shared" ref="G165:G166" si="180">D165+10</f>
        <v>44298</v>
      </c>
      <c r="H165" s="6">
        <f t="shared" ref="H165:H166" si="181">D165+11</f>
        <v>44299</v>
      </c>
      <c r="I165" s="419">
        <f t="shared" ref="I165:I166" si="182">H165+15</f>
        <v>44314</v>
      </c>
      <c r="J165" s="6">
        <f t="shared" ref="J165:J166" si="183">D165+24</f>
        <v>44312</v>
      </c>
      <c r="K165" s="6">
        <f t="shared" ref="K165:K166" si="184">D165+21</f>
        <v>44309</v>
      </c>
      <c r="L165" s="6">
        <f t="shared" ref="L165:L166" si="185">D165+21</f>
        <v>44309</v>
      </c>
      <c r="M165" s="6">
        <f t="shared" ref="M165:M166" si="186">D165+38</f>
        <v>44326</v>
      </c>
      <c r="N165" s="6">
        <f t="shared" ref="N165:N166" si="187">D165+5</f>
        <v>44293</v>
      </c>
      <c r="O165" s="6">
        <f t="shared" ref="O165:O166" si="188">D165+21</f>
        <v>44309</v>
      </c>
      <c r="P165" s="6">
        <f t="shared" ref="P165:P166" si="189">D165+21</f>
        <v>44309</v>
      </c>
      <c r="Q165" s="6">
        <f t="shared" ref="Q165:Q166" si="190">D165+21</f>
        <v>44309</v>
      </c>
      <c r="R165" s="6">
        <f t="shared" ref="R165:R166" si="191">D165+20</f>
        <v>44308</v>
      </c>
      <c r="S165" s="6">
        <f t="shared" ref="S165:S166" si="192">D165+25</f>
        <v>44313</v>
      </c>
      <c r="T165" s="6">
        <f t="shared" ref="T165:T166" si="193">D165+22</f>
        <v>44310</v>
      </c>
      <c r="U165" s="6">
        <f t="shared" ref="U165:U166" si="194">D165+19</f>
        <v>44307</v>
      </c>
      <c r="V165" s="6">
        <f t="shared" ref="V165:V166" si="195">D165+18</f>
        <v>44306</v>
      </c>
    </row>
    <row r="166" spans="1:22" hidden="1" x14ac:dyDescent="0.2">
      <c r="A166" s="1002" t="s">
        <v>1924</v>
      </c>
      <c r="B166" s="421" t="s">
        <v>1267</v>
      </c>
      <c r="C166" s="142" t="s">
        <v>1925</v>
      </c>
      <c r="D166" s="6">
        <f t="shared" ref="D166:D172" si="196">D165+7</f>
        <v>44295</v>
      </c>
      <c r="E166" s="6">
        <f t="shared" si="178"/>
        <v>44299</v>
      </c>
      <c r="F166" s="6">
        <f t="shared" si="179"/>
        <v>44301</v>
      </c>
      <c r="G166" s="6">
        <f t="shared" si="180"/>
        <v>44305</v>
      </c>
      <c r="H166" s="6">
        <f t="shared" si="181"/>
        <v>44306</v>
      </c>
      <c r="I166" s="419">
        <f t="shared" si="182"/>
        <v>44321</v>
      </c>
      <c r="J166" s="6">
        <f t="shared" si="183"/>
        <v>44319</v>
      </c>
      <c r="K166" s="6">
        <f t="shared" si="184"/>
        <v>44316</v>
      </c>
      <c r="L166" s="6">
        <f t="shared" si="185"/>
        <v>44316</v>
      </c>
      <c r="M166" s="6">
        <f t="shared" si="186"/>
        <v>44333</v>
      </c>
      <c r="N166" s="6">
        <f t="shared" si="187"/>
        <v>44300</v>
      </c>
      <c r="O166" s="6">
        <f t="shared" si="188"/>
        <v>44316</v>
      </c>
      <c r="P166" s="6">
        <f t="shared" si="189"/>
        <v>44316</v>
      </c>
      <c r="Q166" s="6">
        <f t="shared" si="190"/>
        <v>44316</v>
      </c>
      <c r="R166" s="6">
        <f t="shared" si="191"/>
        <v>44315</v>
      </c>
      <c r="S166" s="6">
        <f t="shared" si="192"/>
        <v>44320</v>
      </c>
      <c r="T166" s="6">
        <f t="shared" si="193"/>
        <v>44317</v>
      </c>
      <c r="U166" s="6">
        <f t="shared" si="194"/>
        <v>44314</v>
      </c>
      <c r="V166" s="6">
        <f t="shared" si="195"/>
        <v>44313</v>
      </c>
    </row>
    <row r="167" spans="1:22" hidden="1" x14ac:dyDescent="0.2">
      <c r="A167" s="1002" t="s">
        <v>1926</v>
      </c>
      <c r="B167" s="421" t="s">
        <v>1267</v>
      </c>
      <c r="C167" s="142" t="s">
        <v>1927</v>
      </c>
      <c r="D167" s="6">
        <f t="shared" si="196"/>
        <v>44302</v>
      </c>
      <c r="E167" s="6">
        <f t="shared" ref="E167:E168" si="197">D167+4</f>
        <v>44306</v>
      </c>
      <c r="F167" s="6">
        <f t="shared" ref="F167:F168" si="198">D167+6</f>
        <v>44308</v>
      </c>
      <c r="G167" s="6">
        <f t="shared" ref="G167:G168" si="199">D167+10</f>
        <v>44312</v>
      </c>
      <c r="H167" s="6">
        <f t="shared" ref="H167:H168" si="200">D167+11</f>
        <v>44313</v>
      </c>
      <c r="I167" s="419">
        <f t="shared" ref="I167:I168" si="201">H167+15</f>
        <v>44328</v>
      </c>
      <c r="J167" s="6">
        <f t="shared" ref="J167:J168" si="202">D167+24</f>
        <v>44326</v>
      </c>
      <c r="K167" s="6">
        <f t="shared" ref="K167:K168" si="203">D167+21</f>
        <v>44323</v>
      </c>
      <c r="L167" s="6">
        <f t="shared" ref="L167:L168" si="204">D167+21</f>
        <v>44323</v>
      </c>
      <c r="M167" s="6">
        <f t="shared" ref="M167:M168" si="205">D167+38</f>
        <v>44340</v>
      </c>
      <c r="N167" s="6">
        <f t="shared" ref="N167:N168" si="206">D167+5</f>
        <v>44307</v>
      </c>
      <c r="O167" s="6">
        <f t="shared" ref="O167:O168" si="207">D167+21</f>
        <v>44323</v>
      </c>
      <c r="P167" s="6">
        <f t="shared" ref="P167:P168" si="208">D167+21</f>
        <v>44323</v>
      </c>
      <c r="Q167" s="6">
        <f t="shared" ref="Q167:Q168" si="209">D167+21</f>
        <v>44323</v>
      </c>
      <c r="R167" s="6">
        <f t="shared" ref="R167:R168" si="210">D167+20</f>
        <v>44322</v>
      </c>
      <c r="S167" s="6">
        <f t="shared" ref="S167:S168" si="211">D167+25</f>
        <v>44327</v>
      </c>
      <c r="T167" s="6">
        <f t="shared" ref="T167:T168" si="212">D167+22</f>
        <v>44324</v>
      </c>
      <c r="U167" s="6">
        <f t="shared" ref="U167:U168" si="213">D167+19</f>
        <v>44321</v>
      </c>
      <c r="V167" s="6">
        <f t="shared" ref="V167:V168" si="214">D167+18</f>
        <v>44320</v>
      </c>
    </row>
    <row r="168" spans="1:22" hidden="1" x14ac:dyDescent="0.2">
      <c r="A168" s="1002" t="s">
        <v>1928</v>
      </c>
      <c r="B168" s="421" t="s">
        <v>1267</v>
      </c>
      <c r="C168" s="142" t="s">
        <v>1929</v>
      </c>
      <c r="D168" s="6">
        <f t="shared" si="196"/>
        <v>44309</v>
      </c>
      <c r="E168" s="6">
        <f t="shared" si="197"/>
        <v>44313</v>
      </c>
      <c r="F168" s="6">
        <f t="shared" si="198"/>
        <v>44315</v>
      </c>
      <c r="G168" s="6">
        <f t="shared" si="199"/>
        <v>44319</v>
      </c>
      <c r="H168" s="6">
        <f t="shared" si="200"/>
        <v>44320</v>
      </c>
      <c r="I168" s="419">
        <f t="shared" si="201"/>
        <v>44335</v>
      </c>
      <c r="J168" s="6">
        <f t="shared" si="202"/>
        <v>44333</v>
      </c>
      <c r="K168" s="6">
        <f t="shared" si="203"/>
        <v>44330</v>
      </c>
      <c r="L168" s="6">
        <f t="shared" si="204"/>
        <v>44330</v>
      </c>
      <c r="M168" s="6">
        <f t="shared" si="205"/>
        <v>44347</v>
      </c>
      <c r="N168" s="6">
        <f t="shared" si="206"/>
        <v>44314</v>
      </c>
      <c r="O168" s="6">
        <f t="shared" si="207"/>
        <v>44330</v>
      </c>
      <c r="P168" s="6">
        <f t="shared" si="208"/>
        <v>44330</v>
      </c>
      <c r="Q168" s="6">
        <f t="shared" si="209"/>
        <v>44330</v>
      </c>
      <c r="R168" s="6">
        <f t="shared" si="210"/>
        <v>44329</v>
      </c>
      <c r="S168" s="6">
        <f t="shared" si="211"/>
        <v>44334</v>
      </c>
      <c r="T168" s="6">
        <f t="shared" si="212"/>
        <v>44331</v>
      </c>
      <c r="U168" s="6">
        <f t="shared" si="213"/>
        <v>44328</v>
      </c>
      <c r="V168" s="6">
        <f t="shared" si="214"/>
        <v>44327</v>
      </c>
    </row>
    <row r="169" spans="1:22" hidden="1" x14ac:dyDescent="0.2">
      <c r="A169" s="1002"/>
      <c r="B169" s="421" t="s">
        <v>1267</v>
      </c>
      <c r="C169" s="142" t="s">
        <v>1930</v>
      </c>
      <c r="D169" s="6">
        <f t="shared" si="196"/>
        <v>44316</v>
      </c>
      <c r="E169" s="6">
        <f t="shared" ref="E169" si="215">D169+4</f>
        <v>44320</v>
      </c>
      <c r="F169" s="6">
        <f t="shared" ref="F169" si="216">D169+6</f>
        <v>44322</v>
      </c>
      <c r="G169" s="6">
        <f t="shared" ref="G169" si="217">D169+10</f>
        <v>44326</v>
      </c>
      <c r="H169" s="6">
        <f t="shared" ref="H169" si="218">D169+11</f>
        <v>44327</v>
      </c>
      <c r="I169" s="419">
        <f t="shared" ref="I169" si="219">H169+15</f>
        <v>44342</v>
      </c>
      <c r="J169" s="6">
        <f t="shared" ref="J169" si="220">D169+24</f>
        <v>44340</v>
      </c>
      <c r="K169" s="6">
        <f t="shared" ref="K169" si="221">D169+21</f>
        <v>44337</v>
      </c>
      <c r="L169" s="6">
        <f t="shared" ref="L169" si="222">D169+21</f>
        <v>44337</v>
      </c>
      <c r="M169" s="6">
        <f t="shared" ref="M169" si="223">D169+38</f>
        <v>44354</v>
      </c>
      <c r="N169" s="6">
        <f t="shared" ref="N169" si="224">D169+5</f>
        <v>44321</v>
      </c>
      <c r="O169" s="6">
        <f t="shared" ref="O169" si="225">D169+21</f>
        <v>44337</v>
      </c>
      <c r="P169" s="6">
        <f t="shared" ref="P169" si="226">D169+21</f>
        <v>44337</v>
      </c>
      <c r="Q169" s="6">
        <f t="shared" ref="Q169" si="227">D169+21</f>
        <v>44337</v>
      </c>
      <c r="R169" s="6">
        <f t="shared" ref="R169" si="228">D169+20</f>
        <v>44336</v>
      </c>
      <c r="S169" s="6">
        <f t="shared" ref="S169" si="229">D169+25</f>
        <v>44341</v>
      </c>
      <c r="T169" s="6">
        <f t="shared" ref="T169" si="230">D169+22</f>
        <v>44338</v>
      </c>
      <c r="U169" s="6">
        <f t="shared" ref="U169" si="231">D169+19</f>
        <v>44335</v>
      </c>
      <c r="V169" s="6">
        <f t="shared" ref="V169" si="232">D169+18</f>
        <v>44334</v>
      </c>
    </row>
    <row r="170" spans="1:22" hidden="1" x14ac:dyDescent="0.2">
      <c r="A170" s="1002"/>
      <c r="B170" s="423" t="s">
        <v>1267</v>
      </c>
      <c r="C170" s="398" t="s">
        <v>1931</v>
      </c>
      <c r="D170" s="6">
        <f>D169+7</f>
        <v>44323</v>
      </c>
      <c r="E170" s="399">
        <f>D170+4</f>
        <v>44327</v>
      </c>
      <c r="F170" s="399">
        <f t="shared" ref="F170:F171" si="233">D170+6</f>
        <v>44329</v>
      </c>
      <c r="G170" s="399">
        <f t="shared" ref="G170:G171" si="234">D170+10</f>
        <v>44333</v>
      </c>
      <c r="H170" s="399">
        <f t="shared" ref="H170:H171" si="235">D170+11</f>
        <v>44334</v>
      </c>
      <c r="I170" s="420">
        <f t="shared" ref="I170:I171" si="236">H170+15</f>
        <v>44349</v>
      </c>
      <c r="J170" s="399">
        <f t="shared" ref="J170:J171" si="237">D170+24</f>
        <v>44347</v>
      </c>
      <c r="K170" s="399">
        <f t="shared" ref="K170:K171" si="238">D170+21</f>
        <v>44344</v>
      </c>
      <c r="L170" s="399">
        <f t="shared" ref="L170:L171" si="239">D170+21</f>
        <v>44344</v>
      </c>
      <c r="M170" s="399">
        <f t="shared" ref="M170:M171" si="240">D170+38</f>
        <v>44361</v>
      </c>
      <c r="N170" s="399">
        <f t="shared" ref="N170:N171" si="241">D170+5</f>
        <v>44328</v>
      </c>
      <c r="O170" s="399">
        <f t="shared" ref="O170:O171" si="242">D170+21</f>
        <v>44344</v>
      </c>
      <c r="P170" s="399">
        <f t="shared" ref="P170:P171" si="243">D170+21</f>
        <v>44344</v>
      </c>
      <c r="Q170" s="399">
        <f t="shared" ref="Q170:Q171" si="244">D170+21</f>
        <v>44344</v>
      </c>
      <c r="R170" s="399">
        <f t="shared" ref="R170:R171" si="245">D170+20</f>
        <v>44343</v>
      </c>
      <c r="S170" s="399">
        <f t="shared" ref="S170:S171" si="246">D170+25</f>
        <v>44348</v>
      </c>
      <c r="T170" s="399">
        <f t="shared" ref="T170:T171" si="247">D170+22</f>
        <v>44345</v>
      </c>
      <c r="U170" s="399">
        <f t="shared" ref="U170:U171" si="248">D170+19</f>
        <v>44342</v>
      </c>
      <c r="V170" s="399">
        <f t="shared" ref="V170:V171" si="249">D170+18</f>
        <v>44341</v>
      </c>
    </row>
    <row r="171" spans="1:22" hidden="1" x14ac:dyDescent="0.2">
      <c r="A171" s="1002" t="s">
        <v>1932</v>
      </c>
      <c r="B171" s="423" t="s">
        <v>1267</v>
      </c>
      <c r="C171" s="398" t="s">
        <v>1933</v>
      </c>
      <c r="D171" s="399">
        <f t="shared" si="196"/>
        <v>44330</v>
      </c>
      <c r="E171" s="399">
        <f t="shared" ref="E171" si="250">D171+4</f>
        <v>44334</v>
      </c>
      <c r="F171" s="399">
        <f t="shared" si="233"/>
        <v>44336</v>
      </c>
      <c r="G171" s="399">
        <f t="shared" si="234"/>
        <v>44340</v>
      </c>
      <c r="H171" s="399">
        <f t="shared" si="235"/>
        <v>44341</v>
      </c>
      <c r="I171" s="420">
        <f t="shared" si="236"/>
        <v>44356</v>
      </c>
      <c r="J171" s="399">
        <f t="shared" si="237"/>
        <v>44354</v>
      </c>
      <c r="K171" s="399">
        <f t="shared" si="238"/>
        <v>44351</v>
      </c>
      <c r="L171" s="399">
        <f t="shared" si="239"/>
        <v>44351</v>
      </c>
      <c r="M171" s="399">
        <f t="shared" si="240"/>
        <v>44368</v>
      </c>
      <c r="N171" s="399">
        <f t="shared" si="241"/>
        <v>44335</v>
      </c>
      <c r="O171" s="399">
        <f t="shared" si="242"/>
        <v>44351</v>
      </c>
      <c r="P171" s="399">
        <f t="shared" si="243"/>
        <v>44351</v>
      </c>
      <c r="Q171" s="399">
        <f t="shared" si="244"/>
        <v>44351</v>
      </c>
      <c r="R171" s="399">
        <f t="shared" si="245"/>
        <v>44350</v>
      </c>
      <c r="S171" s="399">
        <f t="shared" si="246"/>
        <v>44355</v>
      </c>
      <c r="T171" s="399">
        <f t="shared" si="247"/>
        <v>44352</v>
      </c>
      <c r="U171" s="399">
        <f t="shared" si="248"/>
        <v>44349</v>
      </c>
      <c r="V171" s="399">
        <f t="shared" si="249"/>
        <v>44348</v>
      </c>
    </row>
    <row r="172" spans="1:22" hidden="1" x14ac:dyDescent="0.2">
      <c r="A172" s="1002"/>
      <c r="B172" s="423" t="s">
        <v>1267</v>
      </c>
      <c r="C172" s="398" t="s">
        <v>1934</v>
      </c>
      <c r="D172" s="399">
        <f t="shared" si="196"/>
        <v>44337</v>
      </c>
      <c r="E172" s="399">
        <f t="shared" ref="E172" si="251">D172+4</f>
        <v>44341</v>
      </c>
      <c r="F172" s="399">
        <f t="shared" ref="F172" si="252">D172+6</f>
        <v>44343</v>
      </c>
      <c r="G172" s="399">
        <f t="shared" ref="G172" si="253">D172+10</f>
        <v>44347</v>
      </c>
      <c r="H172" s="399">
        <f t="shared" ref="H172" si="254">D172+11</f>
        <v>44348</v>
      </c>
      <c r="I172" s="420">
        <f t="shared" ref="I172" si="255">H172+15</f>
        <v>44363</v>
      </c>
      <c r="J172" s="399">
        <f t="shared" ref="J172" si="256">D172+24</f>
        <v>44361</v>
      </c>
      <c r="K172" s="399">
        <f t="shared" ref="K172" si="257">D172+21</f>
        <v>44358</v>
      </c>
      <c r="L172" s="399">
        <f t="shared" ref="L172" si="258">D172+21</f>
        <v>44358</v>
      </c>
      <c r="M172" s="399">
        <f t="shared" ref="M172" si="259">D172+38</f>
        <v>44375</v>
      </c>
      <c r="N172" s="399">
        <f t="shared" ref="N172" si="260">D172+5</f>
        <v>44342</v>
      </c>
      <c r="O172" s="399">
        <f t="shared" ref="O172" si="261">D172+21</f>
        <v>44358</v>
      </c>
      <c r="P172" s="399">
        <f t="shared" ref="P172" si="262">D172+21</f>
        <v>44358</v>
      </c>
      <c r="Q172" s="399">
        <f t="shared" ref="Q172" si="263">D172+21</f>
        <v>44358</v>
      </c>
      <c r="R172" s="399">
        <f t="shared" ref="R172" si="264">D172+20</f>
        <v>44357</v>
      </c>
      <c r="S172" s="399">
        <f t="shared" ref="S172" si="265">D172+25</f>
        <v>44362</v>
      </c>
      <c r="T172" s="399">
        <f t="shared" ref="T172" si="266">D172+22</f>
        <v>44359</v>
      </c>
      <c r="U172" s="399">
        <f t="shared" ref="U172" si="267">D172+19</f>
        <v>44356</v>
      </c>
      <c r="V172" s="399">
        <f t="shared" ref="V172" si="268">D172+18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5">
    <mergeCell ref="B2:F2"/>
    <mergeCell ref="B4:F4"/>
    <mergeCell ref="H7:H8"/>
    <mergeCell ref="K89:K90"/>
    <mergeCell ref="E134:G134"/>
  </mergeCells>
  <phoneticPr fontId="82" type="noConversion"/>
  <hyperlinks>
    <hyperlink ref="H147" r:id="rId14" xr:uid="{8D259628-58BC-4EC4-B50B-3B4EA9D37A36}"/>
    <hyperlink ref="C147" r:id="rId15" xr:uid="{7FFCC00D-EB7F-420B-990C-1BBD1FF3CFF8}"/>
    <hyperlink ref="H152" r:id="rId16" xr:uid="{6D287372-46E4-405D-8ECC-F3C839492B2C}"/>
    <hyperlink ref="H151" r:id="rId17" xr:uid="{560A0A8F-5AA0-43B1-BDCF-B95BDA6874B8}"/>
    <hyperlink ref="C151" r:id="rId18" xr:uid="{A299BC47-1DE8-4193-A859-F7EA03D80730}"/>
    <hyperlink ref="C153" r:id="rId19" xr:uid="{2818E053-3F9F-47F9-9115-7539FD08EA35}"/>
    <hyperlink ref="C152" r:id="rId20" xr:uid="{9AB39F16-BE09-4246-8F2B-683970DC036E}"/>
    <hyperlink ref="C149" r:id="rId21" xr:uid="{CBF4FDB7-FA4F-4B56-9BC1-AC4B196FBB37}"/>
    <hyperlink ref="C148" r:id="rId22" xr:uid="{98DBD25C-0060-4895-922B-71A9EBEBC540}"/>
    <hyperlink ref="C155" r:id="rId23" xr:uid="{420553F7-608D-46C4-B330-04627C626E51}"/>
    <hyperlink ref="H153" r:id="rId24" xr:uid="{F51BDEE6-85CE-4C67-9494-0B917FF910CB}"/>
    <hyperlink ref="H150" r:id="rId25" xr:uid="{3F445821-3688-41E9-9016-A08DF1A709FF}"/>
    <hyperlink ref="H154" r:id="rId26" xr:uid="{5E548282-B3BD-4DCD-BBC0-1F8BA1AE53AF}"/>
    <hyperlink ref="C150" r:id="rId27" xr:uid="{F96BB323-FB0F-4649-AE16-DBE0FE8F41B8}"/>
    <hyperlink ref="F147" r:id="rId28" xr:uid="{E2339ED1-7818-479E-9BEC-33D3C3CFDAC5}"/>
    <hyperlink ref="F152" r:id="rId29" xr:uid="{E66197F7-AC4C-488A-996F-AC971C5CD962}"/>
    <hyperlink ref="F148" r:id="rId30" xr:uid="{FA86E962-9805-4EE0-AECE-FCB20E2E3038}"/>
    <hyperlink ref="F149" r:id="rId31" xr:uid="{2A409252-FCED-4487-A23C-DF68EBC0F166}"/>
    <hyperlink ref="F150" r:id="rId32" xr:uid="{118DDAA3-12BC-437A-BB2E-67F118D9992E}"/>
    <hyperlink ref="F151" r:id="rId33" xr:uid="{4CF2FE04-EAE2-471D-8F20-E86760A3E5F6}"/>
    <hyperlink ref="H148" r:id="rId34" xr:uid="{D278E3E1-01B1-4D95-AC83-5EBB08F03271}"/>
    <hyperlink ref="H149" r:id="rId35" xr:uid="{275A2910-6F0B-447E-BB3E-4A5BBFBBB126}"/>
    <hyperlink ref="F153" r:id="rId36" xr:uid="{A85A692A-7A7C-40B7-90FE-84910B5CF5AC}"/>
    <hyperlink ref="H2" location="HOME!Print_Area" display="HOME" xr:uid="{E5292666-5DDE-429D-881E-16869C237E90}"/>
  </hyperlinks>
  <pageMargins left="0.7" right="0.7" top="0.75" bottom="0.75" header="0.3" footer="0.3"/>
  <pageSetup paperSize="9" scale="37" orientation="landscape" r:id="rId37"/>
  <headerFooter>
    <oddFooter>&amp;L_x000D_&amp;1#&amp;"Calibri"&amp;10&amp;K000000 Sensitivity: Public</oddFooter>
  </headerFooter>
  <legacyDrawing r:id="rId3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HU99"/>
  <sheetViews>
    <sheetView showGridLines="0" topLeftCell="A6" zoomScale="115" zoomScaleNormal="115" zoomScaleSheetLayoutView="75" workbookViewId="0">
      <selection activeCell="E46" sqref="E46"/>
    </sheetView>
  </sheetViews>
  <sheetFormatPr defaultColWidth="9.140625" defaultRowHeight="18.75" customHeight="1" x14ac:dyDescent="0.2"/>
  <cols>
    <col min="1" max="1" width="25.140625" style="348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bestFit="1" customWidth="1"/>
    <col min="7" max="7" width="20.140625" style="11" customWidth="1"/>
    <col min="8" max="8" width="22.140625" style="11" bestFit="1" customWidth="1"/>
    <col min="9" max="9" width="20.140625" style="17" customWidth="1"/>
    <col min="10" max="10" width="20.140625" style="19" customWidth="1"/>
    <col min="11" max="11" width="18.5703125" style="19" customWidth="1"/>
    <col min="12" max="12" width="20.7109375" style="19" customWidth="1"/>
    <col min="13" max="13" width="30.4257812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1" spans="1:229" ht="18.75" customHeight="1" thickBot="1" x14ac:dyDescent="0.25"/>
    <row r="2" spans="1:229" ht="18" customHeight="1" thickBot="1" x14ac:dyDescent="0.25">
      <c r="A2" s="346"/>
      <c r="B2" s="1279" t="s">
        <v>116</v>
      </c>
      <c r="C2" s="1279"/>
      <c r="D2" s="1279"/>
      <c r="E2" s="1279"/>
      <c r="F2" s="1279"/>
      <c r="G2" s="126"/>
      <c r="H2" s="1150" t="s">
        <v>382</v>
      </c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thickBot="1" x14ac:dyDescent="0.25">
      <c r="A3" s="346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s="155" customFormat="1" ht="30" customHeight="1" thickBot="1" x14ac:dyDescent="0.25">
      <c r="A4" s="347"/>
      <c r="B4" s="1280" t="s">
        <v>128</v>
      </c>
      <c r="C4" s="1281"/>
      <c r="D4" s="1281"/>
      <c r="E4" s="1281"/>
      <c r="F4" s="1282"/>
      <c r="G4" s="153"/>
      <c r="H4" s="153"/>
      <c r="I4" s="171"/>
      <c r="J4" s="222"/>
      <c r="K4" s="222"/>
      <c r="M4"/>
      <c r="Q4" s="382"/>
      <c r="R4" s="382"/>
      <c r="S4" s="382"/>
    </row>
    <row r="5" spans="1:229" ht="18.75" customHeight="1" x14ac:dyDescent="0.2">
      <c r="B5" s="16"/>
      <c r="C5" s="136"/>
      <c r="D5" s="16"/>
      <c r="E5" s="16"/>
      <c r="F5" s="16"/>
      <c r="G5" s="16"/>
      <c r="H5" s="16"/>
      <c r="J5" s="129"/>
    </row>
    <row r="6" spans="1:229" ht="19.5" x14ac:dyDescent="0.2">
      <c r="A6" s="350"/>
      <c r="B6" s="841"/>
      <c r="C6" s="604"/>
      <c r="D6" s="9"/>
      <c r="E6" s="9"/>
      <c r="F6" s="9"/>
      <c r="G6" s="9"/>
      <c r="H6" s="9"/>
      <c r="I6" s="9"/>
      <c r="J6" s="476"/>
      <c r="K6" s="476"/>
      <c r="L6" s="477"/>
      <c r="M6" s="477"/>
      <c r="N6" s="16"/>
      <c r="O6" s="16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19.5" x14ac:dyDescent="0.2">
      <c r="A7" s="350"/>
      <c r="B7" s="547"/>
      <c r="C7" s="604"/>
      <c r="D7" s="9"/>
      <c r="E7" s="9"/>
      <c r="F7" s="9"/>
      <c r="G7" s="9"/>
      <c r="H7" s="9"/>
      <c r="I7" s="9"/>
      <c r="J7" s="476"/>
      <c r="K7" s="476"/>
      <c r="L7" s="477"/>
      <c r="M7" s="477"/>
      <c r="N7" s="16"/>
      <c r="O7" s="16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34.5" customHeight="1" x14ac:dyDescent="0.2">
      <c r="A8" s="427"/>
      <c r="B8" s="1185" t="s">
        <v>1935</v>
      </c>
      <c r="C8" s="976" t="s">
        <v>651</v>
      </c>
      <c r="D8" s="1133" t="s">
        <v>385</v>
      </c>
      <c r="E8" s="1133" t="s">
        <v>652</v>
      </c>
      <c r="F8" s="1133" t="s">
        <v>314</v>
      </c>
      <c r="G8" s="1133" t="s">
        <v>1936</v>
      </c>
      <c r="H8" s="1133" t="s">
        <v>1937</v>
      </c>
      <c r="I8" s="1136" t="s">
        <v>259</v>
      </c>
      <c r="J8" s="1136" t="s">
        <v>146</v>
      </c>
      <c r="L8" s="1143" t="s">
        <v>387</v>
      </c>
      <c r="M8" s="477"/>
      <c r="N8" s="16"/>
      <c r="O8" s="16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27" customHeight="1" x14ac:dyDescent="0.2">
      <c r="A9" s="350"/>
      <c r="B9" s="1136" t="s">
        <v>388</v>
      </c>
      <c r="C9" s="1137" t="s">
        <v>389</v>
      </c>
      <c r="D9" s="1135" t="s">
        <v>654</v>
      </c>
      <c r="E9" s="1132" t="s">
        <v>347</v>
      </c>
      <c r="F9" s="1132" t="s">
        <v>178</v>
      </c>
      <c r="G9" s="1132" t="s">
        <v>163</v>
      </c>
      <c r="H9" s="1132" t="s">
        <v>175</v>
      </c>
      <c r="I9" s="1132" t="s">
        <v>273</v>
      </c>
      <c r="J9" s="1132" t="s">
        <v>216</v>
      </c>
      <c r="L9" s="954"/>
      <c r="M9" s="477"/>
      <c r="N9" s="16"/>
      <c r="O9" s="16"/>
      <c r="P9" s="3"/>
      <c r="Q9" s="383"/>
      <c r="R9" s="383"/>
      <c r="S9" s="38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9.5" hidden="1" customHeight="1" x14ac:dyDescent="0.2">
      <c r="A10" s="350" t="s">
        <v>1938</v>
      </c>
      <c r="B10" s="978" t="s">
        <v>1354</v>
      </c>
      <c r="C10" s="977" t="s">
        <v>1939</v>
      </c>
      <c r="D10" s="897">
        <v>45211</v>
      </c>
      <c r="E10" s="897">
        <f t="shared" ref="E10" si="0">D10+1</f>
        <v>45212</v>
      </c>
      <c r="F10" s="897">
        <f t="shared" ref="F10" si="1">D10+7</f>
        <v>45218</v>
      </c>
      <c r="G10" s="897">
        <f t="shared" ref="G10" si="2">D10+9</f>
        <v>45220</v>
      </c>
      <c r="H10" s="897">
        <f t="shared" ref="H10" si="3">D10+11</f>
        <v>45222</v>
      </c>
      <c r="I10" s="897">
        <f t="shared" ref="I10" si="4">D10+13</f>
        <v>45224</v>
      </c>
      <c r="J10" s="897">
        <f t="shared" ref="J10" si="5">D10+19</f>
        <v>45230</v>
      </c>
      <c r="L10" s="954">
        <v>45213</v>
      </c>
      <c r="M10" s="477"/>
      <c r="N10" s="16"/>
      <c r="O10" s="16"/>
      <c r="P10" s="3"/>
      <c r="Q10" s="383"/>
      <c r="R10" s="383"/>
      <c r="S10" s="38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9.5" hidden="1" customHeight="1" x14ac:dyDescent="0.2">
      <c r="A11" s="350" t="s">
        <v>1940</v>
      </c>
      <c r="B11" s="978" t="s">
        <v>1362</v>
      </c>
      <c r="C11" s="977" t="s">
        <v>1941</v>
      </c>
      <c r="D11" s="897">
        <v>45220</v>
      </c>
      <c r="E11" s="897">
        <f t="shared" ref="E11" si="6">D11+1</f>
        <v>45221</v>
      </c>
      <c r="F11" s="897">
        <f t="shared" ref="F11" si="7">D11+7</f>
        <v>45227</v>
      </c>
      <c r="G11" s="897">
        <f t="shared" ref="G11" si="8">D11+9</f>
        <v>45229</v>
      </c>
      <c r="H11" s="897">
        <f t="shared" ref="H11" si="9">D11+11</f>
        <v>45231</v>
      </c>
      <c r="I11" s="897">
        <f t="shared" ref="I11" si="10">D11+13</f>
        <v>45233</v>
      </c>
      <c r="J11" s="897">
        <f t="shared" ref="J11" si="11">D11+19</f>
        <v>45239</v>
      </c>
      <c r="L11" s="954">
        <f t="shared" ref="L11:L28" si="12">+L10+7</f>
        <v>45220</v>
      </c>
      <c r="M11" s="477"/>
      <c r="N11" s="16"/>
      <c r="O11" s="16"/>
      <c r="P11" s="3"/>
      <c r="Q11" s="383"/>
      <c r="R11" s="383"/>
      <c r="S11" s="38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9.5" hidden="1" customHeight="1" x14ac:dyDescent="0.2">
      <c r="A12" s="350" t="s">
        <v>1942</v>
      </c>
      <c r="B12" s="978" t="s">
        <v>1356</v>
      </c>
      <c r="C12" s="977" t="s">
        <v>1943</v>
      </c>
      <c r="D12" s="897">
        <v>45228</v>
      </c>
      <c r="E12" s="897">
        <f t="shared" ref="E12" si="13">D12+1</f>
        <v>45229</v>
      </c>
      <c r="F12" s="897">
        <f t="shared" ref="F12" si="14">D12+7</f>
        <v>45235</v>
      </c>
      <c r="G12" s="897">
        <f t="shared" ref="G12" si="15">D12+9</f>
        <v>45237</v>
      </c>
      <c r="H12" s="897">
        <f t="shared" ref="H12" si="16">D12+11</f>
        <v>45239</v>
      </c>
      <c r="I12" s="897">
        <f t="shared" ref="I12" si="17">D12+13</f>
        <v>45241</v>
      </c>
      <c r="J12" s="897">
        <f t="shared" ref="J12" si="18">D12+19</f>
        <v>45247</v>
      </c>
      <c r="L12" s="954">
        <f t="shared" si="12"/>
        <v>45227</v>
      </c>
      <c r="M12" s="477"/>
      <c r="N12" s="16"/>
      <c r="O12" s="16"/>
      <c r="P12" s="3"/>
      <c r="Q12" s="383"/>
      <c r="R12" s="383"/>
      <c r="S12" s="38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9.5" hidden="1" customHeight="1" x14ac:dyDescent="0.2">
      <c r="A13" s="350"/>
      <c r="B13" s="978" t="s">
        <v>1359</v>
      </c>
      <c r="C13" s="977" t="s">
        <v>1944</v>
      </c>
      <c r="D13" s="897">
        <v>45237</v>
      </c>
      <c r="E13" s="897">
        <f t="shared" ref="E13" si="19">D13+1</f>
        <v>45238</v>
      </c>
      <c r="F13" s="897">
        <f t="shared" ref="F13" si="20">D13+7</f>
        <v>45244</v>
      </c>
      <c r="G13" s="897">
        <f t="shared" ref="G13" si="21">D13+9</f>
        <v>45246</v>
      </c>
      <c r="H13" s="897">
        <f t="shared" ref="H13" si="22">D13+11</f>
        <v>45248</v>
      </c>
      <c r="I13" s="897">
        <f t="shared" ref="I13" si="23">D13+13</f>
        <v>45250</v>
      </c>
      <c r="J13" s="897">
        <f t="shared" ref="J13" si="24">D13+19</f>
        <v>45256</v>
      </c>
      <c r="L13" s="954">
        <f t="shared" si="12"/>
        <v>45234</v>
      </c>
      <c r="M13" s="477"/>
      <c r="N13" s="16"/>
      <c r="O13" s="16"/>
      <c r="P13" s="3"/>
      <c r="Q13" s="383"/>
      <c r="R13" s="383"/>
      <c r="S13" s="38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9.5" hidden="1" customHeight="1" x14ac:dyDescent="0.2">
      <c r="A14" s="350" t="s">
        <v>1945</v>
      </c>
      <c r="B14" s="978" t="s">
        <v>1123</v>
      </c>
      <c r="C14" s="977" t="s">
        <v>1946</v>
      </c>
      <c r="D14" s="897">
        <v>45241</v>
      </c>
      <c r="E14" s="897">
        <f t="shared" ref="E14" si="25">D14+1</f>
        <v>45242</v>
      </c>
      <c r="F14" s="897">
        <f t="shared" ref="F14" si="26">D14+7</f>
        <v>45248</v>
      </c>
      <c r="G14" s="897">
        <f t="shared" ref="G14" si="27">D14+9</f>
        <v>45250</v>
      </c>
      <c r="H14" s="897">
        <f t="shared" ref="H14" si="28">D14+11</f>
        <v>45252</v>
      </c>
      <c r="I14" s="897">
        <f t="shared" ref="I14" si="29">D14+13</f>
        <v>45254</v>
      </c>
      <c r="J14" s="897">
        <f t="shared" ref="J14" si="30">D14+19</f>
        <v>45260</v>
      </c>
      <c r="L14" s="954">
        <f t="shared" si="12"/>
        <v>45241</v>
      </c>
      <c r="M14" s="477"/>
      <c r="N14" s="16"/>
      <c r="O14" s="16"/>
      <c r="P14" s="3"/>
      <c r="Q14" s="383"/>
      <c r="R14" s="383"/>
      <c r="S14" s="38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9.5" hidden="1" customHeight="1" x14ac:dyDescent="0.2">
      <c r="A15" s="350" t="s">
        <v>1947</v>
      </c>
      <c r="B15" s="978" t="s">
        <v>1354</v>
      </c>
      <c r="C15" s="977" t="s">
        <v>1948</v>
      </c>
      <c r="D15" s="897">
        <f t="shared" ref="D15" si="31">D14+7</f>
        <v>45248</v>
      </c>
      <c r="E15" s="897">
        <f t="shared" ref="E15" si="32">D15+1</f>
        <v>45249</v>
      </c>
      <c r="F15" s="897">
        <f t="shared" ref="F15" si="33">D15+7</f>
        <v>45255</v>
      </c>
      <c r="G15" s="897">
        <f t="shared" ref="G15" si="34">D15+9</f>
        <v>45257</v>
      </c>
      <c r="H15" s="897">
        <f t="shared" ref="H15" si="35">D15+11</f>
        <v>45259</v>
      </c>
      <c r="I15" s="897">
        <f t="shared" ref="I15" si="36">D15+13</f>
        <v>45261</v>
      </c>
      <c r="J15" s="897">
        <f t="shared" ref="J15" si="37">D15+19</f>
        <v>45267</v>
      </c>
      <c r="L15" s="954">
        <f t="shared" si="12"/>
        <v>45248</v>
      </c>
      <c r="M15" s="477"/>
      <c r="N15" s="16"/>
      <c r="O15" s="16"/>
      <c r="P15" s="3"/>
      <c r="Q15" s="383"/>
      <c r="R15" s="383"/>
      <c r="S15" s="38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9.5" hidden="1" customHeight="1" x14ac:dyDescent="0.2">
      <c r="A16" s="350" t="s">
        <v>1949</v>
      </c>
      <c r="B16" s="978" t="s">
        <v>1362</v>
      </c>
      <c r="C16" s="977" t="s">
        <v>1950</v>
      </c>
      <c r="D16" s="897">
        <v>45259</v>
      </c>
      <c r="E16" s="897">
        <f t="shared" ref="E16" si="38">D16+1</f>
        <v>45260</v>
      </c>
      <c r="F16" s="897">
        <f t="shared" ref="F16" si="39">D16+7</f>
        <v>45266</v>
      </c>
      <c r="G16" s="897">
        <f t="shared" ref="G16" si="40">D16+9</f>
        <v>45268</v>
      </c>
      <c r="H16" s="897">
        <f t="shared" ref="H16" si="41">D16+11</f>
        <v>45270</v>
      </c>
      <c r="I16" s="897">
        <f t="shared" ref="I16" si="42">D16+13</f>
        <v>45272</v>
      </c>
      <c r="J16" s="897">
        <f t="shared" ref="J16" si="43">D16+19</f>
        <v>45278</v>
      </c>
      <c r="L16" s="954">
        <f t="shared" si="12"/>
        <v>45255</v>
      </c>
      <c r="M16" s="477"/>
      <c r="N16" s="16"/>
      <c r="O16" s="16"/>
      <c r="P16" s="3"/>
      <c r="Q16" s="383"/>
      <c r="R16" s="383"/>
      <c r="S16" s="38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9.5" hidden="1" customHeight="1" x14ac:dyDescent="0.2">
      <c r="A17" s="350" t="s">
        <v>1847</v>
      </c>
      <c r="B17" s="978" t="s">
        <v>1356</v>
      </c>
      <c r="C17" s="977" t="s">
        <v>1951</v>
      </c>
      <c r="D17" s="897">
        <v>45266</v>
      </c>
      <c r="E17" s="897">
        <f t="shared" ref="E17" si="44">D17+1</f>
        <v>45267</v>
      </c>
      <c r="F17" s="897">
        <f t="shared" ref="F17" si="45">D17+7</f>
        <v>45273</v>
      </c>
      <c r="G17" s="897">
        <f t="shared" ref="G17" si="46">D17+9</f>
        <v>45275</v>
      </c>
      <c r="H17" s="898">
        <f t="shared" ref="H17" si="47">D17+11</f>
        <v>45277</v>
      </c>
      <c r="I17" s="897">
        <f t="shared" ref="I17" si="48">D17+13</f>
        <v>45279</v>
      </c>
      <c r="J17" s="897">
        <f t="shared" ref="J17" si="49">D17+19</f>
        <v>45285</v>
      </c>
      <c r="L17" s="954">
        <f t="shared" si="12"/>
        <v>45262</v>
      </c>
      <c r="M17" s="477"/>
      <c r="N17" s="16"/>
      <c r="O17" s="16"/>
      <c r="P17" s="3"/>
      <c r="Q17" s="383"/>
      <c r="R17" s="383"/>
      <c r="S17" s="38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9.5" hidden="1" customHeight="1" x14ac:dyDescent="0.2">
      <c r="A18" s="350"/>
      <c r="B18" s="978" t="s">
        <v>1359</v>
      </c>
      <c r="C18" s="977" t="s">
        <v>1952</v>
      </c>
      <c r="D18" s="897">
        <v>45273</v>
      </c>
      <c r="E18" s="897">
        <f t="shared" ref="E18" si="50">D18+1</f>
        <v>45274</v>
      </c>
      <c r="F18" s="897">
        <f t="shared" ref="F18" si="51">D18+7</f>
        <v>45280</v>
      </c>
      <c r="G18" s="897">
        <f t="shared" ref="G18" si="52">D18+9</f>
        <v>45282</v>
      </c>
      <c r="H18" s="897">
        <f t="shared" ref="H18" si="53">D18+11</f>
        <v>45284</v>
      </c>
      <c r="I18" s="897">
        <f t="shared" ref="I18" si="54">D18+13</f>
        <v>45286</v>
      </c>
      <c r="J18" s="897">
        <f t="shared" ref="J18" si="55">D18+19</f>
        <v>45292</v>
      </c>
      <c r="L18" s="954">
        <f t="shared" si="12"/>
        <v>45269</v>
      </c>
      <c r="M18" s="477"/>
      <c r="N18" s="16"/>
      <c r="O18" s="16"/>
      <c r="P18" s="3"/>
      <c r="Q18" s="383"/>
      <c r="R18" s="383"/>
      <c r="S18" s="38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9.5" hidden="1" customHeight="1" x14ac:dyDescent="0.2">
      <c r="A19" s="350"/>
      <c r="B19" s="978" t="s">
        <v>1123</v>
      </c>
      <c r="C19" s="977" t="s">
        <v>1953</v>
      </c>
      <c r="D19" s="897">
        <v>45280</v>
      </c>
      <c r="E19" s="897">
        <f t="shared" ref="E19" si="56">D19+1</f>
        <v>45281</v>
      </c>
      <c r="F19" s="897">
        <f t="shared" ref="F19" si="57">D19+7</f>
        <v>45287</v>
      </c>
      <c r="G19" s="897">
        <f t="shared" ref="G19" si="58">D19+9</f>
        <v>45289</v>
      </c>
      <c r="H19" s="897">
        <f t="shared" ref="H19" si="59">D19+11</f>
        <v>45291</v>
      </c>
      <c r="I19" s="897">
        <f t="shared" ref="I19" si="60">D19+13</f>
        <v>45293</v>
      </c>
      <c r="J19" s="897">
        <f t="shared" ref="J19" si="61">D19+19</f>
        <v>45299</v>
      </c>
      <c r="L19" s="954">
        <f t="shared" si="12"/>
        <v>45276</v>
      </c>
      <c r="M19" s="477"/>
      <c r="N19" s="16"/>
      <c r="O19" s="16"/>
      <c r="P19" s="3"/>
      <c r="Q19" s="383"/>
      <c r="R19" s="383"/>
      <c r="S19" s="38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9.5" hidden="1" customHeight="1" x14ac:dyDescent="0.2">
      <c r="A20" s="350"/>
      <c r="B20" s="978" t="s">
        <v>1354</v>
      </c>
      <c r="C20" s="977" t="s">
        <v>1954</v>
      </c>
      <c r="D20" s="897">
        <v>45291</v>
      </c>
      <c r="E20" s="897">
        <f t="shared" ref="E20" si="62">D20+1</f>
        <v>45292</v>
      </c>
      <c r="F20" s="897">
        <f t="shared" ref="F20" si="63">D20+7</f>
        <v>45298</v>
      </c>
      <c r="G20" s="897">
        <f t="shared" ref="G20" si="64">D20+9</f>
        <v>45300</v>
      </c>
      <c r="H20" s="897">
        <f t="shared" ref="H20" si="65">D20+11</f>
        <v>45302</v>
      </c>
      <c r="I20" s="897">
        <f t="shared" ref="I20" si="66">D20+13</f>
        <v>45304</v>
      </c>
      <c r="J20" s="897">
        <f t="shared" ref="J20" si="67">D20+19</f>
        <v>45310</v>
      </c>
      <c r="L20" s="954">
        <f t="shared" si="12"/>
        <v>45283</v>
      </c>
      <c r="M20" s="477"/>
      <c r="N20" s="16"/>
      <c r="O20" s="16"/>
      <c r="P20" s="3"/>
      <c r="Q20" s="383"/>
      <c r="R20" s="383"/>
      <c r="S20" s="38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9.5" hidden="1" customHeight="1" x14ac:dyDescent="0.2">
      <c r="A21" s="350" t="s">
        <v>1955</v>
      </c>
      <c r="B21" s="981" t="s">
        <v>395</v>
      </c>
      <c r="C21" s="977" t="s">
        <v>1956</v>
      </c>
      <c r="D21" s="898">
        <v>45290</v>
      </c>
      <c r="E21" s="898">
        <f t="shared" ref="E21" si="68">D21+1</f>
        <v>45291</v>
      </c>
      <c r="F21" s="898">
        <f t="shared" ref="F21" si="69">D21+7</f>
        <v>45297</v>
      </c>
      <c r="G21" s="898">
        <f t="shared" ref="G21" si="70">D21+9</f>
        <v>45299</v>
      </c>
      <c r="H21" s="898">
        <f t="shared" ref="H21" si="71">D21+11</f>
        <v>45301</v>
      </c>
      <c r="I21" s="898">
        <f t="shared" ref="I21" si="72">D21+13</f>
        <v>45303</v>
      </c>
      <c r="J21" s="898">
        <f t="shared" ref="J21" si="73">D21+19</f>
        <v>45309</v>
      </c>
      <c r="L21" s="975">
        <f t="shared" si="12"/>
        <v>45290</v>
      </c>
      <c r="M21" s="706"/>
      <c r="N21" s="16"/>
      <c r="O21" s="16"/>
      <c r="P21" s="3"/>
      <c r="Q21" s="383"/>
      <c r="R21" s="383"/>
      <c r="S21" s="38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9.5" hidden="1" customHeight="1" x14ac:dyDescent="0.2">
      <c r="A22" s="350" t="s">
        <v>1957</v>
      </c>
      <c r="B22" s="980" t="s">
        <v>1356</v>
      </c>
      <c r="C22" s="977" t="s">
        <v>1958</v>
      </c>
      <c r="D22" s="897">
        <v>45297</v>
      </c>
      <c r="E22" s="897">
        <f t="shared" ref="E22" si="74">D22+1</f>
        <v>45298</v>
      </c>
      <c r="F22" s="897">
        <f t="shared" ref="F22" si="75">D22+7</f>
        <v>45304</v>
      </c>
      <c r="G22" s="897">
        <f t="shared" ref="G22" si="76">D22+9</f>
        <v>45306</v>
      </c>
      <c r="H22" s="897">
        <f t="shared" ref="H22" si="77">D22+11</f>
        <v>45308</v>
      </c>
      <c r="I22" s="897">
        <f t="shared" ref="I22" si="78">D22+13</f>
        <v>45310</v>
      </c>
      <c r="J22" s="897">
        <f t="shared" ref="J22" si="79">D22+19</f>
        <v>45316</v>
      </c>
      <c r="L22" s="954">
        <v>45297</v>
      </c>
      <c r="M22" s="706"/>
      <c r="N22" s="16"/>
      <c r="O22" s="16"/>
      <c r="P22" s="3"/>
      <c r="Q22" s="383"/>
      <c r="R22" s="383"/>
      <c r="S22" s="38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9.5" hidden="1" customHeight="1" x14ac:dyDescent="0.2">
      <c r="A23" s="350" t="s">
        <v>1959</v>
      </c>
      <c r="B23" s="980" t="s">
        <v>1362</v>
      </c>
      <c r="C23" s="977" t="s">
        <v>1960</v>
      </c>
      <c r="D23" s="897">
        <v>45304</v>
      </c>
      <c r="E23" s="897">
        <f t="shared" ref="E23:E26" si="80">D23+1</f>
        <v>45305</v>
      </c>
      <c r="F23" s="897">
        <f t="shared" ref="F23:F26" si="81">D23+7</f>
        <v>45311</v>
      </c>
      <c r="G23" s="897">
        <f t="shared" ref="G23:G26" si="82">D23+9</f>
        <v>45313</v>
      </c>
      <c r="H23" s="897">
        <f t="shared" ref="H23:H26" si="83">D23+11</f>
        <v>45315</v>
      </c>
      <c r="I23" s="897">
        <f t="shared" ref="I23:I26" si="84">D23+13</f>
        <v>45317</v>
      </c>
      <c r="J23" s="897">
        <f t="shared" ref="J23:J26" si="85">D23+19</f>
        <v>45323</v>
      </c>
      <c r="L23" s="954">
        <f t="shared" si="12"/>
        <v>45304</v>
      </c>
      <c r="M23" s="477"/>
      <c r="N23" s="16"/>
      <c r="O23" s="16"/>
      <c r="P23" s="3"/>
      <c r="Q23" s="383"/>
      <c r="R23" s="383"/>
      <c r="S23" s="38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9.5" hidden="1" customHeight="1" x14ac:dyDescent="0.2">
      <c r="A24" s="350" t="s">
        <v>1847</v>
      </c>
      <c r="B24" s="980" t="s">
        <v>1359</v>
      </c>
      <c r="C24" s="977" t="s">
        <v>1961</v>
      </c>
      <c r="D24" s="897">
        <v>45310</v>
      </c>
      <c r="E24" s="897">
        <f t="shared" si="80"/>
        <v>45311</v>
      </c>
      <c r="F24" s="897">
        <f t="shared" si="81"/>
        <v>45317</v>
      </c>
      <c r="G24" s="897">
        <f t="shared" si="82"/>
        <v>45319</v>
      </c>
      <c r="H24" s="897">
        <f t="shared" si="83"/>
        <v>45321</v>
      </c>
      <c r="I24" s="897">
        <f t="shared" si="84"/>
        <v>45323</v>
      </c>
      <c r="J24" s="897">
        <f t="shared" si="85"/>
        <v>45329</v>
      </c>
      <c r="L24" s="954">
        <f t="shared" si="12"/>
        <v>45311</v>
      </c>
      <c r="M24" s="477"/>
      <c r="N24" s="16"/>
      <c r="O24" s="16"/>
      <c r="P24" s="3"/>
      <c r="Q24" s="383"/>
      <c r="R24" s="383"/>
      <c r="S24" s="38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9.5" hidden="1" customHeight="1" x14ac:dyDescent="0.2">
      <c r="A25" s="350" t="s">
        <v>1473</v>
      </c>
      <c r="B25" s="980" t="s">
        <v>1123</v>
      </c>
      <c r="C25" s="977" t="s">
        <v>1962</v>
      </c>
      <c r="D25" s="897">
        <v>45324</v>
      </c>
      <c r="E25" s="897">
        <f t="shared" si="80"/>
        <v>45325</v>
      </c>
      <c r="F25" s="897">
        <f t="shared" si="81"/>
        <v>45331</v>
      </c>
      <c r="G25" s="897">
        <f t="shared" si="82"/>
        <v>45333</v>
      </c>
      <c r="H25" s="897">
        <f t="shared" si="83"/>
        <v>45335</v>
      </c>
      <c r="I25" s="897">
        <f t="shared" si="84"/>
        <v>45337</v>
      </c>
      <c r="J25" s="897">
        <f t="shared" si="85"/>
        <v>45343</v>
      </c>
      <c r="L25" s="954">
        <f t="shared" si="12"/>
        <v>45318</v>
      </c>
      <c r="M25" s="477"/>
      <c r="N25" s="16"/>
      <c r="O25" s="16"/>
      <c r="P25" s="3"/>
      <c r="Q25" s="383"/>
      <c r="R25" s="383"/>
      <c r="S25" s="38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9.5" hidden="1" customHeight="1" x14ac:dyDescent="0.2">
      <c r="A26" s="900" t="s">
        <v>1963</v>
      </c>
      <c r="B26" s="980" t="s">
        <v>1354</v>
      </c>
      <c r="C26" s="977" t="s">
        <v>1964</v>
      </c>
      <c r="D26" s="697">
        <v>45333</v>
      </c>
      <c r="E26" s="897">
        <f t="shared" si="80"/>
        <v>45334</v>
      </c>
      <c r="F26" s="897">
        <f t="shared" si="81"/>
        <v>45340</v>
      </c>
      <c r="G26" s="897">
        <f t="shared" si="82"/>
        <v>45342</v>
      </c>
      <c r="H26" s="898">
        <f t="shared" si="83"/>
        <v>45344</v>
      </c>
      <c r="I26" s="898">
        <f t="shared" si="84"/>
        <v>45346</v>
      </c>
      <c r="J26" s="898">
        <f t="shared" si="85"/>
        <v>45352</v>
      </c>
      <c r="L26" s="954">
        <f t="shared" si="12"/>
        <v>45325</v>
      </c>
      <c r="M26" s="477"/>
      <c r="N26" s="16"/>
      <c r="O26" s="16"/>
      <c r="P26" s="3"/>
      <c r="Q26" s="383"/>
      <c r="R26" s="383"/>
      <c r="S26" s="38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9.5" hidden="1" customHeight="1" x14ac:dyDescent="0.2">
      <c r="A27" s="900" t="s">
        <v>1965</v>
      </c>
      <c r="B27" s="980" t="s">
        <v>1356</v>
      </c>
      <c r="C27" s="977" t="s">
        <v>1966</v>
      </c>
      <c r="D27" s="697">
        <v>45337</v>
      </c>
      <c r="E27" s="897">
        <f t="shared" ref="E27" si="86">D27+1</f>
        <v>45338</v>
      </c>
      <c r="F27" s="898">
        <f t="shared" ref="F27" si="87">D27+7</f>
        <v>45344</v>
      </c>
      <c r="G27" s="898">
        <f t="shared" ref="G27" si="88">D27+9</f>
        <v>45346</v>
      </c>
      <c r="H27" s="898">
        <f t="shared" ref="H27" si="89">D27+11</f>
        <v>45348</v>
      </c>
      <c r="I27" s="898">
        <f t="shared" ref="I27" si="90">D27+13</f>
        <v>45350</v>
      </c>
      <c r="J27" s="974">
        <f t="shared" ref="J27" si="91">D27+19</f>
        <v>45356</v>
      </c>
      <c r="L27" s="954">
        <f t="shared" si="12"/>
        <v>45332</v>
      </c>
      <c r="M27" s="477"/>
      <c r="N27" s="16"/>
      <c r="O27" s="16"/>
      <c r="P27" s="3"/>
      <c r="Q27" s="383"/>
      <c r="R27" s="383"/>
      <c r="S27" s="38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9.5" hidden="1" customHeight="1" x14ac:dyDescent="0.2">
      <c r="A28" s="900" t="s">
        <v>1967</v>
      </c>
      <c r="B28" s="980" t="s">
        <v>1362</v>
      </c>
      <c r="C28" s="977" t="s">
        <v>1968</v>
      </c>
      <c r="D28" s="897">
        <v>45342</v>
      </c>
      <c r="E28" s="897">
        <f t="shared" ref="E28" si="92">D28+1</f>
        <v>45343</v>
      </c>
      <c r="F28" s="897">
        <f t="shared" ref="F28" si="93">D28+7</f>
        <v>45349</v>
      </c>
      <c r="G28" s="897">
        <f t="shared" ref="G28" si="94">D28+9</f>
        <v>45351</v>
      </c>
      <c r="H28" s="897">
        <f t="shared" ref="H28" si="95">D28+11</f>
        <v>45353</v>
      </c>
      <c r="I28" s="897">
        <f t="shared" ref="I28" si="96">D28+13</f>
        <v>45355</v>
      </c>
      <c r="J28" s="897">
        <f t="shared" ref="J28" si="97">D28+19</f>
        <v>45361</v>
      </c>
      <c r="L28" s="954">
        <f t="shared" si="12"/>
        <v>45339</v>
      </c>
      <c r="M28" s="477"/>
      <c r="N28" s="16"/>
      <c r="O28" s="16"/>
      <c r="P28" s="3"/>
      <c r="Q28" s="383"/>
      <c r="R28" s="383"/>
      <c r="S28" s="38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9.5" hidden="1" customHeight="1" x14ac:dyDescent="0.2">
      <c r="A29" s="900" t="s">
        <v>1969</v>
      </c>
      <c r="B29" s="980" t="s">
        <v>1354</v>
      </c>
      <c r="C29" s="977" t="s">
        <v>1970</v>
      </c>
      <c r="D29" s="897">
        <v>45344</v>
      </c>
      <c r="E29" s="897">
        <f t="shared" ref="E29:E36" si="98">D29+1</f>
        <v>45345</v>
      </c>
      <c r="F29" s="897">
        <f t="shared" ref="F29:F35" si="99">D29+7</f>
        <v>45351</v>
      </c>
      <c r="G29" s="897">
        <f t="shared" ref="G29:G35" si="100">D29+9</f>
        <v>45353</v>
      </c>
      <c r="H29" s="897">
        <f t="shared" ref="H29:H35" si="101">D29+11</f>
        <v>45355</v>
      </c>
      <c r="I29" s="897">
        <f t="shared" ref="I29:I35" si="102">D29+13</f>
        <v>45357</v>
      </c>
      <c r="J29" s="897">
        <f t="shared" ref="J29:J35" si="103">D29+19</f>
        <v>45363</v>
      </c>
      <c r="L29" s="954">
        <f t="shared" ref="L29:L43" si="104">+L28+7</f>
        <v>45346</v>
      </c>
      <c r="M29" s="477"/>
      <c r="N29" s="16"/>
      <c r="O29" s="16"/>
      <c r="P29" s="3"/>
      <c r="Q29" s="383"/>
      <c r="R29" s="383"/>
      <c r="S29" s="38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9.5" hidden="1" customHeight="1" x14ac:dyDescent="0.2">
      <c r="A30" s="900" t="s">
        <v>1971</v>
      </c>
      <c r="B30" s="980" t="s">
        <v>1356</v>
      </c>
      <c r="C30" s="977" t="s">
        <v>1972</v>
      </c>
      <c r="D30" s="897">
        <v>45353</v>
      </c>
      <c r="E30" s="897">
        <f t="shared" si="98"/>
        <v>45354</v>
      </c>
      <c r="F30" s="897">
        <f t="shared" si="99"/>
        <v>45360</v>
      </c>
      <c r="G30" s="897">
        <f t="shared" si="100"/>
        <v>45362</v>
      </c>
      <c r="H30" s="897">
        <f t="shared" si="101"/>
        <v>45364</v>
      </c>
      <c r="I30" s="897">
        <f t="shared" si="102"/>
        <v>45366</v>
      </c>
      <c r="J30" s="897">
        <f t="shared" si="103"/>
        <v>45372</v>
      </c>
      <c r="L30" s="954">
        <f t="shared" si="104"/>
        <v>45353</v>
      </c>
      <c r="M30" s="477"/>
      <c r="N30" s="16"/>
      <c r="O30" s="16"/>
      <c r="P30" s="3"/>
      <c r="Q30" s="383"/>
      <c r="R30" s="383"/>
      <c r="S30" s="38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9.5" hidden="1" customHeight="1" x14ac:dyDescent="0.2">
      <c r="A31" s="900" t="s">
        <v>1973</v>
      </c>
      <c r="B31" s="980" t="s">
        <v>1123</v>
      </c>
      <c r="C31" s="977" t="s">
        <v>1974</v>
      </c>
      <c r="D31" s="897">
        <v>45365</v>
      </c>
      <c r="E31" s="897">
        <f t="shared" si="98"/>
        <v>45366</v>
      </c>
      <c r="F31" s="897">
        <f t="shared" si="99"/>
        <v>45372</v>
      </c>
      <c r="G31" s="897">
        <f t="shared" si="100"/>
        <v>45374</v>
      </c>
      <c r="H31" s="897">
        <f t="shared" si="101"/>
        <v>45376</v>
      </c>
      <c r="I31" s="897">
        <f t="shared" si="102"/>
        <v>45378</v>
      </c>
      <c r="J31" s="897">
        <f t="shared" si="103"/>
        <v>45384</v>
      </c>
      <c r="L31" s="954">
        <f t="shared" si="104"/>
        <v>45360</v>
      </c>
      <c r="M31" s="477"/>
      <c r="N31" s="16"/>
      <c r="O31" s="16"/>
      <c r="P31" s="3"/>
      <c r="Q31" s="383"/>
      <c r="R31" s="383"/>
      <c r="S31" s="38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9.5" hidden="1" customHeight="1" x14ac:dyDescent="0.2">
      <c r="A32" s="900" t="s">
        <v>1975</v>
      </c>
      <c r="B32" s="1127" t="s">
        <v>1359</v>
      </c>
      <c r="C32" s="1127" t="s">
        <v>1976</v>
      </c>
      <c r="D32" s="897">
        <v>45371</v>
      </c>
      <c r="E32" s="897">
        <f t="shared" si="98"/>
        <v>45372</v>
      </c>
      <c r="F32" s="897">
        <f t="shared" si="99"/>
        <v>45378</v>
      </c>
      <c r="G32" s="897">
        <f t="shared" si="100"/>
        <v>45380</v>
      </c>
      <c r="H32" s="897">
        <f t="shared" si="101"/>
        <v>45382</v>
      </c>
      <c r="I32" s="897">
        <f t="shared" si="102"/>
        <v>45384</v>
      </c>
      <c r="J32" s="897">
        <f t="shared" si="103"/>
        <v>45390</v>
      </c>
      <c r="L32" s="851">
        <f t="shared" si="104"/>
        <v>45367</v>
      </c>
      <c r="M32" s="477"/>
      <c r="N32" s="16"/>
      <c r="O32" s="16"/>
      <c r="P32" s="3"/>
      <c r="Q32" s="383"/>
      <c r="R32" s="383"/>
      <c r="S32" s="38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229" ht="19.5" hidden="1" customHeight="1" x14ac:dyDescent="0.2">
      <c r="A33" s="900" t="s">
        <v>1977</v>
      </c>
      <c r="B33" s="1127" t="s">
        <v>1362</v>
      </c>
      <c r="C33" s="1127" t="s">
        <v>1978</v>
      </c>
      <c r="D33" s="897">
        <v>45380</v>
      </c>
      <c r="E33" s="897">
        <v>45375</v>
      </c>
      <c r="F33" s="897">
        <f t="shared" si="99"/>
        <v>45387</v>
      </c>
      <c r="G33" s="897">
        <f t="shared" si="100"/>
        <v>45389</v>
      </c>
      <c r="H33" s="897">
        <f t="shared" si="101"/>
        <v>45391</v>
      </c>
      <c r="I33" s="897">
        <f t="shared" si="102"/>
        <v>45393</v>
      </c>
      <c r="J33" s="897">
        <f t="shared" si="103"/>
        <v>45399</v>
      </c>
      <c r="L33" s="851">
        <f t="shared" si="104"/>
        <v>45374</v>
      </c>
      <c r="M33" s="477"/>
      <c r="N33" s="16"/>
      <c r="O33" s="16"/>
      <c r="P33" s="3"/>
      <c r="Q33" s="383"/>
      <c r="R33" s="383"/>
      <c r="S33" s="38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</row>
    <row r="34" spans="1:229" ht="19.5" hidden="1" customHeight="1" x14ac:dyDescent="0.2">
      <c r="A34" s="900" t="s">
        <v>1977</v>
      </c>
      <c r="B34" s="1148" t="s">
        <v>1354</v>
      </c>
      <c r="C34" s="1148" t="s">
        <v>1979</v>
      </c>
      <c r="D34" s="1149">
        <v>45389</v>
      </c>
      <c r="E34" s="897">
        <v>45387</v>
      </c>
      <c r="F34" s="897">
        <f t="shared" si="99"/>
        <v>45396</v>
      </c>
      <c r="G34" s="897">
        <f t="shared" si="100"/>
        <v>45398</v>
      </c>
      <c r="H34" s="897">
        <f t="shared" si="101"/>
        <v>45400</v>
      </c>
      <c r="I34" s="897">
        <f t="shared" si="102"/>
        <v>45402</v>
      </c>
      <c r="J34" s="897">
        <f t="shared" si="103"/>
        <v>45408</v>
      </c>
      <c r="L34" s="851">
        <f t="shared" si="104"/>
        <v>45381</v>
      </c>
      <c r="M34" s="477"/>
      <c r="N34" s="16"/>
      <c r="O34" s="16"/>
      <c r="P34" s="3"/>
      <c r="Q34" s="383"/>
      <c r="R34" s="383"/>
      <c r="S34" s="38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</row>
    <row r="35" spans="1:229" ht="19.5" hidden="1" customHeight="1" x14ac:dyDescent="0.2">
      <c r="A35" s="900" t="s">
        <v>1977</v>
      </c>
      <c r="B35" s="1148" t="s">
        <v>1356</v>
      </c>
      <c r="C35" s="1148" t="s">
        <v>1980</v>
      </c>
      <c r="D35" s="1149">
        <v>45397</v>
      </c>
      <c r="E35" s="897">
        <v>45396</v>
      </c>
      <c r="F35" s="897">
        <f t="shared" si="99"/>
        <v>45404</v>
      </c>
      <c r="G35" s="897">
        <f t="shared" si="100"/>
        <v>45406</v>
      </c>
      <c r="H35" s="897">
        <f t="shared" si="101"/>
        <v>45408</v>
      </c>
      <c r="I35" s="897">
        <f t="shared" si="102"/>
        <v>45410</v>
      </c>
      <c r="J35" s="897">
        <f t="shared" si="103"/>
        <v>45416</v>
      </c>
      <c r="L35" s="851">
        <f t="shared" si="104"/>
        <v>45388</v>
      </c>
      <c r="M35" s="477"/>
      <c r="N35" s="16"/>
      <c r="O35" s="16"/>
      <c r="P35" s="3"/>
      <c r="Q35" s="383"/>
      <c r="R35" s="383"/>
      <c r="S35" s="38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</row>
    <row r="36" spans="1:229" ht="19.5" hidden="1" customHeight="1" x14ac:dyDescent="0.2">
      <c r="A36" s="900"/>
      <c r="B36" s="1148" t="s">
        <v>1123</v>
      </c>
      <c r="C36" s="1148" t="s">
        <v>1981</v>
      </c>
      <c r="D36" s="1149">
        <v>45397</v>
      </c>
      <c r="E36" s="897">
        <f t="shared" si="98"/>
        <v>45398</v>
      </c>
      <c r="F36" s="1292" t="s">
        <v>547</v>
      </c>
      <c r="G36" s="1310"/>
      <c r="H36" s="1310"/>
      <c r="I36" s="1310"/>
      <c r="J36" s="1293"/>
      <c r="L36" s="851">
        <f t="shared" si="104"/>
        <v>45395</v>
      </c>
      <c r="M36" s="477"/>
      <c r="N36" s="16"/>
      <c r="O36" s="16"/>
      <c r="P36" s="3"/>
      <c r="Q36" s="383"/>
      <c r="R36" s="383"/>
      <c r="S36" s="38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</row>
    <row r="37" spans="1:229" ht="19.5" customHeight="1" x14ac:dyDescent="0.2">
      <c r="A37" s="900"/>
      <c r="B37" s="1256" t="s">
        <v>1359</v>
      </c>
      <c r="C37" s="1148" t="s">
        <v>1982</v>
      </c>
      <c r="D37" s="1149">
        <v>45411</v>
      </c>
      <c r="E37" s="897">
        <f t="shared" ref="E37" si="105">D37+1</f>
        <v>45412</v>
      </c>
      <c r="F37" s="897">
        <f t="shared" ref="F37" si="106">D37+7</f>
        <v>45418</v>
      </c>
      <c r="G37" s="897">
        <f t="shared" ref="G37" si="107">D37+9</f>
        <v>45420</v>
      </c>
      <c r="H37" s="1292" t="s">
        <v>547</v>
      </c>
      <c r="I37" s="1293"/>
      <c r="J37" s="897">
        <f t="shared" ref="J37" si="108">D37+19</f>
        <v>45430</v>
      </c>
      <c r="L37" s="851">
        <f t="shared" si="104"/>
        <v>45402</v>
      </c>
      <c r="M37" s="477"/>
      <c r="N37" s="16"/>
      <c r="O37" s="16"/>
      <c r="P37" s="3"/>
      <c r="Q37" s="383"/>
      <c r="R37" s="383"/>
      <c r="S37" s="38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</row>
    <row r="38" spans="1:229" ht="19.5" customHeight="1" x14ac:dyDescent="0.2">
      <c r="A38" s="900" t="s">
        <v>1362</v>
      </c>
      <c r="B38" s="1256" t="s">
        <v>1123</v>
      </c>
      <c r="C38" s="1148" t="s">
        <v>1983</v>
      </c>
      <c r="D38" s="1149">
        <v>45410</v>
      </c>
      <c r="E38" s="897">
        <f t="shared" ref="E38:E39" si="109">D38+1</f>
        <v>45411</v>
      </c>
      <c r="F38" s="897">
        <f t="shared" ref="F38:F42" si="110">D38+7</f>
        <v>45417</v>
      </c>
      <c r="G38" s="897">
        <f t="shared" ref="G38" si="111">D38+9</f>
        <v>45419</v>
      </c>
      <c r="H38" s="897">
        <f t="shared" ref="H38" si="112">D38+11</f>
        <v>45421</v>
      </c>
      <c r="I38" s="897">
        <f t="shared" ref="I38" si="113">D38+13</f>
        <v>45423</v>
      </c>
      <c r="J38" s="897">
        <f t="shared" ref="J38" si="114">D38+19</f>
        <v>45429</v>
      </c>
      <c r="L38" s="851">
        <f t="shared" si="104"/>
        <v>45409</v>
      </c>
      <c r="M38" s="477"/>
      <c r="N38" s="16"/>
      <c r="O38" s="16"/>
      <c r="P38" s="3"/>
      <c r="Q38" s="383"/>
      <c r="R38" s="383"/>
      <c r="S38" s="38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</row>
    <row r="39" spans="1:229" ht="19.5" customHeight="1" x14ac:dyDescent="0.2">
      <c r="A39" s="900" t="s">
        <v>1123</v>
      </c>
      <c r="B39" s="1256" t="s">
        <v>1362</v>
      </c>
      <c r="C39" s="1148" t="s">
        <v>1984</v>
      </c>
      <c r="D39" s="1149">
        <v>45417</v>
      </c>
      <c r="E39" s="897">
        <f t="shared" si="109"/>
        <v>45418</v>
      </c>
      <c r="F39" s="897">
        <f t="shared" si="110"/>
        <v>45424</v>
      </c>
      <c r="G39" s="897">
        <f t="shared" ref="G39:G43" si="115">D39+9</f>
        <v>45426</v>
      </c>
      <c r="H39" s="897">
        <f t="shared" ref="H39:H43" si="116">D39+11</f>
        <v>45428</v>
      </c>
      <c r="I39" s="897">
        <f t="shared" ref="I39:I43" si="117">D39+13</f>
        <v>45430</v>
      </c>
      <c r="J39" s="897">
        <f t="shared" ref="J39:J43" si="118">D39+19</f>
        <v>45436</v>
      </c>
      <c r="L39" s="851">
        <f t="shared" si="104"/>
        <v>45416</v>
      </c>
      <c r="M39" s="477"/>
      <c r="N39" s="16"/>
      <c r="O39" s="16"/>
      <c r="P39" s="3"/>
      <c r="Q39" s="383"/>
      <c r="R39" s="383"/>
      <c r="S39" s="38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</row>
    <row r="40" spans="1:229" ht="19.5" customHeight="1" x14ac:dyDescent="0.2">
      <c r="A40" s="900"/>
      <c r="B40" s="1148" t="s">
        <v>1354</v>
      </c>
      <c r="C40" s="1148" t="s">
        <v>1985</v>
      </c>
      <c r="D40" s="1149">
        <v>45422</v>
      </c>
      <c r="E40" s="897">
        <v>45387</v>
      </c>
      <c r="F40" s="897">
        <f t="shared" si="110"/>
        <v>45429</v>
      </c>
      <c r="G40" s="897">
        <f t="shared" si="115"/>
        <v>45431</v>
      </c>
      <c r="H40" s="897">
        <f t="shared" si="116"/>
        <v>45433</v>
      </c>
      <c r="I40" s="897">
        <f t="shared" si="117"/>
        <v>45435</v>
      </c>
      <c r="J40" s="897">
        <f t="shared" si="118"/>
        <v>45441</v>
      </c>
      <c r="L40" s="851">
        <f t="shared" si="104"/>
        <v>45423</v>
      </c>
      <c r="M40" s="477"/>
      <c r="N40" s="16"/>
      <c r="O40" s="16"/>
      <c r="P40" s="3"/>
      <c r="Q40" s="383"/>
      <c r="R40" s="383"/>
      <c r="S40" s="38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</row>
    <row r="41" spans="1:229" ht="19.5" customHeight="1" x14ac:dyDescent="0.2">
      <c r="A41" s="900"/>
      <c r="B41" s="1148" t="s">
        <v>1356</v>
      </c>
      <c r="C41" s="1148" t="s">
        <v>1986</v>
      </c>
      <c r="D41" s="1149">
        <v>45430</v>
      </c>
      <c r="E41" s="897">
        <f t="shared" ref="E41:E43" si="119">D41+1</f>
        <v>45431</v>
      </c>
      <c r="F41" s="897">
        <f t="shared" si="110"/>
        <v>45437</v>
      </c>
      <c r="G41" s="897">
        <f t="shared" si="115"/>
        <v>45439</v>
      </c>
      <c r="H41" s="897">
        <f t="shared" si="116"/>
        <v>45441</v>
      </c>
      <c r="I41" s="897">
        <f t="shared" si="117"/>
        <v>45443</v>
      </c>
      <c r="J41" s="897">
        <f t="shared" si="118"/>
        <v>45449</v>
      </c>
      <c r="L41" s="851">
        <f t="shared" si="104"/>
        <v>45430</v>
      </c>
      <c r="M41" s="477"/>
      <c r="N41" s="16"/>
      <c r="O41" s="16"/>
      <c r="P41" s="3"/>
      <c r="Q41" s="383"/>
      <c r="R41" s="383"/>
      <c r="S41" s="38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</row>
    <row r="42" spans="1:229" ht="19.5" customHeight="1" x14ac:dyDescent="0.2">
      <c r="A42" s="900"/>
      <c r="B42" s="1148" t="s">
        <v>1359</v>
      </c>
      <c r="C42" s="1148" t="s">
        <v>1987</v>
      </c>
      <c r="D42" s="1149">
        <v>45440</v>
      </c>
      <c r="E42" s="897">
        <f t="shared" si="119"/>
        <v>45441</v>
      </c>
      <c r="F42" s="897">
        <f t="shared" si="110"/>
        <v>45447</v>
      </c>
      <c r="G42" s="897">
        <f t="shared" si="115"/>
        <v>45449</v>
      </c>
      <c r="H42" s="897">
        <f t="shared" si="116"/>
        <v>45451</v>
      </c>
      <c r="I42" s="897">
        <f t="shared" si="117"/>
        <v>45453</v>
      </c>
      <c r="J42" s="897">
        <f t="shared" si="118"/>
        <v>45459</v>
      </c>
      <c r="L42" s="851">
        <f t="shared" si="104"/>
        <v>45437</v>
      </c>
      <c r="M42" s="477"/>
      <c r="N42" s="16"/>
      <c r="O42" s="16"/>
      <c r="P42" s="3"/>
      <c r="Q42" s="383"/>
      <c r="R42" s="383"/>
      <c r="S42" s="38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</row>
    <row r="43" spans="1:229" ht="19.5" customHeight="1" x14ac:dyDescent="0.2">
      <c r="A43" s="900"/>
      <c r="B43" s="1148" t="s">
        <v>1362</v>
      </c>
      <c r="C43" s="1148" t="s">
        <v>1988</v>
      </c>
      <c r="D43" s="1149">
        <v>45447</v>
      </c>
      <c r="E43" s="897">
        <f t="shared" si="119"/>
        <v>45448</v>
      </c>
      <c r="F43" s="897">
        <f t="shared" ref="F43" si="120">D43+7</f>
        <v>45454</v>
      </c>
      <c r="G43" s="897">
        <f t="shared" si="115"/>
        <v>45456</v>
      </c>
      <c r="H43" s="897">
        <f t="shared" si="116"/>
        <v>45458</v>
      </c>
      <c r="I43" s="897">
        <f t="shared" si="117"/>
        <v>45460</v>
      </c>
      <c r="J43" s="897">
        <f t="shared" si="118"/>
        <v>45466</v>
      </c>
      <c r="L43" s="851">
        <f t="shared" si="104"/>
        <v>45444</v>
      </c>
      <c r="M43" s="477"/>
      <c r="N43" s="16"/>
      <c r="O43" s="16"/>
      <c r="P43" s="3"/>
      <c r="Q43" s="383"/>
      <c r="R43" s="383"/>
      <c r="S43" s="38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</row>
    <row r="44" spans="1:229" ht="18.75" customHeight="1" x14ac:dyDescent="0.2">
      <c r="A44" s="346"/>
      <c r="B44" s="128"/>
      <c r="C44" s="127"/>
      <c r="D44" s="127"/>
      <c r="E44" s="127"/>
      <c r="F44" s="127"/>
      <c r="J44" s="126"/>
      <c r="K44" s="126"/>
      <c r="L44" s="126"/>
      <c r="N44" s="126"/>
      <c r="O44" s="126"/>
      <c r="P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</row>
    <row r="45" spans="1:229" ht="18.75" customHeight="1" x14ac:dyDescent="0.2">
      <c r="A45" s="346"/>
      <c r="B45" s="128"/>
      <c r="C45" s="127"/>
      <c r="D45" s="127"/>
      <c r="E45" s="127"/>
      <c r="F45" s="127"/>
      <c r="J45" s="126"/>
      <c r="K45" s="126"/>
      <c r="L45" s="126"/>
      <c r="N45" s="126"/>
      <c r="O45" s="126"/>
      <c r="P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</row>
    <row r="46" spans="1:229" ht="34.5" customHeight="1" x14ac:dyDescent="0.2">
      <c r="A46" s="900"/>
      <c r="B46" s="1185" t="s">
        <v>1453</v>
      </c>
      <c r="C46" s="976" t="s">
        <v>560</v>
      </c>
      <c r="D46" s="1133" t="s">
        <v>385</v>
      </c>
      <c r="E46" s="1133" t="s">
        <v>339</v>
      </c>
      <c r="F46" s="1133" t="s">
        <v>241</v>
      </c>
      <c r="G46" s="896"/>
      <c r="H46" s="1143" t="s">
        <v>1989</v>
      </c>
      <c r="I46" s="896"/>
      <c r="J46" s="896"/>
      <c r="L46" s="477"/>
      <c r="M46" s="477"/>
      <c r="N46" s="16"/>
      <c r="O46" s="16"/>
      <c r="P46" s="3"/>
      <c r="Q46" s="383"/>
      <c r="R46" s="383"/>
      <c r="S46" s="38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</row>
    <row r="47" spans="1:229" ht="26.25" customHeight="1" x14ac:dyDescent="0.2">
      <c r="A47" s="900"/>
      <c r="B47" s="1136" t="s">
        <v>388</v>
      </c>
      <c r="C47" s="1137" t="s">
        <v>389</v>
      </c>
      <c r="D47" s="1135" t="s">
        <v>561</v>
      </c>
      <c r="E47" s="1132" t="s">
        <v>243</v>
      </c>
      <c r="F47" s="1132" t="s">
        <v>178</v>
      </c>
      <c r="G47" s="896"/>
      <c r="H47" s="954"/>
      <c r="I47" s="896"/>
      <c r="J47" s="896"/>
      <c r="L47" s="477"/>
      <c r="M47" s="477"/>
      <c r="N47" s="16"/>
      <c r="O47" s="16"/>
      <c r="P47" s="3"/>
      <c r="Q47" s="383"/>
      <c r="R47" s="383"/>
      <c r="S47" s="38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</row>
    <row r="48" spans="1:229" s="14" customFormat="1" ht="19.5" hidden="1" customHeight="1" x14ac:dyDescent="0.2">
      <c r="A48" s="900" t="s">
        <v>1990</v>
      </c>
      <c r="B48" s="978" t="s">
        <v>1362</v>
      </c>
      <c r="C48" s="977" t="s">
        <v>1991</v>
      </c>
      <c r="D48" s="897">
        <v>45210</v>
      </c>
      <c r="E48" s="897">
        <f t="shared" ref="E48" si="121">D48+3</f>
        <v>45213</v>
      </c>
      <c r="F48" s="897">
        <f t="shared" ref="F48" si="122">D48+7</f>
        <v>45217</v>
      </c>
      <c r="G48" s="896"/>
      <c r="H48" s="954">
        <v>45211</v>
      </c>
      <c r="I48" s="896"/>
      <c r="J48" s="896"/>
      <c r="M48"/>
      <c r="N48" s="11"/>
      <c r="O48" s="12"/>
      <c r="Q48" s="382"/>
      <c r="R48" s="382"/>
      <c r="S48" s="382"/>
    </row>
    <row r="49" spans="1:19" s="14" customFormat="1" ht="19.5" hidden="1" customHeight="1" x14ac:dyDescent="0.2">
      <c r="A49" s="900" t="s">
        <v>1992</v>
      </c>
      <c r="B49" s="978" t="s">
        <v>1356</v>
      </c>
      <c r="C49" s="977" t="s">
        <v>1993</v>
      </c>
      <c r="D49" s="897">
        <f t="shared" ref="D49:D65" si="123">D48+7</f>
        <v>45217</v>
      </c>
      <c r="E49" s="897">
        <f t="shared" ref="E49" si="124">D49+3</f>
        <v>45220</v>
      </c>
      <c r="F49" s="897">
        <f t="shared" ref="F49" si="125">D49+7</f>
        <v>45224</v>
      </c>
      <c r="G49" s="896"/>
      <c r="H49" s="954">
        <f t="shared" ref="H49:H65" si="126">H48+7</f>
        <v>45218</v>
      </c>
      <c r="I49" s="896"/>
      <c r="J49" s="896"/>
      <c r="M49"/>
      <c r="N49" s="11"/>
      <c r="O49" s="12"/>
      <c r="Q49" s="382"/>
      <c r="R49" s="382"/>
      <c r="S49" s="382"/>
    </row>
    <row r="50" spans="1:19" s="14" customFormat="1" ht="19.5" hidden="1" customHeight="1" x14ac:dyDescent="0.2">
      <c r="A50" s="900"/>
      <c r="B50" s="978" t="s">
        <v>1359</v>
      </c>
      <c r="C50" s="977" t="s">
        <v>1994</v>
      </c>
      <c r="D50" s="897">
        <f t="shared" si="123"/>
        <v>45224</v>
      </c>
      <c r="E50" s="897">
        <f t="shared" ref="E50" si="127">D50+3</f>
        <v>45227</v>
      </c>
      <c r="F50" s="897">
        <f t="shared" ref="F50" si="128">D50+7</f>
        <v>45231</v>
      </c>
      <c r="G50" s="896"/>
      <c r="H50" s="954">
        <f t="shared" si="126"/>
        <v>45225</v>
      </c>
      <c r="I50" s="896"/>
      <c r="J50" s="896"/>
      <c r="M50"/>
      <c r="N50" s="11"/>
      <c r="O50" s="12"/>
      <c r="Q50" s="382"/>
      <c r="R50" s="382"/>
      <c r="S50" s="382"/>
    </row>
    <row r="51" spans="1:19" s="14" customFormat="1" ht="19.5" hidden="1" customHeight="1" x14ac:dyDescent="0.2">
      <c r="A51" s="900" t="s">
        <v>1945</v>
      </c>
      <c r="B51" s="978" t="s">
        <v>1123</v>
      </c>
      <c r="C51" s="977" t="s">
        <v>1995</v>
      </c>
      <c r="D51" s="897">
        <v>45233</v>
      </c>
      <c r="E51" s="897">
        <f t="shared" ref="E51" si="129">D51+3</f>
        <v>45236</v>
      </c>
      <c r="F51" s="897">
        <f t="shared" ref="F51" si="130">D51+7</f>
        <v>45240</v>
      </c>
      <c r="G51" s="896"/>
      <c r="H51" s="954">
        <f t="shared" si="126"/>
        <v>45232</v>
      </c>
      <c r="I51" s="896"/>
      <c r="J51" s="896"/>
      <c r="M51"/>
      <c r="N51" s="11"/>
      <c r="O51" s="12"/>
      <c r="Q51" s="382"/>
      <c r="R51" s="382"/>
      <c r="S51" s="382"/>
    </row>
    <row r="52" spans="1:19" s="14" customFormat="1" ht="19.5" hidden="1" customHeight="1" x14ac:dyDescent="0.2">
      <c r="A52" s="900" t="s">
        <v>1996</v>
      </c>
      <c r="B52" s="978" t="s">
        <v>1354</v>
      </c>
      <c r="C52" s="977" t="s">
        <v>1997</v>
      </c>
      <c r="D52" s="897">
        <v>45242</v>
      </c>
      <c r="E52" s="897">
        <f t="shared" ref="E52:E54" si="131">D52+3</f>
        <v>45245</v>
      </c>
      <c r="F52" s="897">
        <f t="shared" ref="F52:F54" si="132">D52+7</f>
        <v>45249</v>
      </c>
      <c r="G52" s="896"/>
      <c r="H52" s="954">
        <f t="shared" si="126"/>
        <v>45239</v>
      </c>
      <c r="I52" s="896"/>
      <c r="J52" s="896"/>
      <c r="M52"/>
      <c r="N52" s="11"/>
      <c r="O52" s="12"/>
      <c r="Q52" s="382"/>
      <c r="R52" s="382"/>
      <c r="S52" s="382"/>
    </row>
    <row r="53" spans="1:19" s="14" customFormat="1" ht="19.5" hidden="1" customHeight="1" x14ac:dyDescent="0.2">
      <c r="A53" s="900" t="s">
        <v>1998</v>
      </c>
      <c r="B53" s="978" t="s">
        <v>1362</v>
      </c>
      <c r="C53" s="977" t="s">
        <v>1999</v>
      </c>
      <c r="D53" s="897">
        <v>45245</v>
      </c>
      <c r="E53" s="897">
        <f t="shared" si="131"/>
        <v>45248</v>
      </c>
      <c r="F53" s="897">
        <f t="shared" si="132"/>
        <v>45252</v>
      </c>
      <c r="G53" s="896"/>
      <c r="H53" s="954">
        <f t="shared" si="126"/>
        <v>45246</v>
      </c>
      <c r="I53" s="896"/>
      <c r="J53" s="896"/>
      <c r="M53"/>
      <c r="N53" s="11"/>
      <c r="O53" s="12"/>
      <c r="Q53" s="382"/>
      <c r="R53" s="382"/>
      <c r="S53" s="382"/>
    </row>
    <row r="54" spans="1:19" s="14" customFormat="1" ht="19.5" hidden="1" customHeight="1" x14ac:dyDescent="0.2">
      <c r="A54" s="900" t="s">
        <v>1847</v>
      </c>
      <c r="B54" s="978" t="s">
        <v>1356</v>
      </c>
      <c r="C54" s="977" t="s">
        <v>2000</v>
      </c>
      <c r="D54" s="897">
        <f t="shared" si="123"/>
        <v>45252</v>
      </c>
      <c r="E54" s="897">
        <f t="shared" si="131"/>
        <v>45255</v>
      </c>
      <c r="F54" s="897">
        <f t="shared" si="132"/>
        <v>45259</v>
      </c>
      <c r="G54" s="896"/>
      <c r="H54" s="954">
        <f t="shared" si="126"/>
        <v>45253</v>
      </c>
      <c r="I54" s="896"/>
      <c r="J54" s="896"/>
      <c r="L54" s="13"/>
      <c r="M54" s="406"/>
      <c r="N54" s="11"/>
      <c r="O54" s="12"/>
      <c r="Q54" s="382"/>
      <c r="R54" s="382"/>
      <c r="S54" s="382"/>
    </row>
    <row r="55" spans="1:19" s="14" customFormat="1" ht="19.5" hidden="1" customHeight="1" x14ac:dyDescent="0.2">
      <c r="A55" s="900"/>
      <c r="B55" s="978" t="s">
        <v>1359</v>
      </c>
      <c r="C55" s="977" t="s">
        <v>2001</v>
      </c>
      <c r="D55" s="897">
        <f t="shared" si="123"/>
        <v>45259</v>
      </c>
      <c r="E55" s="897">
        <f t="shared" ref="E55" si="133">D55+3</f>
        <v>45262</v>
      </c>
      <c r="F55" s="897">
        <f t="shared" ref="F55" si="134">D55+7</f>
        <v>45266</v>
      </c>
      <c r="G55" s="896"/>
      <c r="H55" s="954">
        <f t="shared" si="126"/>
        <v>45260</v>
      </c>
      <c r="I55" s="896"/>
      <c r="J55" s="896"/>
      <c r="L55" s="13"/>
      <c r="M55" s="406"/>
      <c r="N55" s="11"/>
      <c r="O55" s="12"/>
      <c r="Q55" s="382"/>
      <c r="R55" s="382"/>
      <c r="S55" s="382"/>
    </row>
    <row r="56" spans="1:19" s="14" customFormat="1" ht="19.5" hidden="1" customHeight="1" x14ac:dyDescent="0.2">
      <c r="A56" s="900"/>
      <c r="B56" s="978" t="s">
        <v>1123</v>
      </c>
      <c r="C56" s="977" t="s">
        <v>2002</v>
      </c>
      <c r="D56" s="898">
        <f t="shared" si="123"/>
        <v>45266</v>
      </c>
      <c r="E56" s="898">
        <f t="shared" ref="E56" si="135">D56+3</f>
        <v>45269</v>
      </c>
      <c r="F56" s="898">
        <f t="shared" ref="F56" si="136">D56+7</f>
        <v>45273</v>
      </c>
      <c r="G56" s="896"/>
      <c r="H56" s="954">
        <f t="shared" si="126"/>
        <v>45267</v>
      </c>
      <c r="I56" s="896"/>
      <c r="J56" s="896"/>
      <c r="L56" s="13"/>
      <c r="M56" s="406"/>
      <c r="N56" s="11"/>
      <c r="O56" s="12"/>
      <c r="Q56" s="382"/>
      <c r="R56" s="382"/>
      <c r="S56" s="382"/>
    </row>
    <row r="57" spans="1:19" s="14" customFormat="1" ht="19.5" hidden="1" customHeight="1" x14ac:dyDescent="0.2">
      <c r="A57" s="900"/>
      <c r="B57" s="978" t="s">
        <v>1354</v>
      </c>
      <c r="C57" s="977" t="s">
        <v>1563</v>
      </c>
      <c r="D57" s="897">
        <f t="shared" si="123"/>
        <v>45273</v>
      </c>
      <c r="E57" s="897">
        <f t="shared" ref="E57" si="137">D57+3</f>
        <v>45276</v>
      </c>
      <c r="F57" s="897">
        <f t="shared" ref="F57" si="138">D57+7</f>
        <v>45280</v>
      </c>
      <c r="G57" s="896"/>
      <c r="H57" s="954">
        <f t="shared" si="126"/>
        <v>45274</v>
      </c>
      <c r="I57" s="896"/>
      <c r="J57" s="896"/>
      <c r="L57" s="13"/>
      <c r="M57" s="406"/>
      <c r="N57" s="11"/>
      <c r="O57" s="12"/>
      <c r="Q57" s="382"/>
      <c r="R57" s="382"/>
      <c r="S57" s="382"/>
    </row>
    <row r="58" spans="1:19" s="14" customFormat="1" ht="19.5" hidden="1" customHeight="1" x14ac:dyDescent="0.2">
      <c r="A58" s="900" t="s">
        <v>2003</v>
      </c>
      <c r="B58" s="979" t="s">
        <v>1356</v>
      </c>
      <c r="C58" s="977" t="s">
        <v>2004</v>
      </c>
      <c r="D58" s="897">
        <v>45289</v>
      </c>
      <c r="E58" s="897">
        <f t="shared" ref="E58" si="139">D58+3</f>
        <v>45292</v>
      </c>
      <c r="F58" s="897">
        <f t="shared" ref="F58" si="140">D58+7</f>
        <v>45296</v>
      </c>
      <c r="G58" s="896"/>
      <c r="H58" s="954">
        <f t="shared" si="126"/>
        <v>45281</v>
      </c>
      <c r="I58" s="896"/>
      <c r="J58" s="896"/>
      <c r="L58" s="13"/>
      <c r="M58" s="406"/>
      <c r="N58" s="11"/>
      <c r="O58" s="12"/>
      <c r="Q58" s="382"/>
      <c r="R58" s="382"/>
      <c r="S58" s="382"/>
    </row>
    <row r="59" spans="1:19" s="14" customFormat="1" ht="19.5" hidden="1" customHeight="1" x14ac:dyDescent="0.2">
      <c r="A59" s="900" t="s">
        <v>1965</v>
      </c>
      <c r="B59" s="979" t="s">
        <v>1359</v>
      </c>
      <c r="C59" s="977" t="s">
        <v>2005</v>
      </c>
      <c r="D59" s="898">
        <v>45290</v>
      </c>
      <c r="E59" s="898">
        <f t="shared" ref="E59" si="141">D59+3</f>
        <v>45293</v>
      </c>
      <c r="F59" s="898">
        <f t="shared" ref="F59" si="142">D59+7</f>
        <v>45297</v>
      </c>
      <c r="G59" s="896"/>
      <c r="H59" s="954">
        <f t="shared" si="126"/>
        <v>45288</v>
      </c>
      <c r="I59" s="896"/>
      <c r="J59" s="896"/>
      <c r="L59" s="13"/>
      <c r="M59" s="406"/>
      <c r="N59" s="11"/>
      <c r="O59" s="12"/>
      <c r="Q59" s="382"/>
      <c r="R59" s="382"/>
      <c r="S59" s="382"/>
    </row>
    <row r="60" spans="1:19" s="14" customFormat="1" ht="19.5" hidden="1" customHeight="1" x14ac:dyDescent="0.2">
      <c r="A60" s="900" t="s">
        <v>1967</v>
      </c>
      <c r="B60" s="980" t="s">
        <v>1362</v>
      </c>
      <c r="C60" s="977" t="s">
        <v>2006</v>
      </c>
      <c r="D60" s="897">
        <v>44929</v>
      </c>
      <c r="E60" s="897">
        <f t="shared" ref="E60:E63" si="143">D60+3</f>
        <v>44932</v>
      </c>
      <c r="F60" s="897">
        <f t="shared" ref="F60:F63" si="144">D60+7</f>
        <v>44936</v>
      </c>
      <c r="G60" s="896"/>
      <c r="H60" s="954">
        <f t="shared" si="126"/>
        <v>45295</v>
      </c>
      <c r="I60" s="896"/>
      <c r="J60" s="896"/>
      <c r="L60" s="13"/>
      <c r="M60" s="406"/>
      <c r="N60" s="11"/>
      <c r="O60" s="12"/>
      <c r="Q60" s="382"/>
      <c r="R60" s="382"/>
      <c r="S60" s="382"/>
    </row>
    <row r="61" spans="1:19" s="14" customFormat="1" ht="19.5" hidden="1" customHeight="1" x14ac:dyDescent="0.2">
      <c r="A61" s="900" t="s">
        <v>2007</v>
      </c>
      <c r="B61" s="980" t="s">
        <v>1359</v>
      </c>
      <c r="C61" s="977" t="s">
        <v>2008</v>
      </c>
      <c r="D61" s="897">
        <f t="shared" si="123"/>
        <v>44936</v>
      </c>
      <c r="E61" s="897">
        <f t="shared" si="143"/>
        <v>44939</v>
      </c>
      <c r="F61" s="897">
        <f t="shared" si="144"/>
        <v>44943</v>
      </c>
      <c r="G61" s="896"/>
      <c r="H61" s="954">
        <f t="shared" si="126"/>
        <v>45302</v>
      </c>
      <c r="I61" s="896"/>
      <c r="J61" s="896"/>
      <c r="L61" s="13"/>
      <c r="M61" s="406"/>
      <c r="N61" s="11"/>
      <c r="O61" s="12"/>
      <c r="Q61" s="382"/>
      <c r="R61" s="382"/>
      <c r="S61" s="382"/>
    </row>
    <row r="62" spans="1:19" s="14" customFormat="1" ht="19.5" hidden="1" customHeight="1" x14ac:dyDescent="0.2">
      <c r="A62" s="900" t="s">
        <v>2009</v>
      </c>
      <c r="B62" s="980" t="s">
        <v>1123</v>
      </c>
      <c r="C62" s="977" t="s">
        <v>2010</v>
      </c>
      <c r="D62" s="897">
        <f t="shared" si="123"/>
        <v>44943</v>
      </c>
      <c r="E62" s="897">
        <f t="shared" si="143"/>
        <v>44946</v>
      </c>
      <c r="F62" s="897">
        <f t="shared" si="144"/>
        <v>44950</v>
      </c>
      <c r="G62" s="896"/>
      <c r="H62" s="954">
        <f t="shared" si="126"/>
        <v>45309</v>
      </c>
      <c r="I62" s="896"/>
      <c r="J62" s="896"/>
      <c r="L62" s="13"/>
      <c r="M62" s="406"/>
      <c r="N62" s="11"/>
      <c r="O62" s="12"/>
      <c r="Q62" s="382"/>
      <c r="R62" s="382"/>
      <c r="S62" s="382"/>
    </row>
    <row r="63" spans="1:19" s="14" customFormat="1" ht="19.5" hidden="1" customHeight="1" x14ac:dyDescent="0.2">
      <c r="A63" s="900" t="s">
        <v>2011</v>
      </c>
      <c r="B63" s="979" t="s">
        <v>1354</v>
      </c>
      <c r="C63" s="977" t="s">
        <v>2012</v>
      </c>
      <c r="D63" s="897">
        <f t="shared" si="123"/>
        <v>44950</v>
      </c>
      <c r="E63" s="897">
        <f t="shared" si="143"/>
        <v>44953</v>
      </c>
      <c r="F63" s="897">
        <f t="shared" si="144"/>
        <v>44957</v>
      </c>
      <c r="G63" s="896"/>
      <c r="H63" s="954">
        <f t="shared" si="126"/>
        <v>45316</v>
      </c>
      <c r="I63" s="896"/>
      <c r="J63" s="896"/>
      <c r="L63" s="13"/>
      <c r="M63" s="406"/>
      <c r="N63" s="11"/>
      <c r="O63" s="12"/>
      <c r="Q63" s="382"/>
      <c r="R63" s="382"/>
      <c r="S63" s="382"/>
    </row>
    <row r="64" spans="1:19" s="14" customFormat="1" ht="19.5" hidden="1" customHeight="1" x14ac:dyDescent="0.2">
      <c r="A64" s="900" t="s">
        <v>1965</v>
      </c>
      <c r="B64" s="979" t="s">
        <v>1356</v>
      </c>
      <c r="C64" s="977" t="s">
        <v>2013</v>
      </c>
      <c r="D64" s="897">
        <f t="shared" si="123"/>
        <v>44957</v>
      </c>
      <c r="E64" s="897">
        <f t="shared" ref="E64" si="145">D64+3</f>
        <v>44960</v>
      </c>
      <c r="F64" s="897">
        <f t="shared" ref="F64" si="146">D64+7</f>
        <v>44964</v>
      </c>
      <c r="G64" s="896"/>
      <c r="H64" s="954">
        <f t="shared" si="126"/>
        <v>45323</v>
      </c>
      <c r="I64" s="896"/>
      <c r="J64" s="896"/>
      <c r="L64" s="13"/>
      <c r="M64" s="406"/>
      <c r="N64" s="11"/>
      <c r="O64" s="12"/>
      <c r="Q64" s="382"/>
      <c r="R64" s="382"/>
      <c r="S64" s="382"/>
    </row>
    <row r="65" spans="1:19" s="14" customFormat="1" ht="19.5" hidden="1" customHeight="1" x14ac:dyDescent="0.2">
      <c r="A65" s="900" t="s">
        <v>2014</v>
      </c>
      <c r="B65" s="980" t="s">
        <v>1362</v>
      </c>
      <c r="C65" s="977" t="s">
        <v>2015</v>
      </c>
      <c r="D65" s="897">
        <f t="shared" si="123"/>
        <v>44964</v>
      </c>
      <c r="E65" s="897">
        <f t="shared" ref="E65" si="147">D65+3</f>
        <v>44967</v>
      </c>
      <c r="F65" s="897">
        <f t="shared" ref="F65" si="148">D65+7</f>
        <v>44971</v>
      </c>
      <c r="G65" s="896"/>
      <c r="H65" s="954">
        <f t="shared" si="126"/>
        <v>45330</v>
      </c>
      <c r="I65" s="896"/>
      <c r="J65" s="896"/>
      <c r="L65" s="13"/>
      <c r="M65" s="406"/>
      <c r="N65" s="11"/>
      <c r="O65" s="12"/>
      <c r="Q65" s="382"/>
      <c r="R65" s="382"/>
      <c r="S65" s="382"/>
    </row>
    <row r="66" spans="1:19" s="14" customFormat="1" ht="19.5" hidden="1" customHeight="1" x14ac:dyDescent="0.2">
      <c r="A66" s="900" t="s">
        <v>2009</v>
      </c>
      <c r="B66" s="980" t="s">
        <v>1359</v>
      </c>
      <c r="C66" s="977" t="s">
        <v>2016</v>
      </c>
      <c r="D66" s="897">
        <f>D65+7</f>
        <v>44971</v>
      </c>
      <c r="E66" s="897">
        <f t="shared" ref="E66:E73" si="149">D66+3</f>
        <v>44974</v>
      </c>
      <c r="F66" s="897">
        <f t="shared" ref="F66:F73" si="150">D66+7</f>
        <v>44978</v>
      </c>
      <c r="G66" s="896"/>
      <c r="H66" s="954">
        <f t="shared" ref="H66:H82" si="151">H65+7</f>
        <v>45337</v>
      </c>
      <c r="I66" s="896"/>
      <c r="J66" s="896"/>
      <c r="L66" s="13"/>
      <c r="M66" s="406"/>
      <c r="N66" s="11"/>
      <c r="O66" s="12"/>
      <c r="Q66" s="382"/>
      <c r="R66" s="382"/>
      <c r="S66" s="382"/>
    </row>
    <row r="67" spans="1:19" s="14" customFormat="1" ht="19.5" hidden="1" customHeight="1" x14ac:dyDescent="0.2">
      <c r="A67" s="900" t="s">
        <v>2017</v>
      </c>
      <c r="B67" s="980" t="s">
        <v>1356</v>
      </c>
      <c r="C67" s="977" t="s">
        <v>2018</v>
      </c>
      <c r="D67" s="897">
        <v>45348</v>
      </c>
      <c r="E67" s="897">
        <f t="shared" si="149"/>
        <v>45351</v>
      </c>
      <c r="F67" s="897">
        <f t="shared" si="150"/>
        <v>45355</v>
      </c>
      <c r="G67" s="896"/>
      <c r="H67" s="954">
        <f t="shared" si="151"/>
        <v>45344</v>
      </c>
      <c r="I67" s="896"/>
      <c r="J67" s="896"/>
      <c r="L67" s="13"/>
      <c r="M67" s="406"/>
      <c r="N67" s="11"/>
      <c r="O67" s="12"/>
      <c r="Q67" s="382"/>
      <c r="R67" s="382"/>
      <c r="S67" s="382"/>
    </row>
    <row r="68" spans="1:19" s="14" customFormat="1" ht="19.5" hidden="1" customHeight="1" x14ac:dyDescent="0.2">
      <c r="A68" s="900" t="s">
        <v>1473</v>
      </c>
      <c r="B68" s="980" t="s">
        <v>1123</v>
      </c>
      <c r="C68" s="977" t="s">
        <v>2019</v>
      </c>
      <c r="D68" s="897">
        <v>45353</v>
      </c>
      <c r="E68" s="897">
        <f t="shared" si="149"/>
        <v>45356</v>
      </c>
      <c r="F68" s="897">
        <f t="shared" si="150"/>
        <v>45360</v>
      </c>
      <c r="G68" s="896"/>
      <c r="H68" s="954">
        <f t="shared" si="151"/>
        <v>45351</v>
      </c>
      <c r="I68" s="896"/>
      <c r="J68" s="896"/>
      <c r="L68" s="13"/>
      <c r="M68" s="406"/>
      <c r="N68" s="11"/>
      <c r="O68" s="12"/>
      <c r="Q68" s="382"/>
      <c r="R68" s="382"/>
      <c r="S68" s="382"/>
    </row>
    <row r="69" spans="1:19" s="14" customFormat="1" ht="19.5" hidden="1" customHeight="1" x14ac:dyDescent="0.2">
      <c r="A69" s="900" t="s">
        <v>1975</v>
      </c>
      <c r="B69" s="1127" t="s">
        <v>1359</v>
      </c>
      <c r="C69" s="1127" t="s">
        <v>2020</v>
      </c>
      <c r="D69" s="897">
        <v>45364</v>
      </c>
      <c r="E69" s="897">
        <f t="shared" si="149"/>
        <v>45367</v>
      </c>
      <c r="F69" s="991" t="s">
        <v>547</v>
      </c>
      <c r="G69" s="896"/>
      <c r="H69" s="954">
        <f t="shared" si="151"/>
        <v>45358</v>
      </c>
      <c r="I69" s="896"/>
      <c r="J69" s="896"/>
      <c r="L69" s="13"/>
      <c r="M69" s="406"/>
      <c r="N69" s="11"/>
      <c r="O69" s="12"/>
      <c r="Q69" s="382"/>
      <c r="R69" s="382"/>
      <c r="S69" s="382"/>
    </row>
    <row r="70" spans="1:19" s="14" customFormat="1" ht="19.5" hidden="1" customHeight="1" x14ac:dyDescent="0.2">
      <c r="A70" s="900" t="s">
        <v>1362</v>
      </c>
      <c r="B70" s="991" t="s">
        <v>547</v>
      </c>
      <c r="C70" s="1127" t="s">
        <v>2021</v>
      </c>
      <c r="D70" s="897">
        <v>45374</v>
      </c>
      <c r="E70" s="897">
        <f t="shared" si="149"/>
        <v>45377</v>
      </c>
      <c r="F70" s="897">
        <f t="shared" si="150"/>
        <v>45381</v>
      </c>
      <c r="G70" s="896"/>
      <c r="H70" s="954">
        <f t="shared" si="151"/>
        <v>45365</v>
      </c>
      <c r="I70" s="896"/>
      <c r="J70" s="896"/>
      <c r="L70" s="13"/>
      <c r="M70" s="406"/>
      <c r="N70" s="11"/>
      <c r="O70" s="12"/>
      <c r="Q70" s="382"/>
      <c r="R70" s="382"/>
      <c r="S70" s="382"/>
    </row>
    <row r="71" spans="1:19" s="14" customFormat="1" ht="19.5" hidden="1" customHeight="1" x14ac:dyDescent="0.2">
      <c r="A71" s="900" t="s">
        <v>1959</v>
      </c>
      <c r="B71" s="1127" t="s">
        <v>1354</v>
      </c>
      <c r="C71" s="1127" t="s">
        <v>1355</v>
      </c>
      <c r="D71" s="897">
        <v>45376</v>
      </c>
      <c r="E71" s="897">
        <f t="shared" si="149"/>
        <v>45379</v>
      </c>
      <c r="F71" s="897">
        <f t="shared" si="150"/>
        <v>45383</v>
      </c>
      <c r="G71" s="896"/>
      <c r="H71" s="954">
        <f t="shared" si="151"/>
        <v>45372</v>
      </c>
      <c r="I71" s="896"/>
      <c r="J71" s="896"/>
      <c r="L71" s="13"/>
      <c r="M71" s="406"/>
      <c r="N71" s="11"/>
      <c r="O71" s="12"/>
      <c r="Q71" s="382"/>
      <c r="R71" s="382"/>
      <c r="S71" s="382"/>
    </row>
    <row r="72" spans="1:19" s="14" customFormat="1" ht="19.5" hidden="1" customHeight="1" x14ac:dyDescent="0.2">
      <c r="A72" s="900"/>
      <c r="B72" s="1148" t="s">
        <v>1356</v>
      </c>
      <c r="C72" s="1148" t="s">
        <v>1357</v>
      </c>
      <c r="D72" s="1149">
        <v>45388</v>
      </c>
      <c r="E72" s="897">
        <f t="shared" si="149"/>
        <v>45391</v>
      </c>
      <c r="F72" s="1013" t="s">
        <v>547</v>
      </c>
      <c r="G72" s="896"/>
      <c r="H72" s="851">
        <f t="shared" si="151"/>
        <v>45379</v>
      </c>
      <c r="I72" s="896"/>
      <c r="J72" s="896"/>
      <c r="L72" s="13"/>
      <c r="M72" s="406"/>
      <c r="N72" s="11"/>
      <c r="O72" s="12"/>
      <c r="Q72" s="382"/>
      <c r="R72" s="382"/>
      <c r="S72" s="382"/>
    </row>
    <row r="73" spans="1:19" s="14" customFormat="1" ht="19.5" hidden="1" customHeight="1" x14ac:dyDescent="0.2">
      <c r="A73" s="900" t="s">
        <v>1123</v>
      </c>
      <c r="B73" s="1013" t="s">
        <v>547</v>
      </c>
      <c r="C73" s="1148" t="s">
        <v>1358</v>
      </c>
      <c r="D73" s="895">
        <v>45391</v>
      </c>
      <c r="E73" s="895">
        <f t="shared" si="149"/>
        <v>45394</v>
      </c>
      <c r="F73" s="895">
        <f t="shared" si="150"/>
        <v>45398</v>
      </c>
      <c r="G73" s="896"/>
      <c r="H73" s="851">
        <f t="shared" si="151"/>
        <v>45386</v>
      </c>
      <c r="I73" s="896"/>
      <c r="J73" s="896"/>
      <c r="L73" s="13"/>
      <c r="M73" s="406"/>
      <c r="N73" s="11"/>
      <c r="O73" s="12"/>
      <c r="Q73" s="382"/>
      <c r="R73" s="382"/>
      <c r="S73" s="382"/>
    </row>
    <row r="74" spans="1:19" s="14" customFormat="1" ht="19.5" customHeight="1" x14ac:dyDescent="0.2">
      <c r="A74" s="900"/>
      <c r="B74" s="1148" t="s">
        <v>1359</v>
      </c>
      <c r="C74" s="1148" t="s">
        <v>1360</v>
      </c>
      <c r="D74" s="1149">
        <v>45402</v>
      </c>
      <c r="E74" s="897">
        <f t="shared" ref="E74" si="152">D74+3</f>
        <v>45405</v>
      </c>
      <c r="F74" s="1013" t="s">
        <v>547</v>
      </c>
      <c r="G74" s="896"/>
      <c r="H74" s="851">
        <f t="shared" si="151"/>
        <v>45393</v>
      </c>
      <c r="I74" s="896"/>
      <c r="J74" s="896"/>
      <c r="L74" s="13"/>
      <c r="M74" s="406"/>
      <c r="N74" s="11"/>
      <c r="O74" s="12"/>
      <c r="Q74" s="382"/>
      <c r="R74" s="382"/>
      <c r="S74" s="382"/>
    </row>
    <row r="75" spans="1:19" s="14" customFormat="1" ht="19.5" customHeight="1" x14ac:dyDescent="0.2">
      <c r="A75" s="900" t="s">
        <v>1362</v>
      </c>
      <c r="B75" s="1256" t="s">
        <v>1123</v>
      </c>
      <c r="C75" s="1148" t="s">
        <v>1363</v>
      </c>
      <c r="D75" s="1149">
        <v>45399</v>
      </c>
      <c r="E75" s="1013" t="s">
        <v>547</v>
      </c>
      <c r="F75" s="897">
        <f t="shared" ref="F75" si="153">D75+7</f>
        <v>45406</v>
      </c>
      <c r="G75" s="896"/>
      <c r="H75" s="851">
        <f t="shared" si="151"/>
        <v>45400</v>
      </c>
      <c r="I75" s="896"/>
      <c r="J75" s="896"/>
      <c r="L75" s="13"/>
      <c r="M75" s="406"/>
      <c r="N75" s="11"/>
      <c r="O75" s="12"/>
      <c r="Q75" s="382"/>
      <c r="R75" s="382"/>
      <c r="S75" s="382"/>
    </row>
    <row r="76" spans="1:19" s="14" customFormat="1" ht="19.5" customHeight="1" x14ac:dyDescent="0.2">
      <c r="A76" s="900" t="s">
        <v>1123</v>
      </c>
      <c r="B76" s="1256" t="s">
        <v>1362</v>
      </c>
      <c r="C76" s="1148" t="s">
        <v>2022</v>
      </c>
      <c r="D76" s="1149">
        <v>45407</v>
      </c>
      <c r="E76" s="897">
        <f t="shared" ref="E76:E77" si="154">D76+3</f>
        <v>45410</v>
      </c>
      <c r="F76" s="897">
        <f t="shared" ref="F76:F77" si="155">D76+7</f>
        <v>45414</v>
      </c>
      <c r="G76" s="896"/>
      <c r="H76" s="851">
        <f t="shared" si="151"/>
        <v>45407</v>
      </c>
      <c r="I76" s="896"/>
      <c r="J76" s="896"/>
      <c r="L76" s="13"/>
      <c r="M76" s="406"/>
      <c r="N76" s="11"/>
      <c r="O76" s="12"/>
      <c r="Q76" s="382"/>
      <c r="R76" s="382"/>
      <c r="S76" s="382"/>
    </row>
    <row r="77" spans="1:19" s="14" customFormat="1" ht="19.5" customHeight="1" x14ac:dyDescent="0.2">
      <c r="A77" s="900"/>
      <c r="B77" s="1148" t="s">
        <v>1354</v>
      </c>
      <c r="C77" s="1148" t="s">
        <v>2023</v>
      </c>
      <c r="D77" s="1149">
        <v>45412</v>
      </c>
      <c r="E77" s="897">
        <f t="shared" si="154"/>
        <v>45415</v>
      </c>
      <c r="F77" s="897">
        <f t="shared" si="155"/>
        <v>45419</v>
      </c>
      <c r="G77" s="896"/>
      <c r="H77" s="851">
        <f t="shared" si="151"/>
        <v>45414</v>
      </c>
      <c r="I77" s="896"/>
      <c r="J77" s="896"/>
      <c r="L77" s="13"/>
      <c r="M77" s="406"/>
      <c r="N77" s="11"/>
      <c r="O77" s="12"/>
      <c r="Q77" s="382"/>
      <c r="R77" s="382"/>
      <c r="S77" s="382"/>
    </row>
    <row r="78" spans="1:19" s="14" customFormat="1" ht="19.5" customHeight="1" x14ac:dyDescent="0.2">
      <c r="A78" s="900"/>
      <c r="B78" s="1148" t="s">
        <v>1356</v>
      </c>
      <c r="C78" s="1148" t="s">
        <v>2024</v>
      </c>
      <c r="D78" s="1149">
        <v>45421</v>
      </c>
      <c r="E78" s="897">
        <f t="shared" ref="E78:E79" si="156">D78+3</f>
        <v>45424</v>
      </c>
      <c r="F78" s="1013" t="s">
        <v>547</v>
      </c>
      <c r="G78" s="896"/>
      <c r="H78" s="851">
        <f t="shared" si="151"/>
        <v>45421</v>
      </c>
      <c r="I78" s="896"/>
      <c r="J78" s="896"/>
      <c r="L78" s="13"/>
      <c r="M78" s="406"/>
      <c r="N78" s="11"/>
      <c r="O78" s="12"/>
      <c r="Q78" s="382"/>
      <c r="R78" s="382"/>
      <c r="S78" s="382"/>
    </row>
    <row r="79" spans="1:19" s="14" customFormat="1" ht="19.5" customHeight="1" x14ac:dyDescent="0.2">
      <c r="A79" s="900"/>
      <c r="B79" s="1148" t="s">
        <v>1359</v>
      </c>
      <c r="C79" s="1148" t="s">
        <v>2025</v>
      </c>
      <c r="D79" s="1149">
        <v>45430</v>
      </c>
      <c r="E79" s="897">
        <f t="shared" si="156"/>
        <v>45433</v>
      </c>
      <c r="F79" s="897">
        <f t="shared" ref="F79" si="157">D79+7</f>
        <v>45437</v>
      </c>
      <c r="G79" s="896"/>
      <c r="H79" s="851">
        <f t="shared" si="151"/>
        <v>45428</v>
      </c>
      <c r="I79" s="896"/>
      <c r="J79" s="896"/>
      <c r="L79" s="13"/>
      <c r="M79" s="406"/>
      <c r="N79" s="11"/>
      <c r="O79" s="12"/>
      <c r="Q79" s="382"/>
      <c r="R79" s="382"/>
      <c r="S79" s="382"/>
    </row>
    <row r="80" spans="1:19" s="14" customFormat="1" ht="19.5" customHeight="1" x14ac:dyDescent="0.2">
      <c r="A80" s="900"/>
      <c r="B80" s="1148" t="s">
        <v>1362</v>
      </c>
      <c r="C80" s="1148" t="s">
        <v>2026</v>
      </c>
      <c r="D80" s="1149">
        <v>45438</v>
      </c>
      <c r="E80" s="897">
        <f t="shared" ref="E80:E82" si="158">D80+3</f>
        <v>45441</v>
      </c>
      <c r="F80" s="897">
        <f t="shared" ref="F80:F82" si="159">D80+7</f>
        <v>45445</v>
      </c>
      <c r="G80" s="896"/>
      <c r="H80" s="851">
        <f t="shared" si="151"/>
        <v>45435</v>
      </c>
      <c r="I80" s="896"/>
      <c r="J80" s="896"/>
      <c r="L80" s="13"/>
      <c r="M80" s="406"/>
      <c r="N80" s="11"/>
      <c r="O80" s="12"/>
      <c r="Q80" s="382"/>
      <c r="R80" s="382"/>
      <c r="S80" s="382"/>
    </row>
    <row r="81" spans="1:19" s="14" customFormat="1" ht="19.5" customHeight="1" x14ac:dyDescent="0.2">
      <c r="A81" s="900"/>
      <c r="B81" s="1148" t="s">
        <v>1123</v>
      </c>
      <c r="C81" s="1148" t="s">
        <v>2027</v>
      </c>
      <c r="D81" s="1149">
        <v>45441</v>
      </c>
      <c r="E81" s="897">
        <f t="shared" si="158"/>
        <v>45444</v>
      </c>
      <c r="F81" s="897">
        <f t="shared" si="159"/>
        <v>45448</v>
      </c>
      <c r="G81" s="896"/>
      <c r="H81" s="851">
        <f t="shared" si="151"/>
        <v>45442</v>
      </c>
      <c r="I81" s="896"/>
      <c r="J81" s="896"/>
      <c r="L81" s="13"/>
      <c r="M81" s="406"/>
      <c r="N81" s="11"/>
      <c r="O81" s="12"/>
      <c r="Q81" s="382"/>
      <c r="R81" s="382"/>
      <c r="S81" s="382"/>
    </row>
    <row r="82" spans="1:19" s="14" customFormat="1" ht="19.5" customHeight="1" x14ac:dyDescent="0.2">
      <c r="A82" s="900"/>
      <c r="B82" s="1148" t="s">
        <v>1354</v>
      </c>
      <c r="C82" s="1148" t="s">
        <v>2028</v>
      </c>
      <c r="D82" s="1149">
        <v>45447</v>
      </c>
      <c r="E82" s="897">
        <f t="shared" si="158"/>
        <v>45450</v>
      </c>
      <c r="F82" s="897">
        <f t="shared" si="159"/>
        <v>45454</v>
      </c>
      <c r="G82" s="896"/>
      <c r="H82" s="851">
        <f t="shared" si="151"/>
        <v>45449</v>
      </c>
      <c r="I82" s="896"/>
      <c r="J82" s="896"/>
      <c r="L82" s="13"/>
      <c r="M82" s="406"/>
      <c r="N82" s="11"/>
      <c r="O82" s="12"/>
      <c r="Q82" s="382"/>
      <c r="R82" s="382"/>
      <c r="S82" s="382"/>
    </row>
    <row r="83" spans="1:19" ht="22.5" customHeight="1" x14ac:dyDescent="0.2">
      <c r="B83" s="812"/>
      <c r="C83" s="604"/>
      <c r="D83" s="9"/>
      <c r="E83" s="9"/>
      <c r="F83" s="9"/>
      <c r="G83" s="9"/>
      <c r="H83" s="9"/>
      <c r="I83" s="9"/>
      <c r="J83" s="9"/>
      <c r="K83" s="476"/>
      <c r="L83" s="13"/>
      <c r="M83" s="406"/>
      <c r="N83" s="11"/>
      <c r="O83" s="12"/>
    </row>
    <row r="84" spans="1:19" ht="18.75" customHeight="1" x14ac:dyDescent="0.2">
      <c r="B84" s="757" t="s">
        <v>685</v>
      </c>
      <c r="C84" s="758"/>
      <c r="D84" s="758"/>
      <c r="E84" s="758"/>
      <c r="F84" s="758"/>
      <c r="G84" s="758"/>
      <c r="H84" s="758"/>
      <c r="I84" s="455"/>
      <c r="J84" s="553"/>
      <c r="K84" s="155"/>
      <c r="L84" s="14"/>
      <c r="N84" s="14"/>
      <c r="O84" s="14"/>
    </row>
    <row r="85" spans="1:19" ht="18.75" customHeight="1" x14ac:dyDescent="0.2">
      <c r="B85" s="757"/>
      <c r="C85" s="758"/>
      <c r="D85" s="758"/>
      <c r="E85" s="758"/>
      <c r="F85" s="758"/>
      <c r="G85" s="758"/>
      <c r="H85" s="758"/>
      <c r="I85" s="2"/>
      <c r="J85" s="11"/>
    </row>
    <row r="86" spans="1:19" ht="18.75" customHeight="1" x14ac:dyDescent="0.2">
      <c r="B86" s="757"/>
      <c r="C86" s="758"/>
      <c r="D86" s="758"/>
      <c r="E86" s="758"/>
      <c r="F86" s="757"/>
      <c r="G86" s="757"/>
      <c r="H86" s="757"/>
      <c r="I86" s="204"/>
      <c r="J86" s="202"/>
      <c r="K86" s="202"/>
    </row>
    <row r="87" spans="1:19" ht="18.75" customHeight="1" thickBot="1" x14ac:dyDescent="0.25">
      <c r="B87" s="759"/>
      <c r="C87" s="757"/>
      <c r="D87" s="757"/>
      <c r="E87" s="757"/>
      <c r="F87" s="757"/>
      <c r="G87" s="757"/>
      <c r="H87" s="757"/>
      <c r="I87" s="208"/>
      <c r="J87" s="204"/>
      <c r="K87" s="200"/>
    </row>
    <row r="88" spans="1:19" ht="18.75" customHeight="1" x14ac:dyDescent="0.2">
      <c r="B88" s="865"/>
      <c r="C88" s="866"/>
      <c r="D88" s="867"/>
      <c r="E88" s="868"/>
      <c r="F88" s="869"/>
      <c r="G88" s="870"/>
      <c r="H88" s="871"/>
      <c r="I88" s="208"/>
      <c r="J88" s="208"/>
      <c r="K88" s="210"/>
    </row>
    <row r="89" spans="1:19" ht="18.75" customHeight="1" x14ac:dyDescent="0.2">
      <c r="B89" s="872" t="s">
        <v>449</v>
      </c>
      <c r="C89" s="151"/>
      <c r="D89" s="153" t="s">
        <v>450</v>
      </c>
      <c r="E89" s="153"/>
      <c r="F89" s="153"/>
      <c r="G89" s="153" t="s">
        <v>451</v>
      </c>
      <c r="H89" s="873"/>
      <c r="I89" s="465"/>
      <c r="J89" s="208"/>
      <c r="K89" s="210"/>
    </row>
    <row r="90" spans="1:19" ht="18.75" customHeight="1" x14ac:dyDescent="0.2">
      <c r="B90" s="874" t="s">
        <v>452</v>
      </c>
      <c r="C90" s="875" t="s">
        <v>453</v>
      </c>
      <c r="D90" s="138" t="s">
        <v>454</v>
      </c>
      <c r="E90" s="153"/>
      <c r="F90" s="875" t="s">
        <v>455</v>
      </c>
      <c r="G90" s="151" t="s">
        <v>456</v>
      </c>
      <c r="H90" s="876" t="s">
        <v>457</v>
      </c>
      <c r="I90" s="208"/>
      <c r="J90" s="465"/>
      <c r="K90" s="645"/>
    </row>
    <row r="91" spans="1:19" ht="18.75" customHeight="1" x14ac:dyDescent="0.2">
      <c r="B91" s="877" t="s">
        <v>458</v>
      </c>
      <c r="C91" s="878" t="s">
        <v>459</v>
      </c>
      <c r="D91" s="138" t="s">
        <v>460</v>
      </c>
      <c r="E91" s="154" t="s">
        <v>461</v>
      </c>
      <c r="F91" s="879" t="s">
        <v>462</v>
      </c>
      <c r="G91" s="663" t="s">
        <v>463</v>
      </c>
      <c r="H91" s="880" t="s">
        <v>464</v>
      </c>
      <c r="I91" s="208"/>
      <c r="J91" s="208"/>
      <c r="K91" s="210"/>
    </row>
    <row r="92" spans="1:19" ht="18.75" customHeight="1" x14ac:dyDescent="0.2">
      <c r="B92" s="877" t="s">
        <v>465</v>
      </c>
      <c r="C92" s="878" t="s">
        <v>466</v>
      </c>
      <c r="D92" s="138" t="s">
        <v>467</v>
      </c>
      <c r="E92" s="154" t="s">
        <v>468</v>
      </c>
      <c r="F92" s="879" t="s">
        <v>469</v>
      </c>
      <c r="G92" s="663" t="s">
        <v>470</v>
      </c>
      <c r="H92" s="880" t="s">
        <v>471</v>
      </c>
      <c r="I92" s="208"/>
      <c r="J92" s="208"/>
      <c r="K92" s="210"/>
    </row>
    <row r="93" spans="1:19" ht="18.75" customHeight="1" x14ac:dyDescent="0.2">
      <c r="B93" s="877" t="s">
        <v>472</v>
      </c>
      <c r="C93" s="878" t="s">
        <v>473</v>
      </c>
      <c r="D93" s="138" t="s">
        <v>474</v>
      </c>
      <c r="E93" s="154" t="s">
        <v>475</v>
      </c>
      <c r="F93" s="879" t="s">
        <v>476</v>
      </c>
      <c r="G93" s="663" t="s">
        <v>477</v>
      </c>
      <c r="H93" s="880" t="s">
        <v>478</v>
      </c>
      <c r="I93" s="465"/>
      <c r="J93" s="208"/>
      <c r="K93" s="210"/>
    </row>
    <row r="94" spans="1:19" ht="18.75" customHeight="1" x14ac:dyDescent="0.2">
      <c r="B94" s="877" t="s">
        <v>479</v>
      </c>
      <c r="C94" s="878" t="s">
        <v>480</v>
      </c>
      <c r="D94" s="138" t="s">
        <v>481</v>
      </c>
      <c r="E94" s="154" t="s">
        <v>482</v>
      </c>
      <c r="F94" s="879" t="s">
        <v>483</v>
      </c>
      <c r="G94" s="663" t="s">
        <v>484</v>
      </c>
      <c r="H94" s="880" t="s">
        <v>485</v>
      </c>
      <c r="I94" s="11"/>
      <c r="J94" s="465"/>
      <c r="K94" s="467"/>
    </row>
    <row r="95" spans="1:19" ht="18.75" customHeight="1" x14ac:dyDescent="0.2">
      <c r="B95" s="877" t="s">
        <v>486</v>
      </c>
      <c r="C95" s="878" t="s">
        <v>487</v>
      </c>
      <c r="D95" s="138" t="s">
        <v>488</v>
      </c>
      <c r="E95" s="154" t="s">
        <v>489</v>
      </c>
      <c r="F95" s="879" t="s">
        <v>490</v>
      </c>
      <c r="G95" s="663" t="s">
        <v>491</v>
      </c>
      <c r="H95" s="880" t="s">
        <v>492</v>
      </c>
      <c r="I95" s="11"/>
      <c r="J95" s="16"/>
      <c r="K95" s="13"/>
    </row>
    <row r="96" spans="1:19" ht="18.75" customHeight="1" x14ac:dyDescent="0.2">
      <c r="B96" s="877" t="s">
        <v>493</v>
      </c>
      <c r="C96" s="878" t="s">
        <v>494</v>
      </c>
      <c r="D96" s="138" t="s">
        <v>495</v>
      </c>
      <c r="E96" s="154" t="s">
        <v>496</v>
      </c>
      <c r="F96" s="831" t="s">
        <v>497</v>
      </c>
      <c r="G96" s="663" t="s">
        <v>498</v>
      </c>
      <c r="H96" s="880" t="s">
        <v>499</v>
      </c>
      <c r="I96" s="11"/>
    </row>
    <row r="97" spans="2:11" ht="18.75" customHeight="1" x14ac:dyDescent="0.2">
      <c r="B97" s="877" t="s">
        <v>500</v>
      </c>
      <c r="C97" s="878" t="s">
        <v>501</v>
      </c>
      <c r="D97" s="138"/>
      <c r="E97" s="151"/>
      <c r="F97" s="663"/>
      <c r="G97" s="663" t="s">
        <v>502</v>
      </c>
      <c r="H97" s="881" t="s">
        <v>503</v>
      </c>
      <c r="I97" s="19"/>
      <c r="J97" s="200"/>
      <c r="K97" s="200"/>
    </row>
    <row r="98" spans="2:11" ht="18.75" customHeight="1" x14ac:dyDescent="0.2">
      <c r="B98" s="877" t="s">
        <v>504</v>
      </c>
      <c r="C98" s="878" t="s">
        <v>505</v>
      </c>
      <c r="D98" s="151"/>
      <c r="E98" s="151"/>
      <c r="F98" s="151"/>
      <c r="G98" s="151"/>
      <c r="H98" s="882"/>
      <c r="I98" s="19"/>
    </row>
    <row r="99" spans="2:11" ht="18.75" customHeight="1" thickBot="1" x14ac:dyDescent="0.25">
      <c r="B99" s="883"/>
      <c r="C99" s="884"/>
      <c r="D99" s="884"/>
      <c r="E99" s="885"/>
      <c r="F99" s="885"/>
      <c r="G99" s="885"/>
      <c r="H99" s="886"/>
      <c r="I99" s="19"/>
    </row>
  </sheetData>
  <mergeCells count="4">
    <mergeCell ref="B2:F2"/>
    <mergeCell ref="B4:F4"/>
    <mergeCell ref="H37:I37"/>
    <mergeCell ref="F36:J36"/>
  </mergeCells>
  <phoneticPr fontId="82" type="noConversion"/>
  <hyperlinks>
    <hyperlink ref="H2" location="HOME!Print_Area" display="HOME" xr:uid="{02D7D3E5-FF3A-4F75-BB1B-CFC1969A1DCE}"/>
    <hyperlink ref="H90" r:id="rId1" xr:uid="{C2E663B1-70C2-4C81-B617-3FA05D5A6896}"/>
    <hyperlink ref="C90" r:id="rId2" xr:uid="{9072C21A-3C2C-414F-BFE9-020A66955746}"/>
    <hyperlink ref="H95" r:id="rId3" xr:uid="{1E626D6E-EADE-4C46-82CE-11EC6A051BDE}"/>
    <hyperlink ref="H94" r:id="rId4" xr:uid="{391099A1-F931-46B4-8BAE-F12D6E826088}"/>
    <hyperlink ref="C94" r:id="rId5" xr:uid="{37335951-FE70-4A0B-94C0-0684095FD5D6}"/>
    <hyperlink ref="C96" r:id="rId6" xr:uid="{EB6B2DBA-FDEA-4FFF-AF11-100DF4C39CAD}"/>
    <hyperlink ref="C95" r:id="rId7" xr:uid="{9054FE2F-8DBD-4218-AF43-58D4B4DDA18F}"/>
    <hyperlink ref="C92" r:id="rId8" xr:uid="{C50C8D28-3A3A-4EED-8F30-F06632B3708C}"/>
    <hyperlink ref="C91" r:id="rId9" xr:uid="{6C814753-79BE-491C-91A9-20EFFF535976}"/>
    <hyperlink ref="C98" r:id="rId10" xr:uid="{C027E375-B84F-41E1-9581-E7D880728E73}"/>
    <hyperlink ref="H96" r:id="rId11" xr:uid="{8672B312-8F46-4416-BBF0-7789D950DA3A}"/>
    <hyperlink ref="H93" r:id="rId12" xr:uid="{668E4956-41E0-4444-9570-4F39C6A533C4}"/>
    <hyperlink ref="H97" r:id="rId13" xr:uid="{358D0FA3-BD84-47F3-AA25-DBDC68A97F82}"/>
    <hyperlink ref="C93" r:id="rId14" xr:uid="{883A5EAB-A9D5-434D-A36E-1E3968BA5965}"/>
    <hyperlink ref="F90" r:id="rId15" xr:uid="{EF9E9265-A02C-457F-ADEB-6B9AE5570573}"/>
    <hyperlink ref="F95" r:id="rId16" xr:uid="{2E0512F0-8564-4765-B343-49160AC80FCB}"/>
    <hyperlink ref="F91" r:id="rId17" xr:uid="{EF38D25E-5123-41D6-8466-4B35D609A6E9}"/>
    <hyperlink ref="F92" r:id="rId18" xr:uid="{A4017C02-DD33-48CB-A9FF-2586026EE5D6}"/>
    <hyperlink ref="F93" r:id="rId19" xr:uid="{5CCA88E2-E68D-4FFE-9FC7-769D5D5D464B}"/>
    <hyperlink ref="F94" r:id="rId20" xr:uid="{119324CF-0690-4CAF-8614-9B30D1461F74}"/>
    <hyperlink ref="H91" r:id="rId21" xr:uid="{5008381F-29E6-4007-858B-88C51B7759F0}"/>
    <hyperlink ref="H92" r:id="rId22" xr:uid="{33CD78B2-E138-4E75-B4FC-205BC29CC5C5}"/>
    <hyperlink ref="F96" r:id="rId23" xr:uid="{80ED7C2E-FDEE-4339-97B0-B56DBB34F619}"/>
  </hyperlinks>
  <pageMargins left="0.7" right="0.7" top="0.75" bottom="0.75" header="0.3" footer="0.3"/>
  <pageSetup paperSize="9" scale="37" orientation="landscape" r:id="rId24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1"/>
  <sheetViews>
    <sheetView zoomScale="85" zoomScaleNormal="85" zoomScaleSheetLayoutView="85" workbookViewId="0">
      <pane ySplit="13" topLeftCell="A80" activePane="bottomLeft" state="frozen"/>
      <selection pane="bottomLeft" activeCell="A102" sqref="A1:H111"/>
    </sheetView>
  </sheetViews>
  <sheetFormatPr defaultColWidth="39.85546875" defaultRowHeight="18.75" x14ac:dyDescent="0.2"/>
  <cols>
    <col min="1" max="1" width="32.85546875" style="802" customWidth="1"/>
    <col min="2" max="2" width="34.85546875" style="801" customWidth="1"/>
    <col min="3" max="3" width="30.7109375" style="801" customWidth="1"/>
    <col min="4" max="4" width="33.28515625" style="801" customWidth="1"/>
    <col min="5" max="5" width="32.140625" style="801" customWidth="1"/>
    <col min="6" max="6" width="35.7109375" style="801" customWidth="1"/>
    <col min="7" max="7" width="75.5703125" style="801" customWidth="1"/>
    <col min="8" max="8" width="39.85546875" style="801"/>
    <col min="9" max="16384" width="39.85546875" style="679"/>
  </cols>
  <sheetData>
    <row r="1" spans="1:8" s="801" customFormat="1" ht="45.6" customHeight="1" thickBot="1" x14ac:dyDescent="0.25">
      <c r="A1" s="1276" t="s">
        <v>116</v>
      </c>
      <c r="B1" s="1277"/>
      <c r="C1" s="1277"/>
      <c r="D1" s="1277"/>
      <c r="E1" s="1277"/>
      <c r="F1" s="1277"/>
      <c r="G1" s="1277"/>
      <c r="H1" s="1278"/>
    </row>
    <row r="2" spans="1:8" s="801" customFormat="1" ht="18" customHeight="1" x14ac:dyDescent="0.6">
      <c r="A2" s="805"/>
      <c r="B2" s="804"/>
      <c r="C2" s="804"/>
      <c r="D2" s="804"/>
      <c r="E2" s="804"/>
      <c r="F2" s="804"/>
      <c r="G2" s="804"/>
      <c r="H2" s="800"/>
    </row>
    <row r="3" spans="1:8" s="801" customFormat="1" ht="23.25" x14ac:dyDescent="0.35">
      <c r="A3" s="1114" t="s">
        <v>117</v>
      </c>
      <c r="B3" s="1112"/>
      <c r="C3" s="1112"/>
      <c r="D3" s="1113"/>
      <c r="E3" s="800"/>
      <c r="F3" s="800"/>
      <c r="G3" s="800"/>
      <c r="H3" s="800"/>
    </row>
    <row r="4" spans="1:8" s="801" customFormat="1" ht="18" x14ac:dyDescent="0.25">
      <c r="A4" s="800"/>
      <c r="B4" s="1275"/>
      <c r="C4" s="1275"/>
      <c r="D4" s="1275"/>
      <c r="E4" s="1275"/>
      <c r="F4" s="1275"/>
      <c r="G4" s="800"/>
      <c r="H4" s="800"/>
    </row>
    <row r="5" spans="1:8" s="801" customFormat="1" ht="30" customHeight="1" x14ac:dyDescent="0.25">
      <c r="A5" s="800"/>
      <c r="B5" s="800"/>
      <c r="C5" s="800"/>
      <c r="D5" s="800"/>
      <c r="E5" s="800"/>
      <c r="F5" s="800"/>
      <c r="G5" s="800"/>
      <c r="H5" s="800"/>
    </row>
    <row r="6" spans="1:8" s="801" customFormat="1" ht="30" customHeight="1" x14ac:dyDescent="0.25">
      <c r="A6" s="1184" t="s">
        <v>118</v>
      </c>
      <c r="B6" s="1184" t="s">
        <v>119</v>
      </c>
      <c r="C6" s="1184" t="s">
        <v>120</v>
      </c>
      <c r="D6" s="1184" t="s">
        <v>121</v>
      </c>
      <c r="E6" s="1184" t="s">
        <v>122</v>
      </c>
      <c r="F6" s="1184" t="s">
        <v>123</v>
      </c>
      <c r="G6" s="800"/>
      <c r="H6" s="800"/>
    </row>
    <row r="7" spans="1:8" s="801" customFormat="1" ht="30" customHeight="1" x14ac:dyDescent="0.25">
      <c r="A7" s="1141"/>
      <c r="B7" s="1141"/>
      <c r="C7" s="1141"/>
      <c r="D7" s="1141"/>
      <c r="E7" s="1141"/>
      <c r="F7" s="1141"/>
      <c r="G7" s="800"/>
      <c r="H7" s="800"/>
    </row>
    <row r="8" spans="1:8" s="801" customFormat="1" ht="30" customHeight="1" x14ac:dyDescent="0.25">
      <c r="A8" s="1184" t="s">
        <v>124</v>
      </c>
      <c r="B8" s="1184" t="s">
        <v>125</v>
      </c>
      <c r="C8" s="1184" t="s">
        <v>126</v>
      </c>
      <c r="D8" s="1184" t="s">
        <v>127</v>
      </c>
      <c r="E8" s="1184" t="s">
        <v>128</v>
      </c>
      <c r="F8" s="1141"/>
      <c r="G8" s="800"/>
      <c r="H8" s="800"/>
    </row>
    <row r="9" spans="1:8" s="801" customFormat="1" ht="30" customHeight="1" x14ac:dyDescent="0.25">
      <c r="A9" s="800"/>
      <c r="B9" s="800"/>
      <c r="C9" s="800"/>
      <c r="D9" s="800"/>
      <c r="E9" s="800"/>
      <c r="F9" s="800"/>
      <c r="G9" s="800"/>
      <c r="H9" s="800"/>
    </row>
    <row r="10" spans="1:8" s="801" customFormat="1" ht="30" customHeight="1" x14ac:dyDescent="0.25">
      <c r="A10" s="1140" t="s">
        <v>129</v>
      </c>
      <c r="B10" s="1140" t="s">
        <v>130</v>
      </c>
      <c r="C10" s="1140" t="s">
        <v>131</v>
      </c>
      <c r="D10" s="1140" t="s">
        <v>132</v>
      </c>
      <c r="E10" s="1140" t="s">
        <v>133</v>
      </c>
      <c r="F10" s="1140" t="s">
        <v>134</v>
      </c>
      <c r="G10" s="800"/>
      <c r="H10" s="800"/>
    </row>
    <row r="11" spans="1:8" s="801" customFormat="1" ht="30" customHeight="1" x14ac:dyDescent="0.25">
      <c r="A11" s="800"/>
      <c r="B11" s="800"/>
      <c r="C11" s="800"/>
      <c r="D11" s="800"/>
      <c r="E11" s="800"/>
      <c r="F11" s="800"/>
      <c r="G11" s="800"/>
      <c r="H11" s="800"/>
    </row>
    <row r="12" spans="1:8" s="801" customFormat="1" ht="30" customHeight="1" x14ac:dyDescent="0.25">
      <c r="A12" s="800"/>
      <c r="B12" s="800"/>
      <c r="C12" s="800"/>
      <c r="D12" s="800"/>
      <c r="E12" s="800"/>
      <c r="F12" s="800"/>
      <c r="G12" s="800"/>
      <c r="H12" s="800"/>
    </row>
    <row r="13" spans="1:8" s="333" customFormat="1" ht="41.25" customHeight="1" x14ac:dyDescent="0.2">
      <c r="A13" s="1115" t="s">
        <v>135</v>
      </c>
      <c r="B13" s="1077" t="s">
        <v>136</v>
      </c>
      <c r="C13" s="1115" t="s">
        <v>137</v>
      </c>
      <c r="D13" s="1115" t="s">
        <v>138</v>
      </c>
      <c r="E13" s="1115" t="s">
        <v>139</v>
      </c>
      <c r="F13" s="1115" t="s">
        <v>140</v>
      </c>
      <c r="G13" s="1115" t="s">
        <v>141</v>
      </c>
      <c r="H13" s="1115" t="s">
        <v>142</v>
      </c>
    </row>
    <row r="14" spans="1:8" s="430" customFormat="1" ht="45" hidden="1" customHeight="1" x14ac:dyDescent="0.2">
      <c r="A14" s="1078" t="s">
        <v>143</v>
      </c>
      <c r="B14" s="1098" t="s">
        <v>144</v>
      </c>
      <c r="C14" s="1099" t="s">
        <v>145</v>
      </c>
      <c r="D14" s="1099" t="s">
        <v>146</v>
      </c>
      <c r="E14" s="1099" t="s">
        <v>147</v>
      </c>
      <c r="F14" s="1099" t="s">
        <v>148</v>
      </c>
      <c r="G14" s="1098" t="s">
        <v>149</v>
      </c>
      <c r="H14" s="1098"/>
    </row>
    <row r="15" spans="1:8" s="430" customFormat="1" ht="45" hidden="1" customHeight="1" x14ac:dyDescent="0.2">
      <c r="A15" s="1078" t="s">
        <v>143</v>
      </c>
      <c r="B15" s="1098" t="s">
        <v>144</v>
      </c>
      <c r="C15" s="1099" t="s">
        <v>150</v>
      </c>
      <c r="D15" s="1099" t="s">
        <v>146</v>
      </c>
      <c r="E15" s="1099" t="s">
        <v>147</v>
      </c>
      <c r="F15" s="1099" t="s">
        <v>148</v>
      </c>
      <c r="G15" s="1098" t="s">
        <v>151</v>
      </c>
      <c r="H15" s="1098"/>
    </row>
    <row r="16" spans="1:8" s="430" customFormat="1" ht="45" hidden="1" customHeight="1" x14ac:dyDescent="0.2">
      <c r="A16" s="1100" t="s">
        <v>129</v>
      </c>
      <c r="B16" s="1098" t="s">
        <v>152</v>
      </c>
      <c r="C16" s="1099" t="s">
        <v>153</v>
      </c>
      <c r="D16" s="1099" t="s">
        <v>146</v>
      </c>
      <c r="E16" s="1099" t="s">
        <v>154</v>
      </c>
      <c r="F16" s="1099" t="s">
        <v>148</v>
      </c>
      <c r="G16" s="1098" t="s">
        <v>155</v>
      </c>
      <c r="H16" s="1098"/>
    </row>
    <row r="17" spans="1:8" s="430" customFormat="1" ht="45" hidden="1" customHeight="1" x14ac:dyDescent="0.2">
      <c r="A17" s="1100" t="s">
        <v>129</v>
      </c>
      <c r="B17" s="1098" t="s">
        <v>152</v>
      </c>
      <c r="C17" s="1099" t="s">
        <v>156</v>
      </c>
      <c r="D17" s="1099" t="s">
        <v>146</v>
      </c>
      <c r="E17" s="1099" t="s">
        <v>154</v>
      </c>
      <c r="F17" s="1099" t="s">
        <v>148</v>
      </c>
      <c r="G17" s="1098" t="s">
        <v>151</v>
      </c>
      <c r="H17" s="1098"/>
    </row>
    <row r="18" spans="1:8" s="430" customFormat="1" ht="45" hidden="1" customHeight="1" x14ac:dyDescent="0.2">
      <c r="A18" s="1100" t="s">
        <v>129</v>
      </c>
      <c r="B18" s="1098" t="s">
        <v>152</v>
      </c>
      <c r="C18" s="1099" t="s">
        <v>145</v>
      </c>
      <c r="D18" s="1099" t="s">
        <v>146</v>
      </c>
      <c r="E18" s="1099" t="s">
        <v>154</v>
      </c>
      <c r="F18" s="1099" t="s">
        <v>148</v>
      </c>
      <c r="G18" s="1098" t="s">
        <v>149</v>
      </c>
      <c r="H18" s="1098"/>
    </row>
    <row r="19" spans="1:8" s="430" customFormat="1" ht="45" hidden="1" customHeight="1" x14ac:dyDescent="0.2">
      <c r="A19" s="1100" t="s">
        <v>129</v>
      </c>
      <c r="B19" s="1098" t="s">
        <v>152</v>
      </c>
      <c r="C19" s="1099" t="s">
        <v>157</v>
      </c>
      <c r="D19" s="1099" t="s">
        <v>146</v>
      </c>
      <c r="E19" s="1099" t="s">
        <v>154</v>
      </c>
      <c r="F19" s="1099" t="s">
        <v>148</v>
      </c>
      <c r="G19" s="1098" t="s">
        <v>158</v>
      </c>
      <c r="H19" s="1098"/>
    </row>
    <row r="20" spans="1:8" s="430" customFormat="1" ht="45" hidden="1" customHeight="1" x14ac:dyDescent="0.2">
      <c r="A20" s="1100" t="s">
        <v>129</v>
      </c>
      <c r="B20" s="1098" t="s">
        <v>152</v>
      </c>
      <c r="C20" s="1099" t="s">
        <v>159</v>
      </c>
      <c r="D20" s="1099" t="s">
        <v>146</v>
      </c>
      <c r="E20" s="1099" t="s">
        <v>154</v>
      </c>
      <c r="F20" s="1099" t="s">
        <v>148</v>
      </c>
      <c r="G20" s="1098" t="s">
        <v>160</v>
      </c>
      <c r="H20" s="1098"/>
    </row>
    <row r="21" spans="1:8" s="430" customFormat="1" ht="45" hidden="1" customHeight="1" x14ac:dyDescent="0.2">
      <c r="A21" s="1078" t="s">
        <v>143</v>
      </c>
      <c r="B21" s="1098" t="s">
        <v>152</v>
      </c>
      <c r="C21" s="1099" t="s">
        <v>153</v>
      </c>
      <c r="D21" s="1099" t="s">
        <v>146</v>
      </c>
      <c r="E21" s="1099" t="s">
        <v>147</v>
      </c>
      <c r="F21" s="1099" t="s">
        <v>148</v>
      </c>
      <c r="G21" s="1098" t="s">
        <v>155</v>
      </c>
      <c r="H21" s="1098"/>
    </row>
    <row r="22" spans="1:8" s="430" customFormat="1" ht="45" hidden="1" customHeight="1" x14ac:dyDescent="0.2">
      <c r="A22" s="1078" t="s">
        <v>143</v>
      </c>
      <c r="B22" s="1098" t="s">
        <v>152</v>
      </c>
      <c r="C22" s="1099" t="s">
        <v>157</v>
      </c>
      <c r="D22" s="1099" t="s">
        <v>146</v>
      </c>
      <c r="E22" s="1099" t="s">
        <v>147</v>
      </c>
      <c r="F22" s="1099" t="s">
        <v>148</v>
      </c>
      <c r="G22" s="1098" t="s">
        <v>158</v>
      </c>
      <c r="H22" s="1099"/>
    </row>
    <row r="23" spans="1:8" s="430" customFormat="1" ht="45" hidden="1" customHeight="1" x14ac:dyDescent="0.2">
      <c r="A23" s="1078" t="s">
        <v>143</v>
      </c>
      <c r="B23" s="1098" t="s">
        <v>152</v>
      </c>
      <c r="C23" s="1099" t="s">
        <v>159</v>
      </c>
      <c r="D23" s="1099" t="s">
        <v>146</v>
      </c>
      <c r="E23" s="1099" t="s">
        <v>147</v>
      </c>
      <c r="F23" s="1099" t="s">
        <v>148</v>
      </c>
      <c r="G23" s="1098" t="s">
        <v>160</v>
      </c>
      <c r="H23" s="1099"/>
    </row>
    <row r="24" spans="1:8" s="430" customFormat="1" ht="45" hidden="1" customHeight="1" x14ac:dyDescent="0.2">
      <c r="A24" s="1078" t="s">
        <v>123</v>
      </c>
      <c r="B24" s="1099" t="s">
        <v>161</v>
      </c>
      <c r="C24" s="1099" t="s">
        <v>162</v>
      </c>
      <c r="D24" s="1099"/>
      <c r="E24" s="1099" t="s">
        <v>163</v>
      </c>
      <c r="F24" s="1099" t="s">
        <v>164</v>
      </c>
      <c r="G24" s="1098" t="s">
        <v>165</v>
      </c>
      <c r="H24" s="1099"/>
    </row>
    <row r="25" spans="1:8" s="430" customFormat="1" ht="45" hidden="1" customHeight="1" x14ac:dyDescent="0.2">
      <c r="A25" s="1078" t="s">
        <v>119</v>
      </c>
      <c r="B25" s="1099" t="s">
        <v>166</v>
      </c>
      <c r="C25" s="1099" t="s">
        <v>167</v>
      </c>
      <c r="D25" s="1099"/>
      <c r="E25" s="1099" t="s">
        <v>147</v>
      </c>
      <c r="F25" s="1099" t="s">
        <v>168</v>
      </c>
      <c r="G25" s="1098" t="s">
        <v>169</v>
      </c>
      <c r="H25" s="1098"/>
    </row>
    <row r="26" spans="1:8" s="430" customFormat="1" ht="45" hidden="1" customHeight="1" x14ac:dyDescent="0.2">
      <c r="A26" s="1078" t="s">
        <v>170</v>
      </c>
      <c r="B26" s="1099" t="s">
        <v>171</v>
      </c>
      <c r="C26" s="1099" t="s">
        <v>172</v>
      </c>
      <c r="D26" s="1099"/>
      <c r="E26" s="1099" t="s">
        <v>163</v>
      </c>
      <c r="F26" s="1099" t="s">
        <v>173</v>
      </c>
      <c r="G26" s="1098" t="s">
        <v>174</v>
      </c>
      <c r="H26" s="1098"/>
    </row>
    <row r="27" spans="1:8" s="430" customFormat="1" ht="45" hidden="1" customHeight="1" x14ac:dyDescent="0.2">
      <c r="A27" s="1078" t="s">
        <v>130</v>
      </c>
      <c r="B27" s="1099" t="s">
        <v>171</v>
      </c>
      <c r="C27" s="1099" t="s">
        <v>172</v>
      </c>
      <c r="D27" s="1099"/>
      <c r="E27" s="1099" t="s">
        <v>175</v>
      </c>
      <c r="F27" s="1099" t="s">
        <v>173</v>
      </c>
      <c r="G27" s="1098" t="s">
        <v>174</v>
      </c>
      <c r="H27" s="1098"/>
    </row>
    <row r="28" spans="1:8" s="430" customFormat="1" ht="45" hidden="1" customHeight="1" x14ac:dyDescent="0.2">
      <c r="A28" s="1078" t="s">
        <v>118</v>
      </c>
      <c r="B28" s="1099" t="s">
        <v>176</v>
      </c>
      <c r="C28" s="1099" t="s">
        <v>177</v>
      </c>
      <c r="D28" s="1099"/>
      <c r="E28" s="1099" t="s">
        <v>178</v>
      </c>
      <c r="F28" s="1099" t="s">
        <v>179</v>
      </c>
      <c r="G28" s="1098" t="s">
        <v>180</v>
      </c>
      <c r="H28" s="1099"/>
    </row>
    <row r="29" spans="1:8" s="430" customFormat="1" ht="45" hidden="1" customHeight="1" x14ac:dyDescent="0.2">
      <c r="A29" s="1078" t="s">
        <v>130</v>
      </c>
      <c r="B29" s="1099" t="s">
        <v>181</v>
      </c>
      <c r="C29" s="1099" t="s">
        <v>182</v>
      </c>
      <c r="D29" s="1099" t="s">
        <v>183</v>
      </c>
      <c r="E29" s="1099" t="s">
        <v>184</v>
      </c>
      <c r="F29" s="1099" t="s">
        <v>185</v>
      </c>
      <c r="G29" s="1099"/>
      <c r="H29" s="1099"/>
    </row>
    <row r="30" spans="1:8" s="430" customFormat="1" ht="45" hidden="1" customHeight="1" x14ac:dyDescent="0.2">
      <c r="A30" s="1101" t="s">
        <v>186</v>
      </c>
      <c r="B30" s="1099" t="s">
        <v>187</v>
      </c>
      <c r="C30" s="1099" t="s">
        <v>188</v>
      </c>
      <c r="D30" s="1099"/>
      <c r="E30" s="1099" t="s">
        <v>189</v>
      </c>
      <c r="F30" s="1099" t="s">
        <v>185</v>
      </c>
      <c r="G30" s="1098" t="s">
        <v>190</v>
      </c>
      <c r="H30" s="1099"/>
    </row>
    <row r="31" spans="1:8" s="430" customFormat="1" ht="45" hidden="1" customHeight="1" x14ac:dyDescent="0.2">
      <c r="A31" s="1078" t="s">
        <v>126</v>
      </c>
      <c r="B31" s="1099" t="s">
        <v>187</v>
      </c>
      <c r="C31" s="1099" t="s">
        <v>188</v>
      </c>
      <c r="D31" s="1099"/>
      <c r="E31" s="1099" t="s">
        <v>191</v>
      </c>
      <c r="F31" s="1099" t="s">
        <v>185</v>
      </c>
      <c r="G31" s="1098" t="s">
        <v>190</v>
      </c>
      <c r="H31" s="1099"/>
    </row>
    <row r="32" spans="1:8" s="430" customFormat="1" ht="45" hidden="1" customHeight="1" x14ac:dyDescent="0.2">
      <c r="A32" s="1101" t="s">
        <v>192</v>
      </c>
      <c r="B32" s="1099" t="s">
        <v>187</v>
      </c>
      <c r="C32" s="1099" t="s">
        <v>188</v>
      </c>
      <c r="D32" s="1099"/>
      <c r="E32" s="1099" t="s">
        <v>175</v>
      </c>
      <c r="F32" s="1099" t="s">
        <v>185</v>
      </c>
      <c r="G32" s="1099" t="s">
        <v>190</v>
      </c>
      <c r="H32" s="1099"/>
    </row>
    <row r="33" spans="1:8" s="430" customFormat="1" ht="45" hidden="1" customHeight="1" x14ac:dyDescent="0.2">
      <c r="A33" s="1078" t="s">
        <v>123</v>
      </c>
      <c r="B33" s="1099" t="s">
        <v>193</v>
      </c>
      <c r="C33" s="1099" t="s">
        <v>194</v>
      </c>
      <c r="D33" s="1099" t="s">
        <v>195</v>
      </c>
      <c r="E33" s="1099" t="s">
        <v>196</v>
      </c>
      <c r="F33" s="1099" t="s">
        <v>197</v>
      </c>
      <c r="G33" s="1099"/>
      <c r="H33" s="1099"/>
    </row>
    <row r="34" spans="1:8" s="430" customFormat="1" ht="45" hidden="1" customHeight="1" x14ac:dyDescent="0.2">
      <c r="A34" s="1078" t="s">
        <v>123</v>
      </c>
      <c r="B34" s="1079" t="s">
        <v>198</v>
      </c>
      <c r="C34" s="1079" t="s">
        <v>199</v>
      </c>
      <c r="D34" s="1079"/>
      <c r="E34" s="1079" t="s">
        <v>200</v>
      </c>
      <c r="F34" s="1079" t="s">
        <v>164</v>
      </c>
      <c r="G34" s="1079" t="s">
        <v>201</v>
      </c>
      <c r="H34" s="1101"/>
    </row>
    <row r="35" spans="1:8" s="430" customFormat="1" ht="45" hidden="1" customHeight="1" x14ac:dyDescent="0.2">
      <c r="A35" s="1078" t="s">
        <v>124</v>
      </c>
      <c r="B35" s="1099" t="s">
        <v>202</v>
      </c>
      <c r="C35" s="1099" t="s">
        <v>203</v>
      </c>
      <c r="D35" s="1099"/>
      <c r="E35" s="1099" t="s">
        <v>204</v>
      </c>
      <c r="F35" s="1099" t="s">
        <v>185</v>
      </c>
      <c r="G35" s="1098" t="s">
        <v>205</v>
      </c>
      <c r="H35" s="1101"/>
    </row>
    <row r="36" spans="1:8" s="430" customFormat="1" ht="45" hidden="1" customHeight="1" x14ac:dyDescent="0.2">
      <c r="A36" s="1078" t="s">
        <v>130</v>
      </c>
      <c r="B36" s="1099" t="s">
        <v>206</v>
      </c>
      <c r="C36" s="1099"/>
      <c r="D36" s="1099" t="s">
        <v>207</v>
      </c>
      <c r="E36" s="1099"/>
      <c r="F36" s="1099" t="s">
        <v>185</v>
      </c>
      <c r="G36" s="1099"/>
      <c r="H36" s="1098"/>
    </row>
    <row r="37" spans="1:8" s="430" customFormat="1" ht="45" hidden="1" customHeight="1" x14ac:dyDescent="0.2">
      <c r="A37" s="1102" t="s">
        <v>208</v>
      </c>
      <c r="B37" s="1079" t="s">
        <v>209</v>
      </c>
      <c r="C37" s="1079" t="s">
        <v>210</v>
      </c>
      <c r="D37" s="1079"/>
      <c r="E37" s="1079" t="s">
        <v>211</v>
      </c>
      <c r="F37" s="1079" t="s">
        <v>173</v>
      </c>
      <c r="G37" s="1080" t="s">
        <v>212</v>
      </c>
      <c r="H37" s="1098"/>
    </row>
    <row r="38" spans="1:8" s="430" customFormat="1" ht="45" hidden="1" customHeight="1" x14ac:dyDescent="0.2">
      <c r="A38" s="1102" t="s">
        <v>131</v>
      </c>
      <c r="B38" s="1079" t="s">
        <v>209</v>
      </c>
      <c r="C38" s="1079" t="s">
        <v>210</v>
      </c>
      <c r="D38" s="1079" t="s">
        <v>213</v>
      </c>
      <c r="E38" s="1079"/>
      <c r="F38" s="1079" t="s">
        <v>173</v>
      </c>
      <c r="G38" s="1080" t="s">
        <v>212</v>
      </c>
      <c r="H38" s="1099"/>
    </row>
    <row r="39" spans="1:8" s="430" customFormat="1" ht="45" hidden="1" customHeight="1" x14ac:dyDescent="0.2">
      <c r="A39" s="1078" t="s">
        <v>130</v>
      </c>
      <c r="B39" s="1099" t="s">
        <v>214</v>
      </c>
      <c r="C39" s="1099" t="s">
        <v>215</v>
      </c>
      <c r="D39" s="1099" t="s">
        <v>195</v>
      </c>
      <c r="E39" s="1099" t="s">
        <v>216</v>
      </c>
      <c r="F39" s="1099" t="s">
        <v>185</v>
      </c>
      <c r="G39" s="1099"/>
      <c r="H39" s="1099"/>
    </row>
    <row r="40" spans="1:8" s="430" customFormat="1" ht="45" hidden="1" customHeight="1" x14ac:dyDescent="0.2">
      <c r="A40" s="1078" t="s">
        <v>120</v>
      </c>
      <c r="B40" s="1099" t="s">
        <v>217</v>
      </c>
      <c r="C40" s="1099" t="s">
        <v>218</v>
      </c>
      <c r="D40" s="1099"/>
      <c r="E40" s="1099" t="s">
        <v>219</v>
      </c>
      <c r="F40" s="1099" t="s">
        <v>197</v>
      </c>
      <c r="G40" s="1099" t="s">
        <v>220</v>
      </c>
      <c r="H40" s="1099"/>
    </row>
    <row r="41" spans="1:8" s="430" customFormat="1" ht="45" hidden="1" customHeight="1" x14ac:dyDescent="0.2">
      <c r="A41" s="1078" t="s">
        <v>124</v>
      </c>
      <c r="B41" s="1099" t="s">
        <v>217</v>
      </c>
      <c r="C41" s="1099" t="s">
        <v>218</v>
      </c>
      <c r="D41" s="1099"/>
      <c r="E41" s="1099" t="s">
        <v>147</v>
      </c>
      <c r="F41" s="1099" t="s">
        <v>197</v>
      </c>
      <c r="G41" s="1099" t="s">
        <v>221</v>
      </c>
      <c r="H41" s="1099"/>
    </row>
    <row r="42" spans="1:8" s="430" customFormat="1" ht="45" hidden="1" customHeight="1" x14ac:dyDescent="0.2">
      <c r="A42" s="1101" t="s">
        <v>222</v>
      </c>
      <c r="B42" s="1099" t="s">
        <v>223</v>
      </c>
      <c r="C42" s="1099" t="s">
        <v>224</v>
      </c>
      <c r="D42" s="1099" t="s">
        <v>183</v>
      </c>
      <c r="E42" s="1099" t="s">
        <v>225</v>
      </c>
      <c r="F42" s="1099" t="s">
        <v>226</v>
      </c>
      <c r="G42" s="1099" t="s">
        <v>227</v>
      </c>
      <c r="H42" s="1098"/>
    </row>
    <row r="43" spans="1:8" s="430" customFormat="1" ht="45" hidden="1" customHeight="1" x14ac:dyDescent="0.2">
      <c r="A43" s="1078" t="s">
        <v>228</v>
      </c>
      <c r="B43" s="1099" t="s">
        <v>229</v>
      </c>
      <c r="C43" s="1099" t="s">
        <v>230</v>
      </c>
      <c r="D43" s="1099" t="s">
        <v>231</v>
      </c>
      <c r="E43" s="1099" t="s">
        <v>175</v>
      </c>
      <c r="F43" s="1099" t="s">
        <v>197</v>
      </c>
      <c r="G43" s="1099"/>
      <c r="H43" s="1103"/>
    </row>
    <row r="44" spans="1:8" s="430" customFormat="1" ht="45" hidden="1" customHeight="1" x14ac:dyDescent="0.2">
      <c r="A44" s="1104" t="s">
        <v>232</v>
      </c>
      <c r="B44" s="1079" t="s">
        <v>233</v>
      </c>
      <c r="C44" s="1079" t="s">
        <v>234</v>
      </c>
      <c r="D44" s="1079"/>
      <c r="E44" s="1079" t="s">
        <v>154</v>
      </c>
      <c r="F44" s="1079" t="s">
        <v>233</v>
      </c>
      <c r="G44" s="1080" t="s">
        <v>235</v>
      </c>
      <c r="H44" s="1105"/>
    </row>
    <row r="45" spans="1:8" s="430" customFormat="1" ht="45" hidden="1" customHeight="1" x14ac:dyDescent="0.2">
      <c r="A45" s="1078" t="s">
        <v>124</v>
      </c>
      <c r="B45" s="1099" t="s">
        <v>233</v>
      </c>
      <c r="C45" s="1099" t="s">
        <v>234</v>
      </c>
      <c r="D45" s="1099"/>
      <c r="E45" s="1099" t="s">
        <v>196</v>
      </c>
      <c r="F45" s="1099" t="s">
        <v>233</v>
      </c>
      <c r="G45" s="1098" t="s">
        <v>236</v>
      </c>
      <c r="H45" s="1099"/>
    </row>
    <row r="46" spans="1:8" s="430" customFormat="1" ht="45" hidden="1" customHeight="1" x14ac:dyDescent="0.2">
      <c r="A46" s="1078" t="s">
        <v>237</v>
      </c>
      <c r="B46" s="1099" t="s">
        <v>233</v>
      </c>
      <c r="C46" s="1099" t="s">
        <v>234</v>
      </c>
      <c r="D46" s="1099"/>
      <c r="E46" s="1099" t="s">
        <v>163</v>
      </c>
      <c r="F46" s="1099" t="s">
        <v>233</v>
      </c>
      <c r="G46" s="1098" t="s">
        <v>236</v>
      </c>
      <c r="H46" s="1099"/>
    </row>
    <row r="47" spans="1:8" s="430" customFormat="1" ht="45" hidden="1" customHeight="1" x14ac:dyDescent="0.2">
      <c r="A47" s="1078" t="s">
        <v>126</v>
      </c>
      <c r="B47" s="1099" t="s">
        <v>238</v>
      </c>
      <c r="C47" s="1099" t="s">
        <v>239</v>
      </c>
      <c r="D47" s="1099"/>
      <c r="E47" s="1099" t="s">
        <v>191</v>
      </c>
      <c r="F47" s="1099" t="s">
        <v>173</v>
      </c>
      <c r="G47" s="1098" t="s">
        <v>240</v>
      </c>
      <c r="H47" s="1098"/>
    </row>
    <row r="48" spans="1:8" s="430" customFormat="1" ht="45" hidden="1" customHeight="1" x14ac:dyDescent="0.2">
      <c r="A48" s="1078" t="s">
        <v>123</v>
      </c>
      <c r="B48" s="1099" t="s">
        <v>241</v>
      </c>
      <c r="C48" s="1099" t="s">
        <v>242</v>
      </c>
      <c r="D48" s="1099"/>
      <c r="E48" s="1099" t="s">
        <v>243</v>
      </c>
      <c r="F48" s="1099" t="s">
        <v>168</v>
      </c>
      <c r="G48" s="1098" t="s">
        <v>244</v>
      </c>
      <c r="H48" s="1099"/>
    </row>
    <row r="49" spans="1:8" s="430" customFormat="1" ht="45" hidden="1" customHeight="1" x14ac:dyDescent="0.2">
      <c r="A49" s="1078" t="s">
        <v>126</v>
      </c>
      <c r="B49" s="1099" t="s">
        <v>241</v>
      </c>
      <c r="C49" s="1099" t="s">
        <v>242</v>
      </c>
      <c r="D49" s="1099"/>
      <c r="E49" s="1099" t="s">
        <v>178</v>
      </c>
      <c r="F49" s="1099" t="s">
        <v>168</v>
      </c>
      <c r="G49" s="1106" t="s">
        <v>245</v>
      </c>
      <c r="H49" s="1099"/>
    </row>
    <row r="50" spans="1:8" s="430" customFormat="1" ht="45" hidden="1" customHeight="1" x14ac:dyDescent="0.2">
      <c r="A50" s="1078" t="s">
        <v>127</v>
      </c>
      <c r="B50" s="1099" t="s">
        <v>241</v>
      </c>
      <c r="C50" s="1099" t="s">
        <v>242</v>
      </c>
      <c r="D50" s="1099"/>
      <c r="E50" s="1099" t="s">
        <v>246</v>
      </c>
      <c r="F50" s="1099" t="s">
        <v>168</v>
      </c>
      <c r="G50" s="1098" t="s">
        <v>247</v>
      </c>
      <c r="H50" s="1082"/>
    </row>
    <row r="51" spans="1:8" s="430" customFormat="1" ht="45" hidden="1" customHeight="1" x14ac:dyDescent="0.2">
      <c r="A51" s="1078" t="s">
        <v>128</v>
      </c>
      <c r="B51" s="1099" t="s">
        <v>241</v>
      </c>
      <c r="C51" s="1099" t="s">
        <v>242</v>
      </c>
      <c r="D51" s="1099"/>
      <c r="E51" s="1099" t="s">
        <v>178</v>
      </c>
      <c r="F51" s="1099" t="s">
        <v>168</v>
      </c>
      <c r="G51" s="1098" t="s">
        <v>244</v>
      </c>
      <c r="H51" s="1079"/>
    </row>
    <row r="52" spans="1:8" s="430" customFormat="1" ht="45" hidden="1" customHeight="1" x14ac:dyDescent="0.2">
      <c r="A52" s="1078" t="s">
        <v>130</v>
      </c>
      <c r="B52" s="1099" t="s">
        <v>248</v>
      </c>
      <c r="C52" s="1099" t="s">
        <v>249</v>
      </c>
      <c r="D52" s="1099" t="s">
        <v>195</v>
      </c>
      <c r="E52" s="1099"/>
      <c r="F52" s="1099" t="s">
        <v>185</v>
      </c>
      <c r="G52" s="1099"/>
      <c r="H52" s="1099"/>
    </row>
    <row r="53" spans="1:8" s="430" customFormat="1" ht="45" hidden="1" customHeight="1" x14ac:dyDescent="0.2">
      <c r="A53" s="1078" t="s">
        <v>250</v>
      </c>
      <c r="B53" s="1099" t="s">
        <v>251</v>
      </c>
      <c r="C53" s="1099" t="s">
        <v>252</v>
      </c>
      <c r="D53" s="1099"/>
      <c r="E53" s="1099" t="s">
        <v>253</v>
      </c>
      <c r="F53" s="1099" t="s">
        <v>254</v>
      </c>
      <c r="G53" s="1098" t="s">
        <v>255</v>
      </c>
      <c r="H53" s="1082"/>
    </row>
    <row r="54" spans="1:8" s="430" customFormat="1" ht="45" hidden="1" customHeight="1" x14ac:dyDescent="0.2">
      <c r="A54" s="1078" t="s">
        <v>128</v>
      </c>
      <c r="B54" s="1099" t="s">
        <v>251</v>
      </c>
      <c r="C54" s="1099" t="s">
        <v>252</v>
      </c>
      <c r="D54" s="1099"/>
      <c r="E54" s="1099" t="s">
        <v>256</v>
      </c>
      <c r="F54" s="1099" t="s">
        <v>254</v>
      </c>
      <c r="G54" s="1098" t="s">
        <v>255</v>
      </c>
      <c r="H54" s="1107"/>
    </row>
    <row r="55" spans="1:8" s="430" customFormat="1" ht="45" hidden="1" customHeight="1" x14ac:dyDescent="0.2">
      <c r="A55" s="1078" t="s">
        <v>130</v>
      </c>
      <c r="B55" s="1099" t="s">
        <v>257</v>
      </c>
      <c r="C55" s="1099" t="s">
        <v>258</v>
      </c>
      <c r="D55" s="1099" t="s">
        <v>259</v>
      </c>
      <c r="E55" s="1099" t="s">
        <v>200</v>
      </c>
      <c r="F55" s="1108" t="s">
        <v>254</v>
      </c>
      <c r="G55" s="1099"/>
      <c r="H55" s="1107"/>
    </row>
    <row r="56" spans="1:8" s="430" customFormat="1" ht="45" hidden="1" customHeight="1" x14ac:dyDescent="0.2">
      <c r="A56" s="1102" t="s">
        <v>222</v>
      </c>
      <c r="B56" s="1079" t="s">
        <v>260</v>
      </c>
      <c r="C56" s="1079" t="s">
        <v>261</v>
      </c>
      <c r="D56" s="1079" t="s">
        <v>183</v>
      </c>
      <c r="E56" s="1079" t="s">
        <v>262</v>
      </c>
      <c r="F56" s="1109" t="s">
        <v>226</v>
      </c>
      <c r="G56" s="1079" t="s">
        <v>263</v>
      </c>
      <c r="H56" s="1107"/>
    </row>
    <row r="57" spans="1:8" s="430" customFormat="1" ht="45" hidden="1" customHeight="1" x14ac:dyDescent="0.2">
      <c r="A57" s="1078" t="s">
        <v>264</v>
      </c>
      <c r="B57" s="1079" t="s">
        <v>146</v>
      </c>
      <c r="C57" s="1079" t="s">
        <v>265</v>
      </c>
      <c r="D57" s="1079"/>
      <c r="E57" s="1079" t="s">
        <v>154</v>
      </c>
      <c r="F57" s="1109" t="s">
        <v>148</v>
      </c>
      <c r="G57" s="1080" t="s">
        <v>266</v>
      </c>
      <c r="H57" s="1110"/>
    </row>
    <row r="58" spans="1:8" s="430" customFormat="1" ht="45" hidden="1" customHeight="1" x14ac:dyDescent="0.2">
      <c r="A58" s="1100" t="s">
        <v>129</v>
      </c>
      <c r="B58" s="1098" t="s">
        <v>146</v>
      </c>
      <c r="C58" s="1099" t="s">
        <v>265</v>
      </c>
      <c r="D58" s="1099"/>
      <c r="E58" s="1099" t="s">
        <v>147</v>
      </c>
      <c r="F58" s="1108" t="s">
        <v>148</v>
      </c>
      <c r="G58" s="1098" t="s">
        <v>267</v>
      </c>
      <c r="H58" s="1107"/>
    </row>
    <row r="59" spans="1:8" s="430" customFormat="1" ht="45" hidden="1" customHeight="1" x14ac:dyDescent="0.2">
      <c r="A59" s="1078" t="s">
        <v>228</v>
      </c>
      <c r="B59" s="1079" t="s">
        <v>146</v>
      </c>
      <c r="C59" s="1079" t="s">
        <v>265</v>
      </c>
      <c r="D59" s="1079"/>
      <c r="E59" s="1099" t="s">
        <v>147</v>
      </c>
      <c r="F59" s="1109" t="s">
        <v>148</v>
      </c>
      <c r="G59" s="1098" t="s">
        <v>266</v>
      </c>
      <c r="H59" s="1098"/>
    </row>
    <row r="60" spans="1:8" s="430" customFormat="1" ht="45" hidden="1" customHeight="1" x14ac:dyDescent="0.2">
      <c r="A60" s="1100" t="s">
        <v>129</v>
      </c>
      <c r="B60" s="1098" t="s">
        <v>268</v>
      </c>
      <c r="C60" s="1099" t="s">
        <v>269</v>
      </c>
      <c r="D60" s="1099" t="s">
        <v>146</v>
      </c>
      <c r="E60" s="1099" t="s">
        <v>154</v>
      </c>
      <c r="F60" s="1108" t="s">
        <v>148</v>
      </c>
      <c r="G60" s="1098" t="s">
        <v>267</v>
      </c>
      <c r="H60" s="1107"/>
    </row>
    <row r="61" spans="1:8" s="430" customFormat="1" ht="45" hidden="1" customHeight="1" x14ac:dyDescent="0.2">
      <c r="A61" s="1078" t="s">
        <v>127</v>
      </c>
      <c r="B61" s="1098" t="s">
        <v>268</v>
      </c>
      <c r="C61" s="1099" t="s">
        <v>269</v>
      </c>
      <c r="D61" s="1099" t="s">
        <v>146</v>
      </c>
      <c r="E61" s="1099" t="s">
        <v>147</v>
      </c>
      <c r="F61" s="1108" t="s">
        <v>148</v>
      </c>
      <c r="G61" s="1098" t="s">
        <v>270</v>
      </c>
      <c r="H61" s="1079"/>
    </row>
    <row r="62" spans="1:8" s="430" customFormat="1" ht="45" hidden="1" customHeight="1" x14ac:dyDescent="0.2">
      <c r="A62" s="1078" t="s">
        <v>130</v>
      </c>
      <c r="B62" s="1079" t="s">
        <v>271</v>
      </c>
      <c r="C62" s="1079" t="s">
        <v>272</v>
      </c>
      <c r="D62" s="1079" t="s">
        <v>195</v>
      </c>
      <c r="E62" s="1079" t="s">
        <v>273</v>
      </c>
      <c r="F62" s="1079" t="s">
        <v>185</v>
      </c>
      <c r="G62" s="1079"/>
      <c r="H62" s="1099"/>
    </row>
    <row r="63" spans="1:8" s="430" customFormat="1" ht="45" hidden="1" customHeight="1" x14ac:dyDescent="0.2">
      <c r="A63" s="1078" t="s">
        <v>123</v>
      </c>
      <c r="B63" s="1079" t="s">
        <v>274</v>
      </c>
      <c r="C63" s="1079" t="s">
        <v>275</v>
      </c>
      <c r="D63" s="1079"/>
      <c r="E63" s="1079" t="s">
        <v>196</v>
      </c>
      <c r="F63" s="1079" t="s">
        <v>164</v>
      </c>
      <c r="G63" s="1080" t="s">
        <v>276</v>
      </c>
      <c r="H63" s="1079"/>
    </row>
    <row r="64" spans="1:8" s="430" customFormat="1" ht="45" hidden="1" customHeight="1" x14ac:dyDescent="0.2">
      <c r="A64" s="1078" t="s">
        <v>250</v>
      </c>
      <c r="B64" s="1079" t="s">
        <v>274</v>
      </c>
      <c r="C64" s="1079" t="s">
        <v>275</v>
      </c>
      <c r="D64" s="1079"/>
      <c r="E64" s="1079" t="s">
        <v>163</v>
      </c>
      <c r="F64" s="1079" t="s">
        <v>164</v>
      </c>
      <c r="G64" s="1080" t="s">
        <v>276</v>
      </c>
      <c r="H64" s="1079"/>
    </row>
    <row r="65" spans="1:8" s="430" customFormat="1" ht="45" hidden="1" customHeight="1" x14ac:dyDescent="0.2">
      <c r="A65" s="1078" t="s">
        <v>250</v>
      </c>
      <c r="B65" s="1079" t="s">
        <v>277</v>
      </c>
      <c r="C65" s="1079" t="s">
        <v>278</v>
      </c>
      <c r="D65" s="1079"/>
      <c r="E65" s="1079" t="s">
        <v>163</v>
      </c>
      <c r="F65" s="1079" t="s">
        <v>164</v>
      </c>
      <c r="G65" s="1111" t="s">
        <v>279</v>
      </c>
      <c r="H65" s="1099"/>
    </row>
    <row r="66" spans="1:8" s="430" customFormat="1" ht="45" hidden="1" customHeight="1" x14ac:dyDescent="0.2">
      <c r="A66" s="1078" t="s">
        <v>250</v>
      </c>
      <c r="B66" s="1079" t="s">
        <v>280</v>
      </c>
      <c r="C66" s="1079" t="s">
        <v>281</v>
      </c>
      <c r="D66" s="1079"/>
      <c r="E66" s="1079" t="s">
        <v>282</v>
      </c>
      <c r="F66" s="1079" t="s">
        <v>226</v>
      </c>
      <c r="G66" s="1079" t="s">
        <v>283</v>
      </c>
      <c r="H66" s="1082"/>
    </row>
    <row r="67" spans="1:8" s="430" customFormat="1" ht="45" hidden="1" customHeight="1" x14ac:dyDescent="0.2">
      <c r="A67" s="1078" t="s">
        <v>123</v>
      </c>
      <c r="B67" s="1079" t="s">
        <v>284</v>
      </c>
      <c r="C67" s="1079" t="s">
        <v>285</v>
      </c>
      <c r="D67" s="1079"/>
      <c r="E67" s="1079" t="s">
        <v>282</v>
      </c>
      <c r="F67" s="1079" t="s">
        <v>185</v>
      </c>
      <c r="G67" s="1080" t="s">
        <v>286</v>
      </c>
      <c r="H67" s="1099"/>
    </row>
    <row r="68" spans="1:8" s="430" customFormat="1" ht="45" hidden="1" customHeight="1" x14ac:dyDescent="0.2">
      <c r="A68" s="1078" t="s">
        <v>287</v>
      </c>
      <c r="B68" s="1079" t="s">
        <v>259</v>
      </c>
      <c r="C68" s="1079" t="s">
        <v>288</v>
      </c>
      <c r="D68" s="1079"/>
      <c r="E68" s="1079" t="s">
        <v>163</v>
      </c>
      <c r="F68" s="1079" t="s">
        <v>185</v>
      </c>
      <c r="G68" s="1080" t="s">
        <v>289</v>
      </c>
      <c r="H68" s="1081"/>
    </row>
    <row r="69" spans="1:8" s="430" customFormat="1" ht="45" hidden="1" customHeight="1" x14ac:dyDescent="0.2">
      <c r="A69" s="1078" t="s">
        <v>128</v>
      </c>
      <c r="B69" s="1079" t="s">
        <v>259</v>
      </c>
      <c r="C69" s="1079" t="s">
        <v>288</v>
      </c>
      <c r="D69" s="1079"/>
      <c r="E69" s="1079" t="s">
        <v>290</v>
      </c>
      <c r="F69" s="1079" t="s">
        <v>185</v>
      </c>
      <c r="G69" s="1080" t="s">
        <v>289</v>
      </c>
      <c r="H69" s="1082"/>
    </row>
    <row r="70" spans="1:8" s="430" customFormat="1" ht="45" hidden="1" customHeight="1" x14ac:dyDescent="0.2">
      <c r="A70" s="1078" t="s">
        <v>291</v>
      </c>
      <c r="B70" s="1079" t="s">
        <v>259</v>
      </c>
      <c r="C70" s="1079" t="s">
        <v>288</v>
      </c>
      <c r="D70" s="1079"/>
      <c r="E70" s="1079" t="s">
        <v>292</v>
      </c>
      <c r="F70" s="1079" t="s">
        <v>185</v>
      </c>
      <c r="G70" s="1080" t="s">
        <v>289</v>
      </c>
      <c r="H70" s="1081"/>
    </row>
    <row r="71" spans="1:8" s="430" customFormat="1" ht="45" hidden="1" customHeight="1" x14ac:dyDescent="0.2">
      <c r="A71" s="1102" t="s">
        <v>222</v>
      </c>
      <c r="B71" s="1079" t="s">
        <v>293</v>
      </c>
      <c r="C71" s="1079" t="s">
        <v>294</v>
      </c>
      <c r="D71" s="1079" t="s">
        <v>183</v>
      </c>
      <c r="E71" s="1079" t="s">
        <v>295</v>
      </c>
      <c r="F71" s="1079" t="s">
        <v>226</v>
      </c>
      <c r="G71" s="1080" t="s">
        <v>296</v>
      </c>
      <c r="H71" s="1079"/>
    </row>
    <row r="72" spans="1:8" s="430" customFormat="1" ht="45" hidden="1" customHeight="1" x14ac:dyDescent="0.2">
      <c r="A72" s="1078" t="s">
        <v>126</v>
      </c>
      <c r="B72" s="1079" t="s">
        <v>297</v>
      </c>
      <c r="C72" s="1079" t="s">
        <v>298</v>
      </c>
      <c r="D72" s="1079"/>
      <c r="E72" s="1079" t="s">
        <v>147</v>
      </c>
      <c r="F72" s="1079" t="s">
        <v>168</v>
      </c>
      <c r="G72" s="1079" t="s">
        <v>299</v>
      </c>
      <c r="H72" s="1099"/>
    </row>
    <row r="73" spans="1:8" s="430" customFormat="1" ht="45" hidden="1" customHeight="1" x14ac:dyDescent="0.2">
      <c r="A73" s="1078" t="s">
        <v>124</v>
      </c>
      <c r="B73" s="1079" t="s">
        <v>300</v>
      </c>
      <c r="C73" s="1079" t="s">
        <v>301</v>
      </c>
      <c r="D73" s="1079"/>
      <c r="E73" s="1079" t="s">
        <v>219</v>
      </c>
      <c r="F73" s="1079" t="s">
        <v>302</v>
      </c>
      <c r="G73" s="1079" t="s">
        <v>303</v>
      </c>
      <c r="H73" s="1099"/>
    </row>
    <row r="74" spans="1:8" s="430" customFormat="1" ht="45" hidden="1" customHeight="1" x14ac:dyDescent="0.2">
      <c r="A74" s="1078" t="s">
        <v>127</v>
      </c>
      <c r="B74" s="1079" t="s">
        <v>300</v>
      </c>
      <c r="C74" s="1079" t="s">
        <v>301</v>
      </c>
      <c r="D74" s="1079"/>
      <c r="E74" s="1079" t="s">
        <v>304</v>
      </c>
      <c r="F74" s="1079" t="s">
        <v>302</v>
      </c>
      <c r="G74" s="1079" t="s">
        <v>303</v>
      </c>
      <c r="H74" s="1098"/>
    </row>
    <row r="75" spans="1:8" s="430" customFormat="1" ht="45" hidden="1" customHeight="1" x14ac:dyDescent="0.2">
      <c r="A75" s="1078" t="s">
        <v>124</v>
      </c>
      <c r="B75" s="1079" t="s">
        <v>305</v>
      </c>
      <c r="C75" s="1079" t="s">
        <v>306</v>
      </c>
      <c r="D75" s="1079"/>
      <c r="E75" s="1079" t="s">
        <v>154</v>
      </c>
      <c r="F75" s="1079" t="s">
        <v>302</v>
      </c>
      <c r="G75" s="1080" t="s">
        <v>307</v>
      </c>
      <c r="H75" s="1099"/>
    </row>
    <row r="76" spans="1:8" s="430" customFormat="1" ht="45" hidden="1" customHeight="1" x14ac:dyDescent="0.2">
      <c r="A76" s="1078" t="s">
        <v>123</v>
      </c>
      <c r="B76" s="1080" t="s">
        <v>308</v>
      </c>
      <c r="C76" s="1079" t="s">
        <v>309</v>
      </c>
      <c r="D76" s="1079"/>
      <c r="E76" s="1079" t="s">
        <v>243</v>
      </c>
      <c r="F76" s="1079" t="s">
        <v>302</v>
      </c>
      <c r="G76" s="1079" t="s">
        <v>310</v>
      </c>
      <c r="H76" s="1093"/>
    </row>
    <row r="77" spans="1:8" s="430" customFormat="1" ht="45" hidden="1" customHeight="1" x14ac:dyDescent="0.2">
      <c r="A77" s="1078" t="s">
        <v>120</v>
      </c>
      <c r="B77" s="1079" t="s">
        <v>213</v>
      </c>
      <c r="C77" s="1079" t="s">
        <v>311</v>
      </c>
      <c r="D77" s="1079"/>
      <c r="E77" s="1079" t="s">
        <v>191</v>
      </c>
      <c r="F77" s="1079" t="s">
        <v>185</v>
      </c>
      <c r="G77" s="1079" t="s">
        <v>312</v>
      </c>
      <c r="H77" s="1099"/>
    </row>
    <row r="78" spans="1:8" s="430" customFormat="1" ht="45" hidden="1" customHeight="1" x14ac:dyDescent="0.2">
      <c r="A78" s="1078" t="s">
        <v>313</v>
      </c>
      <c r="B78" s="1079" t="s">
        <v>213</v>
      </c>
      <c r="C78" s="1079" t="s">
        <v>311</v>
      </c>
      <c r="D78" s="1079"/>
      <c r="E78" s="1079" t="s">
        <v>175</v>
      </c>
      <c r="F78" s="1079" t="s">
        <v>185</v>
      </c>
      <c r="G78" s="1079" t="s">
        <v>312</v>
      </c>
      <c r="H78" s="1079"/>
    </row>
    <row r="79" spans="1:8" s="430" customFormat="1" ht="45" hidden="1" customHeight="1" x14ac:dyDescent="0.2">
      <c r="A79" s="1078" t="s">
        <v>128</v>
      </c>
      <c r="B79" s="1079" t="s">
        <v>314</v>
      </c>
      <c r="C79" s="1079" t="s">
        <v>315</v>
      </c>
      <c r="D79" s="1079"/>
      <c r="E79" s="1079" t="s">
        <v>178</v>
      </c>
      <c r="F79" s="1079" t="s">
        <v>185</v>
      </c>
      <c r="G79" s="1079"/>
      <c r="H79" s="1098"/>
    </row>
    <row r="80" spans="1:8" s="430" customFormat="1" ht="45" hidden="1" customHeight="1" x14ac:dyDescent="0.2">
      <c r="A80" s="1078" t="s">
        <v>120</v>
      </c>
      <c r="B80" s="1079" t="s">
        <v>316</v>
      </c>
      <c r="C80" s="1079" t="s">
        <v>317</v>
      </c>
      <c r="D80" s="1079"/>
      <c r="E80" s="1079" t="s">
        <v>318</v>
      </c>
      <c r="F80" s="1079" t="s">
        <v>168</v>
      </c>
      <c r="G80" s="1079" t="s">
        <v>319</v>
      </c>
      <c r="H80" s="1098"/>
    </row>
    <row r="81" spans="1:8" s="430" customFormat="1" ht="45" hidden="1" customHeight="1" x14ac:dyDescent="0.2">
      <c r="A81" s="1104" t="s">
        <v>320</v>
      </c>
      <c r="B81" s="1079" t="s">
        <v>321</v>
      </c>
      <c r="C81" s="1079" t="s">
        <v>322</v>
      </c>
      <c r="D81" s="1079" t="s">
        <v>171</v>
      </c>
      <c r="E81" s="1079" t="s">
        <v>323</v>
      </c>
      <c r="F81" s="1079" t="s">
        <v>226</v>
      </c>
      <c r="G81" s="1079" t="s">
        <v>324</v>
      </c>
      <c r="H81" s="1099"/>
    </row>
    <row r="82" spans="1:8" s="430" customFormat="1" ht="45" hidden="1" customHeight="1" x14ac:dyDescent="0.2">
      <c r="A82" s="1102" t="s">
        <v>134</v>
      </c>
      <c r="B82" s="1079" t="s">
        <v>183</v>
      </c>
      <c r="C82" s="1079" t="s">
        <v>325</v>
      </c>
      <c r="D82" s="1079"/>
      <c r="E82" s="1079" t="s">
        <v>219</v>
      </c>
      <c r="F82" s="1079" t="s">
        <v>185</v>
      </c>
      <c r="G82" s="1080" t="s">
        <v>326</v>
      </c>
      <c r="H82" s="1098"/>
    </row>
    <row r="83" spans="1:8" s="430" customFormat="1" ht="45" hidden="1" customHeight="1" x14ac:dyDescent="0.2">
      <c r="A83" s="1078" t="s">
        <v>287</v>
      </c>
      <c r="B83" s="1079" t="s">
        <v>183</v>
      </c>
      <c r="C83" s="1079" t="s">
        <v>325</v>
      </c>
      <c r="D83" s="1079"/>
      <c r="E83" s="1079" t="s">
        <v>163</v>
      </c>
      <c r="F83" s="1079" t="s">
        <v>185</v>
      </c>
      <c r="G83" s="1080" t="s">
        <v>326</v>
      </c>
      <c r="H83" s="1098"/>
    </row>
    <row r="84" spans="1:8" s="430" customFormat="1" ht="45" hidden="1" customHeight="1" x14ac:dyDescent="0.2">
      <c r="A84" s="1078" t="s">
        <v>143</v>
      </c>
      <c r="B84" s="1079" t="s">
        <v>183</v>
      </c>
      <c r="C84" s="1079" t="s">
        <v>325</v>
      </c>
      <c r="D84" s="1079"/>
      <c r="E84" s="1079" t="s">
        <v>323</v>
      </c>
      <c r="F84" s="1079" t="s">
        <v>185</v>
      </c>
      <c r="G84" s="1105" t="s">
        <v>327</v>
      </c>
      <c r="H84" s="1098"/>
    </row>
    <row r="85" spans="1:8" s="430" customFormat="1" ht="45" hidden="1" customHeight="1" x14ac:dyDescent="0.2">
      <c r="A85" s="1078" t="s">
        <v>237</v>
      </c>
      <c r="B85" s="1079" t="s">
        <v>183</v>
      </c>
      <c r="C85" s="1079" t="s">
        <v>325</v>
      </c>
      <c r="D85" s="1079"/>
      <c r="E85" s="1079" t="s">
        <v>175</v>
      </c>
      <c r="F85" s="1079" t="s">
        <v>185</v>
      </c>
      <c r="G85" s="1105" t="s">
        <v>327</v>
      </c>
      <c r="H85" s="1099"/>
    </row>
    <row r="86" spans="1:8" s="430" customFormat="1" ht="45" hidden="1" customHeight="1" x14ac:dyDescent="0.2">
      <c r="A86" s="1078" t="s">
        <v>130</v>
      </c>
      <c r="B86" s="1079" t="s">
        <v>183</v>
      </c>
      <c r="C86" s="1079" t="s">
        <v>325</v>
      </c>
      <c r="D86" s="1079"/>
      <c r="E86" s="1079" t="s">
        <v>290</v>
      </c>
      <c r="F86" s="1079" t="s">
        <v>185</v>
      </c>
      <c r="G86" s="1080" t="s">
        <v>326</v>
      </c>
      <c r="H86" s="1098"/>
    </row>
    <row r="87" spans="1:8" s="430" customFormat="1" ht="45" hidden="1" customHeight="1" x14ac:dyDescent="0.2">
      <c r="A87" s="1078" t="s">
        <v>124</v>
      </c>
      <c r="B87" s="1079" t="s">
        <v>328</v>
      </c>
      <c r="C87" s="1079" t="s">
        <v>329</v>
      </c>
      <c r="D87" s="1079"/>
      <c r="E87" s="1079" t="s">
        <v>290</v>
      </c>
      <c r="F87" s="1079" t="s">
        <v>185</v>
      </c>
      <c r="G87" s="1080" t="s">
        <v>330</v>
      </c>
      <c r="H87" s="1098"/>
    </row>
    <row r="88" spans="1:8" s="430" customFormat="1" ht="45" hidden="1" customHeight="1" x14ac:dyDescent="0.2">
      <c r="A88" s="1078" t="s">
        <v>123</v>
      </c>
      <c r="B88" s="1079" t="s">
        <v>195</v>
      </c>
      <c r="C88" s="1079" t="s">
        <v>331</v>
      </c>
      <c r="D88" s="1079"/>
      <c r="E88" s="1079" t="s">
        <v>200</v>
      </c>
      <c r="F88" s="1079" t="s">
        <v>185</v>
      </c>
      <c r="G88" s="1079" t="s">
        <v>332</v>
      </c>
      <c r="H88" s="1098"/>
    </row>
    <row r="89" spans="1:8" s="430" customFormat="1" ht="45" hidden="1" customHeight="1" x14ac:dyDescent="0.2">
      <c r="A89" s="1078" t="s">
        <v>124</v>
      </c>
      <c r="B89" s="1079" t="s">
        <v>195</v>
      </c>
      <c r="C89" s="1079" t="s">
        <v>331</v>
      </c>
      <c r="D89" s="1079"/>
      <c r="E89" s="1079" t="s">
        <v>256</v>
      </c>
      <c r="F89" s="1079" t="s">
        <v>185</v>
      </c>
      <c r="G89" s="1079" t="s">
        <v>332</v>
      </c>
      <c r="H89" s="1098"/>
    </row>
    <row r="90" spans="1:8" s="430" customFormat="1" ht="45" hidden="1" customHeight="1" x14ac:dyDescent="0.2">
      <c r="A90" s="1078" t="s">
        <v>291</v>
      </c>
      <c r="B90" s="1079" t="s">
        <v>195</v>
      </c>
      <c r="C90" s="1079" t="s">
        <v>331</v>
      </c>
      <c r="D90" s="1079"/>
      <c r="E90" s="1079" t="s">
        <v>154</v>
      </c>
      <c r="F90" s="1079" t="s">
        <v>185</v>
      </c>
      <c r="G90" s="1079" t="s">
        <v>332</v>
      </c>
      <c r="H90" s="1098"/>
    </row>
    <row r="91" spans="1:8" s="430" customFormat="1" ht="45" hidden="1" customHeight="1" x14ac:dyDescent="0.2">
      <c r="A91" s="1105" t="s">
        <v>333</v>
      </c>
      <c r="B91" s="1079" t="s">
        <v>334</v>
      </c>
      <c r="C91" s="1079" t="s">
        <v>335</v>
      </c>
      <c r="D91" s="1079" t="s">
        <v>171</v>
      </c>
      <c r="E91" s="1079" t="s">
        <v>323</v>
      </c>
      <c r="F91" s="1079" t="s">
        <v>226</v>
      </c>
      <c r="G91" s="1080" t="s">
        <v>336</v>
      </c>
      <c r="H91" s="1082"/>
    </row>
    <row r="92" spans="1:8" s="430" customFormat="1" ht="45" hidden="1" customHeight="1" x14ac:dyDescent="0.2">
      <c r="A92" s="1078" t="s">
        <v>250</v>
      </c>
      <c r="B92" s="1079" t="s">
        <v>337</v>
      </c>
      <c r="C92" s="1079" t="s">
        <v>338</v>
      </c>
      <c r="D92" s="1079"/>
      <c r="E92" s="1079" t="s">
        <v>147</v>
      </c>
      <c r="F92" s="1079" t="s">
        <v>164</v>
      </c>
      <c r="G92" s="1079"/>
      <c r="H92" s="1079"/>
    </row>
    <row r="93" spans="1:8" s="430" customFormat="1" ht="45" hidden="1" customHeight="1" x14ac:dyDescent="0.2">
      <c r="A93" s="1078" t="s">
        <v>120</v>
      </c>
      <c r="B93" s="1079" t="s">
        <v>339</v>
      </c>
      <c r="C93" s="1079" t="s">
        <v>340</v>
      </c>
      <c r="D93" s="1079"/>
      <c r="E93" s="1079" t="s">
        <v>147</v>
      </c>
      <c r="F93" s="1079" t="s">
        <v>168</v>
      </c>
      <c r="G93" s="1079" t="s">
        <v>341</v>
      </c>
      <c r="H93" s="1080"/>
    </row>
    <row r="94" spans="1:8" s="430" customFormat="1" ht="45" hidden="1" customHeight="1" x14ac:dyDescent="0.2">
      <c r="A94" s="1078" t="s">
        <v>237</v>
      </c>
      <c r="B94" s="1079" t="s">
        <v>339</v>
      </c>
      <c r="C94" s="1079" t="s">
        <v>340</v>
      </c>
      <c r="D94" s="1079"/>
      <c r="E94" s="1079" t="s">
        <v>243</v>
      </c>
      <c r="F94" s="1079" t="s">
        <v>168</v>
      </c>
      <c r="G94" s="1079" t="s">
        <v>341</v>
      </c>
      <c r="H94" s="1099"/>
    </row>
    <row r="95" spans="1:8" s="430" customFormat="1" ht="45" hidden="1" customHeight="1" x14ac:dyDescent="0.2">
      <c r="A95" s="1078" t="s">
        <v>130</v>
      </c>
      <c r="B95" s="1079" t="s">
        <v>342</v>
      </c>
      <c r="C95" s="1079" t="s">
        <v>343</v>
      </c>
      <c r="D95" s="1079" t="s">
        <v>259</v>
      </c>
      <c r="E95" s="1079" t="s">
        <v>200</v>
      </c>
      <c r="F95" s="1079" t="s">
        <v>254</v>
      </c>
      <c r="G95" s="1079"/>
      <c r="H95" s="1081"/>
    </row>
    <row r="96" spans="1:8" s="430" customFormat="1" ht="45" hidden="1" customHeight="1" x14ac:dyDescent="0.2">
      <c r="A96" s="1078" t="s">
        <v>120</v>
      </c>
      <c r="B96" s="1079" t="s">
        <v>344</v>
      </c>
      <c r="C96" s="1079" t="s">
        <v>345</v>
      </c>
      <c r="D96" s="1079"/>
      <c r="E96" s="1079" t="s">
        <v>246</v>
      </c>
      <c r="F96" s="1079" t="s">
        <v>302</v>
      </c>
      <c r="G96" s="1080" t="s">
        <v>346</v>
      </c>
      <c r="H96" s="1080"/>
    </row>
    <row r="97" spans="1:8" s="430" customFormat="1" ht="45" hidden="1" customHeight="1" x14ac:dyDescent="0.2">
      <c r="A97" s="1078" t="s">
        <v>127</v>
      </c>
      <c r="B97" s="1079" t="s">
        <v>344</v>
      </c>
      <c r="C97" s="1079" t="s">
        <v>345</v>
      </c>
      <c r="D97" s="1079"/>
      <c r="E97" s="1079" t="s">
        <v>347</v>
      </c>
      <c r="F97" s="1079" t="s">
        <v>302</v>
      </c>
      <c r="G97" s="1080" t="s">
        <v>346</v>
      </c>
      <c r="H97" s="1079"/>
    </row>
    <row r="98" spans="1:8" s="430" customFormat="1" ht="45" hidden="1" customHeight="1" x14ac:dyDescent="0.2">
      <c r="A98" s="1078" t="s">
        <v>250</v>
      </c>
      <c r="B98" s="1079" t="s">
        <v>348</v>
      </c>
      <c r="C98" s="1079" t="s">
        <v>349</v>
      </c>
      <c r="D98" s="1079" t="s">
        <v>251</v>
      </c>
      <c r="E98" s="1079" t="s">
        <v>196</v>
      </c>
      <c r="F98" s="1079" t="s">
        <v>254</v>
      </c>
      <c r="G98" s="1080" t="s">
        <v>255</v>
      </c>
      <c r="H98" s="1082"/>
    </row>
    <row r="99" spans="1:8" s="430" customFormat="1" ht="45" hidden="1" customHeight="1" x14ac:dyDescent="0.2">
      <c r="A99" s="1078" t="s">
        <v>170</v>
      </c>
      <c r="B99" s="1079" t="s">
        <v>350</v>
      </c>
      <c r="C99" s="1079" t="s">
        <v>351</v>
      </c>
      <c r="D99" s="1079"/>
      <c r="E99" s="1079" t="s">
        <v>323</v>
      </c>
      <c r="F99" s="1079" t="s">
        <v>185</v>
      </c>
      <c r="G99" s="1080" t="s">
        <v>352</v>
      </c>
      <c r="H99" s="1081"/>
    </row>
    <row r="100" spans="1:8" s="430" customFormat="1" ht="45" hidden="1" customHeight="1" x14ac:dyDescent="0.2">
      <c r="A100" s="1078" t="s">
        <v>250</v>
      </c>
      <c r="B100" s="1079" t="s">
        <v>353</v>
      </c>
      <c r="C100" s="1079" t="s">
        <v>354</v>
      </c>
      <c r="D100" s="1079"/>
      <c r="E100" s="1079" t="s">
        <v>216</v>
      </c>
      <c r="F100" s="1079" t="s">
        <v>226</v>
      </c>
      <c r="G100" s="1079" t="s">
        <v>355</v>
      </c>
      <c r="H100" s="1080"/>
    </row>
    <row r="101" spans="1:8" s="430" customFormat="1" ht="45" hidden="1" customHeight="1" x14ac:dyDescent="0.2">
      <c r="A101" s="1102" t="s">
        <v>356</v>
      </c>
      <c r="B101" s="1079" t="s">
        <v>357</v>
      </c>
      <c r="C101" s="1079" t="s">
        <v>358</v>
      </c>
      <c r="D101" s="1079" t="s">
        <v>171</v>
      </c>
      <c r="E101" s="1079"/>
      <c r="F101" s="1079" t="s">
        <v>359</v>
      </c>
      <c r="G101" s="1080" t="s">
        <v>360</v>
      </c>
      <c r="H101" s="1081"/>
    </row>
    <row r="102" spans="1:8" s="430" customFormat="1" ht="45" customHeight="1" x14ac:dyDescent="0.2">
      <c r="A102" s="1078" t="s">
        <v>228</v>
      </c>
      <c r="B102" s="1079" t="s">
        <v>231</v>
      </c>
      <c r="C102" s="1079" t="s">
        <v>361</v>
      </c>
      <c r="D102" s="1079"/>
      <c r="E102" s="1079" t="s">
        <v>219</v>
      </c>
      <c r="F102" s="1079" t="s">
        <v>197</v>
      </c>
      <c r="G102" s="1079" t="s">
        <v>362</v>
      </c>
      <c r="H102" s="1081"/>
    </row>
    <row r="103" spans="1:8" s="430" customFormat="1" ht="45" hidden="1" customHeight="1" x14ac:dyDescent="0.2">
      <c r="A103" s="1078" t="s">
        <v>363</v>
      </c>
      <c r="B103" s="1079" t="s">
        <v>364</v>
      </c>
      <c r="C103" s="1079" t="s">
        <v>365</v>
      </c>
      <c r="D103" s="1079"/>
      <c r="E103" s="1079" t="s">
        <v>147</v>
      </c>
      <c r="F103" s="1079" t="s">
        <v>185</v>
      </c>
      <c r="G103" s="1080" t="s">
        <v>366</v>
      </c>
      <c r="H103" s="1082"/>
    </row>
    <row r="104" spans="1:8" s="430" customFormat="1" ht="45" hidden="1" customHeight="1" x14ac:dyDescent="0.2">
      <c r="A104" s="1078" t="s">
        <v>119</v>
      </c>
      <c r="B104" s="1079" t="s">
        <v>367</v>
      </c>
      <c r="C104" s="1079" t="s">
        <v>368</v>
      </c>
      <c r="D104" s="1079"/>
      <c r="E104" s="1079" t="s">
        <v>147</v>
      </c>
      <c r="F104" s="1079" t="s">
        <v>369</v>
      </c>
      <c r="G104" s="1079" t="s">
        <v>370</v>
      </c>
      <c r="H104" s="1079"/>
    </row>
    <row r="105" spans="1:8" s="430" customFormat="1" ht="45" hidden="1" customHeight="1" x14ac:dyDescent="0.2">
      <c r="A105" s="1078" t="s">
        <v>132</v>
      </c>
      <c r="B105" s="1079" t="s">
        <v>371</v>
      </c>
      <c r="C105" s="1079" t="s">
        <v>372</v>
      </c>
      <c r="D105" s="1079"/>
      <c r="E105" s="1079" t="s">
        <v>219</v>
      </c>
      <c r="F105" s="1079" t="s">
        <v>185</v>
      </c>
      <c r="G105" s="1080" t="s">
        <v>373</v>
      </c>
      <c r="H105" s="1082"/>
    </row>
    <row r="106" spans="1:8" s="430" customFormat="1" ht="45" hidden="1" customHeight="1" x14ac:dyDescent="0.2">
      <c r="A106" s="1078" t="s">
        <v>313</v>
      </c>
      <c r="B106" s="1079" t="s">
        <v>371</v>
      </c>
      <c r="C106" s="1079" t="s">
        <v>372</v>
      </c>
      <c r="D106" s="1079"/>
      <c r="E106" s="1079" t="s">
        <v>178</v>
      </c>
      <c r="F106" s="1079" t="s">
        <v>185</v>
      </c>
      <c r="G106" s="1080" t="s">
        <v>373</v>
      </c>
      <c r="H106" s="1104"/>
    </row>
    <row r="107" spans="1:8" s="430" customFormat="1" ht="45" hidden="1" customHeight="1" x14ac:dyDescent="0.2">
      <c r="A107" s="1078" t="s">
        <v>250</v>
      </c>
      <c r="B107" s="1079" t="s">
        <v>374</v>
      </c>
      <c r="C107" s="1079" t="s">
        <v>375</v>
      </c>
      <c r="D107" s="1079"/>
      <c r="E107" s="1079" t="s">
        <v>376</v>
      </c>
      <c r="F107" s="1079" t="s">
        <v>226</v>
      </c>
      <c r="G107" s="1079" t="s">
        <v>377</v>
      </c>
      <c r="H107" s="1079"/>
    </row>
    <row r="108" spans="1:8" s="430" customFormat="1" ht="45" hidden="1" customHeight="1" x14ac:dyDescent="0.2">
      <c r="A108" s="1078" t="s">
        <v>250</v>
      </c>
      <c r="B108" s="1079" t="s">
        <v>378</v>
      </c>
      <c r="C108" s="1079" t="s">
        <v>379</v>
      </c>
      <c r="D108" s="1079"/>
      <c r="E108" s="1079" t="s">
        <v>200</v>
      </c>
      <c r="F108" s="1079" t="s">
        <v>226</v>
      </c>
      <c r="G108" s="1079" t="s">
        <v>380</v>
      </c>
      <c r="H108" s="1079"/>
    </row>
    <row r="110" spans="1:8" x14ac:dyDescent="0.2">
      <c r="A110" s="1128" t="s">
        <v>381</v>
      </c>
    </row>
    <row r="111" spans="1:8" x14ac:dyDescent="0.2">
      <c r="C111" s="803"/>
    </row>
  </sheetData>
  <autoFilter ref="A13:G108" xr:uid="{BA772803-AF23-4AC5-8172-99BB41D315D9}">
    <filterColumn colId="1">
      <filters>
        <filter val="VUNG TAU"/>
      </filters>
    </filterColumn>
  </autoFilter>
  <mergeCells count="2">
    <mergeCell ref="B4:F4"/>
    <mergeCell ref="A1:H1"/>
  </mergeCells>
  <hyperlinks>
    <hyperlink ref="D10" location="EMERALD!A1" display="EMERALD" xr:uid="{34EDA81D-C161-487A-A2AF-ED18FBDF6FE2}"/>
    <hyperlink ref="C10" location="'JADE EAST'!A1" display="JADE EAST" xr:uid="{3B55FA1C-2406-46A2-9728-5CAFBCD0C3A5}"/>
    <hyperlink ref="B8" location="' ORIGAMI'!A1" display=" ORIGAMI" xr:uid="{1F345471-23F0-4689-A403-A1A8BC391640}"/>
    <hyperlink ref="A8" location="ORCHID!A1" display="ORCHID" xr:uid="{1677669B-E2D2-4062-AFF1-0706BF7A3C84}"/>
    <hyperlink ref="F6" location="'LANG CO'!A1" display="LANG CO" xr:uid="{E8D749A4-2BE4-43B8-915F-1946B98DC317}"/>
    <hyperlink ref="D6" location="'GOLDEN HORN'!A1" display="GOLDEN HORN" xr:uid="{12F11146-36EB-4F24-B015-87F9F542346C}"/>
    <hyperlink ref="C8" location="PERTIWI!Print_Area" display="PERTIWI" xr:uid="{92F42BEA-3C44-46E4-93DD-BD52A1AE1E67}"/>
    <hyperlink ref="C6" location="DOLPHIN!Print_Area" display="DOLPHIN" xr:uid="{50777A39-7164-4815-B1F8-224A6AD9D8C4}"/>
    <hyperlink ref="E10" location="GRIFFIN!A1" display="GRIFFIN" xr:uid="{F15C1E06-BA19-41B0-A776-FB6E60FAD23D}"/>
    <hyperlink ref="F10" location="ALBATROS!A1" display="ALBATROSS" xr:uid="{F444922D-4940-4CE2-A93A-926F9B1544AD}"/>
    <hyperlink ref="D8" location="SEAGULL!A1" display="SEAGULL" xr:uid="{31B7879A-4388-4097-ABDA-A51EA4F07D35}"/>
    <hyperlink ref="E8" location="SEAHORSE!A1" display="SEAHORSE" xr:uid="{FDBEBF6E-E317-410C-A71C-37979BEBAE64}"/>
    <hyperlink ref="A10" location="'NEW KIWI'!A1" display="NEW MALACCA EX" xr:uid="{1E1DF95B-1F4A-4286-AC53-EA397D7FA28B}"/>
    <hyperlink ref="A6" location="BENGAL!Print_Area" display="BENGAL" xr:uid="{63BA7C44-30B9-42BD-8463-6D49A188F811}"/>
    <hyperlink ref="B10" location="'TIGER EAST'!A1" display="TIGER EAST" xr:uid="{09BBD773-581D-474B-8B79-31328FFA01B2}"/>
    <hyperlink ref="E6" location="KAGUYA!A1" display="KAGUYA" xr:uid="{88AB26BE-96E7-495F-B696-76605D0DA7BB}"/>
    <hyperlink ref="A58" location="'NEW KIWI'!A1" display="NEW KIWI" xr:uid="{4FAB406D-A4BA-4B22-B51D-6016B8AF3235}"/>
    <hyperlink ref="A57" location="DOLPHIN!Print_Area" display="DOLPHIN" xr:uid="{3E417A2F-294A-45F7-BD53-0D4EE882E115}"/>
    <hyperlink ref="A40" location="DOLPHIN!Print_Area" display="DOLPHIN" xr:uid="{D07011C6-D470-4EA5-B768-5A278EE36B4C}"/>
    <hyperlink ref="A77" location="DOLPHIN!Print_Area" display="DOLPHIN" xr:uid="{822E24E2-3A0D-41CE-8A3A-1ED6F0166900}"/>
    <hyperlink ref="A80" location="DOLPHIN!Print_Area" display="DOLPHIN" xr:uid="{923C3FC0-0F7E-4DBF-8D0F-A4A45454D90A}"/>
    <hyperlink ref="A93" location="DOLPHIN!Print_Area" display="DOLPHIN" xr:uid="{D5DD7ED9-A9C7-420F-A7DC-6FF4C48E193D}"/>
    <hyperlink ref="A96" location="DOLPHIN!Print_Area" display="DOLPHIN" xr:uid="{A1DADF6A-118E-4A9A-8DCB-85330D1C45B7}"/>
    <hyperlink ref="A20" location="'NEW KIWI'!A1" display="NEW KIWI" xr:uid="{CBE4F21B-BDAB-4DB0-8767-699B629BCA15}"/>
    <hyperlink ref="A19" location="'NEW KIWI'!A1" display="NEW KIWI" xr:uid="{70AAE6E1-1645-43E6-B959-8C0A090A4D30}"/>
    <hyperlink ref="A18" location="'NEW KIWI'!A1" display="NEW KIWI" xr:uid="{1E1F937E-6672-49E4-A413-6B374CEFD0EB}"/>
    <hyperlink ref="A17" location="'NEW KIWI'!A1" display="NEW KIWI" xr:uid="{960B952B-01B6-416E-A941-DF39F39C447C}"/>
    <hyperlink ref="A16" location="'NEW KIWI'!A1" display="NEW KIWI" xr:uid="{0134013C-FE0B-4EB5-88FB-F9E70382005B}"/>
    <hyperlink ref="A60" location="'NEW KIWI'!A1" display="NEW KIWI" xr:uid="{32435368-13BB-4FD5-B01B-4EA66B40221A}"/>
    <hyperlink ref="A53" location="' ORIGAMI'!A1" display="NEW ORIGAMI" xr:uid="{635C4353-6E4A-41E3-A864-EEAE54C3ECCA}"/>
    <hyperlink ref="A65" location="' ORIGAMI'!A1" display="NEW ORIGAMI" xr:uid="{1EC3078E-C9D7-4C0B-9ADC-2909E29488C2}"/>
    <hyperlink ref="A66" location="' ORIGAMI'!A1" display="NEW ORIGAMI" xr:uid="{4BA1B6DE-7E1B-4ECA-B790-1821D915EFD0}"/>
    <hyperlink ref="A92" location="' ORIGAMI'!A1" display="NEW ORIGAMI" xr:uid="{83875D2D-44CE-401E-82B2-928B25D85F95}"/>
    <hyperlink ref="A98" location="' ORIGAMI'!A1" display="NEW ORIGAMI" xr:uid="{E345B7B4-B7BC-40C1-9A6D-04E5C937BB65}"/>
    <hyperlink ref="A100" location="' ORIGAMI'!A1" display="NEW ORIGAMI" xr:uid="{BB713521-BFDD-4C95-B9DC-AF0882A3A4DA}"/>
    <hyperlink ref="A107" location="' ORIGAMI'!A1" display="NEW ORIGAMI" xr:uid="{AF5190B8-6E6E-409B-A91E-D74480ED00F3}"/>
    <hyperlink ref="A108" location="' ORIGAMI'!A1" display="NEW ORIGAMI" xr:uid="{C3DA1A73-A45D-446E-8E95-9D6181C8D34B}"/>
    <hyperlink ref="A64" location="' ORIGAMI'!A1" display="NEW ORIGAMI" xr:uid="{D30ABCEC-7F64-480D-988C-78659A2F1DE6}"/>
    <hyperlink ref="A87" location="ORCHID!Print_Area" display="ORCHID" xr:uid="{A64E8FA8-3628-41A1-86BD-E0959E45B32D}"/>
    <hyperlink ref="A35" location="ORCHID!Print_Area" display="ORCHID" xr:uid="{17E6DD87-15DF-43DB-8C02-4AD4A6022BB2}"/>
    <hyperlink ref="A41" location="ORCHID!Print_Area" display="ORCHID" xr:uid="{7E9859E9-AB33-4901-A8C8-3869E8469BA5}"/>
    <hyperlink ref="A45" location="ORCHID!Print_Area" display="ORCHID" xr:uid="{F2CC6CF7-7B9B-42B3-8D6B-BD361F96099E}"/>
    <hyperlink ref="A73" location="ORCHID!Print_Area" display="ORCHID" xr:uid="{697C38E1-3F48-449A-A7C1-35385166077D}"/>
    <hyperlink ref="A75" location="ORCHID!Print_Area" display="ORCHID" xr:uid="{F6E57AE8-254D-45AD-A4C5-6AE1D9F1467C}"/>
    <hyperlink ref="A89" location="ORCHID!Print_Area" display="ORCHID" xr:uid="{47C05BC5-7FA7-4C2E-8E5C-AF55E2665191}"/>
    <hyperlink ref="A26" location="PERTIWI!Print_Area" display="PERTIWI" xr:uid="{005EA6C6-73C2-4AE4-AEA3-A615BD8B90CF}"/>
    <hyperlink ref="A31" location="PERTIWI!Print_Area" display="PERTIWI" xr:uid="{25A66115-237A-4741-ABCE-373DDB5122FE}"/>
    <hyperlink ref="A47" location="PERTIWI!Print_Area" display="PERTIWI" xr:uid="{5246C1E1-E2D0-4A71-9218-14AEC44316F1}"/>
    <hyperlink ref="A49" location="PERTIWI!Print_Area" display="PERTIWI" xr:uid="{1E524681-09AD-4AFD-AECA-40912FFCE95D}"/>
    <hyperlink ref="A72" location="PERTIWI!Print_Area" display="PERTIWI" xr:uid="{195EC711-80A6-4C9A-AA24-F2B5CCB79565}"/>
    <hyperlink ref="A99" location="PERTIWI!Print_Area" display="PERTIWI" xr:uid="{FC1E013F-0916-4BF6-9E63-E75CB7F4B3E7}"/>
    <hyperlink ref="A24" location="'LANG CO'!A1" display="LANG CO" xr:uid="{FC5C5257-C442-463F-855D-2745509F01EA}"/>
    <hyperlink ref="A33" location="'LANG CO'!A1" display="LANG CO" xr:uid="{44016C90-1966-4D4D-A950-676BA26513EA}"/>
    <hyperlink ref="A34" location="'LANG CO'!A1" display="LANG CO" xr:uid="{80E0579D-57DB-4345-BF92-7643614FE4AF}"/>
    <hyperlink ref="A48" location="'LANG CO'!A1" display="LANG CO" xr:uid="{F08ED9FF-B9EF-406B-83C8-657AFAA95F17}"/>
    <hyperlink ref="A63" location="'LANG CO'!A1" display="LANG CO" xr:uid="{B33F0CA1-F03C-4F20-B9C6-BE19F9494095}"/>
    <hyperlink ref="A67" location="'LANG CO'!A1" display="LANG CO" xr:uid="{5B65A678-0160-479A-B461-FC091FB9AC26}"/>
    <hyperlink ref="A76" location="'LANG CO'!A1" display="LANG CO" xr:uid="{027E3FBC-D7E2-4016-AF01-4B48CC027D2C}"/>
    <hyperlink ref="A88" location="'LANG CO'!A1" display="LANG CO" xr:uid="{5D670F97-0B51-417E-9DE2-B00E054CC0CC}"/>
    <hyperlink ref="A14" location="SEAGULL!A1" display="SEAGULL" xr:uid="{0CCFFA43-08D0-4F13-B3B9-0B1F1194CD4C}"/>
    <hyperlink ref="A15" location="SEAGULL!A1" display="SEAGULL" xr:uid="{402C389F-1210-418F-863F-93016719D6D3}"/>
    <hyperlink ref="A21" location="SEAGULL!A1" display="SEAGULL" xr:uid="{4BCB5C52-CA0B-4CE1-8FF6-236DE632EDDD}"/>
    <hyperlink ref="A22" location="SEAGULL!A1" display="SEAGULL" xr:uid="{EED324B8-1534-43C5-9B2B-EEA2F4BA588B}"/>
    <hyperlink ref="A23" location="SEAGULL!A1" display="SEAGULL" xr:uid="{0EE232B9-CF70-4187-BA3C-CF6D61BDFF43}"/>
    <hyperlink ref="A61" location="SEAGULL!A1" display="SEAGULL" xr:uid="{293EDE71-A234-4154-B792-C96CB833FA09}"/>
    <hyperlink ref="A74" location="SEAGULL!A1" display="SEAGULL" xr:uid="{9DB2CD5C-1733-4A3F-ABA5-03E9DE9EB44A}"/>
    <hyperlink ref="A97" location="SEAGULL!A1" display="SEAGULL" xr:uid="{A927B3B7-EE6C-4AC6-AE11-3B05D1B7BB75}"/>
    <hyperlink ref="A50" location="SEAGULL!A1" display="SEAGULL" xr:uid="{A5322315-D6FE-4732-98D8-661B2B2AF80F}"/>
    <hyperlink ref="A84" location="SEAGULL!A1" display="SEAGULL" xr:uid="{5CCBB335-0337-4126-9683-2F32A7318F6F}"/>
    <hyperlink ref="A43" location="SEAGULL!A1" display="SEAGULL" xr:uid="{75A8D83A-8B35-43F2-B63E-D1782239CCEE}"/>
    <hyperlink ref="A59" location="SEAGULL!A1" display="SEAGULL" xr:uid="{A0E9E5B3-BE0C-42D4-9F04-C26FF3312A18}"/>
    <hyperlink ref="A102" location="SEAGULL!A1" display="SEAGULL" xr:uid="{1F34BC83-21E7-4CA3-B149-7BFCF9BC01F3}"/>
    <hyperlink ref="A51" location="SEAHORSE!A1" display="SEAHORSE" xr:uid="{1C4A77A9-5F59-47FD-B019-18115F62727B}"/>
    <hyperlink ref="A54" location="SEAHORSE!A1" display="SEAHORSE" xr:uid="{488A12CF-CCA9-490C-A5F8-7C1C1F5ECAA3}"/>
    <hyperlink ref="A69" location="SEAHORSE!A1" display="SEAHORSE" xr:uid="{D784A99E-15E4-408B-B0D4-AE375EEB09C4}"/>
    <hyperlink ref="A79" location="SEAHORSE!A1" display="SEAHORSE" xr:uid="{1C9BABB8-2CFC-4EB1-BA23-5010F6446413}"/>
    <hyperlink ref="A94" location="SEAHORSE!A1" display="SEAHORSE" xr:uid="{E5F98D50-EFA0-4591-B82F-E65537E22C69}"/>
    <hyperlink ref="A46" location="SEAHORSE!A1" display="SEAHORSE" xr:uid="{544CE354-2CE0-492A-8DEA-97EA12494EEA}"/>
    <hyperlink ref="A85" location="SEAHORSE!A1" display="SEAHORSE" xr:uid="{0BB83D3E-2C11-4920-B3F8-2EED5BD14B08}"/>
    <hyperlink ref="A27" location="'TIGER EAST'!A1" display="TIGER EAST" xr:uid="{D825ADC3-A062-457A-8930-79A22C2AC6D6}"/>
    <hyperlink ref="A29" location="'TIGER EAST'!A1" display="TIGER EAST" xr:uid="{7D500F41-1367-4246-AAD8-097250A32209}"/>
    <hyperlink ref="A36" location="'TIGER EAST'!A1" display="TIGER EAST" xr:uid="{3BC430F9-68A3-4585-B106-2E4AECBC0356}"/>
    <hyperlink ref="A39" location="'TIGER EAST'!A1" display="TIGER EAST" xr:uid="{664305BE-AD33-46CD-8D78-DADA1863C8B6}"/>
    <hyperlink ref="A52" location="'TIGER EAST'!A1" display="TIGER EAST" xr:uid="{57D10482-34F2-4887-BAA5-4FF7E55A7DDE}"/>
    <hyperlink ref="A55" location="'TIGER EAST'!A1" display="TIGER EAST" xr:uid="{12151207-E0AC-445F-A243-24BF5E41B8FE}"/>
    <hyperlink ref="A62" location="'TIGER EAST'!A1" display="TIGER EAST" xr:uid="{3CD43AA6-B7BC-4F95-A1B9-C7D1EA3B95D6}"/>
    <hyperlink ref="A95" location="'TIGER EAST'!A1" display="TIGER EAST" xr:uid="{D1812229-0BBD-480D-8ABE-41A426DE238D}"/>
    <hyperlink ref="A86" location="'TIGER EAST'!A1" display="TIGER EAST" xr:uid="{F866D1AE-54CD-4E86-B9B1-4782B36E1D0F}"/>
    <hyperlink ref="A90" location="'TIGER EAST'!A1" display="TIGER EAST" xr:uid="{661DC2F2-AD90-4486-815F-BDEF412DC77A}"/>
    <hyperlink ref="A70" location="'TIGER EAST'!A1" display="TIGER EAST" xr:uid="{D83F887F-E9DD-4365-B9D5-B4ABCF307B4A}"/>
    <hyperlink ref="A105" location="EMERALD!A1" display="EMERALD" xr:uid="{607CFA19-9D8B-451A-AAEF-B248813303F8}"/>
    <hyperlink ref="A103" location="EMERALD!A1" display="EMERALD" xr:uid="{6AF227C9-1B60-4ADF-B845-DC2A01DE85E2}"/>
    <hyperlink ref="A28" location="BENGAL!Print_Area" display="BENGAL" xr:uid="{1F3DFEA5-9248-459F-8321-BDAA009E1F28}"/>
    <hyperlink ref="A25" location="BURMA!Print_Area" display="BURMA" xr:uid="{16BC76AF-4367-4CEC-800C-6A272D9AFCD9}"/>
    <hyperlink ref="A104" location="BURMA!Print_Area" display="BURMA" xr:uid="{2A56BB79-6B41-4321-A746-2CFFB609DF68}"/>
    <hyperlink ref="A68" location="GRIFFIN!A1" display="GRIFFIN EAST " xr:uid="{40FDE965-1B61-4E16-BE1F-58E5274F3F64}"/>
    <hyperlink ref="A83" location="GRIFFIN!A1" display="GRIFFIN EAST " xr:uid="{95D62B00-A97B-4EFB-8C76-0734F281F07D}"/>
    <hyperlink ref="A106" location="'JADE EAST'!A1" display="JADE EAST**" xr:uid="{61BC6AEF-9F14-4467-9900-2E2D60FE194B}"/>
    <hyperlink ref="A78" location="'JADE EAST'!A1" display="JADE EAST**" xr:uid="{10A85854-8222-4DC1-B628-022DEC145967}"/>
    <hyperlink ref="A56" location="KAGUYA!A1" display="PERTIWI/ KAGUYA" xr:uid="{FCF8F41B-D1C6-4741-B840-05D9B8F4D170}"/>
    <hyperlink ref="A71" location="KAGUYA!A1" display="PERTIWI/ KAGUYA" xr:uid="{BAC18593-6AF9-4CB2-8FF6-6779CAF3D062}"/>
    <hyperlink ref="A101" location="'GOLDEN HORN'!A1" display="PERTIWI/GOLDEN HORN" xr:uid="{B21D8B9A-1F00-4AB8-B45B-E57CE0A41A01}"/>
    <hyperlink ref="A37" location="'AFRICA EX'!A1" display="AFRICA EX" xr:uid="{4D2EE1E2-F0C5-48F5-ADE1-024B2C6C986D}"/>
    <hyperlink ref="A38" location="'JADE EAST'!A1" display="JADE EAST" xr:uid="{1C9622AC-4224-4601-98F5-148C41174E1C}"/>
    <hyperlink ref="A82" location="ALBATROS!A1" display="ALBATROS" xr:uid="{424CD44B-E24F-48EF-8319-1824FE131568}"/>
    <hyperlink ref="B6" location="BURMA!A1" display="BURMA" xr:uid="{6562E0E9-0C36-400C-A829-536CB5CA4566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IU287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3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9" customWidth="1"/>
    <col min="15" max="15" width="17.5703125" style="19" customWidth="1"/>
    <col min="16" max="16" width="9.140625" style="19" customWidth="1"/>
    <col min="17" max="17" width="9.140625" style="19"/>
    <col min="18" max="18" width="9.140625" style="19" customWidth="1"/>
    <col min="19" max="16384" width="9.140625" style="19"/>
  </cols>
  <sheetData>
    <row r="1" spans="1:255" s="129" customFormat="1" ht="18" customHeight="1" x14ac:dyDescent="0.2">
      <c r="A1" s="332"/>
      <c r="B1" s="127"/>
      <c r="C1" s="127"/>
      <c r="D1" s="127"/>
      <c r="E1" s="127"/>
      <c r="F1" s="127"/>
      <c r="G1" s="127"/>
      <c r="H1" s="127"/>
      <c r="I1" s="127"/>
    </row>
    <row r="2" spans="1:255" s="129" customFormat="1" ht="18" customHeight="1" x14ac:dyDescent="0.2">
      <c r="A2" s="332"/>
      <c r="B2" s="8" t="s">
        <v>1033</v>
      </c>
      <c r="C2" s="127"/>
      <c r="D2" s="127"/>
      <c r="E2" s="127"/>
      <c r="F2" s="127"/>
      <c r="G2" s="127"/>
      <c r="H2" s="127"/>
      <c r="I2" s="127"/>
    </row>
    <row r="3" spans="1:255" s="129" customFormat="1" ht="18" customHeight="1" x14ac:dyDescent="0.2">
      <c r="A3" s="332"/>
      <c r="B3" s="128"/>
      <c r="C3" s="127"/>
      <c r="D3" s="127"/>
      <c r="E3" s="127"/>
      <c r="F3" s="127"/>
      <c r="G3" s="127"/>
      <c r="H3" s="127"/>
      <c r="I3" s="681" t="s">
        <v>382</v>
      </c>
    </row>
    <row r="4" spans="1:255" s="152" customFormat="1" ht="18" customHeight="1" x14ac:dyDescent="0.2">
      <c r="A4" s="384"/>
      <c r="B4" s="522" t="s">
        <v>2029</v>
      </c>
      <c r="C4" s="498"/>
      <c r="D4" s="497"/>
      <c r="E4" s="497"/>
      <c r="F4" s="497"/>
      <c r="G4" s="161"/>
      <c r="H4" s="151"/>
      <c r="I4" s="447"/>
      <c r="J4" s="151"/>
      <c r="K4" s="151"/>
      <c r="L4" s="151"/>
      <c r="M4" s="151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</row>
    <row r="5" spans="1:255" s="152" customFormat="1" ht="18" customHeight="1" x14ac:dyDescent="0.2">
      <c r="A5" s="384"/>
      <c r="B5" s="499"/>
      <c r="C5" s="161"/>
      <c r="D5" s="172"/>
      <c r="E5" s="172"/>
      <c r="F5" s="172"/>
      <c r="G5" s="16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5" s="152" customFormat="1" ht="36.75" customHeight="1" x14ac:dyDescent="0.2">
      <c r="A6" s="384"/>
      <c r="B6" s="433" t="s">
        <v>1736</v>
      </c>
      <c r="C6" s="157" t="s">
        <v>507</v>
      </c>
      <c r="D6" s="362" t="s">
        <v>1256</v>
      </c>
      <c r="E6" s="169" t="s">
        <v>1737</v>
      </c>
      <c r="F6" s="362" t="s">
        <v>316</v>
      </c>
      <c r="G6" s="494" t="s">
        <v>2030</v>
      </c>
      <c r="H6" s="488"/>
      <c r="I6" s="441"/>
      <c r="J6" s="175"/>
      <c r="K6" s="175"/>
      <c r="L6" s="441"/>
      <c r="M6" s="441"/>
      <c r="N6" s="441"/>
      <c r="O6" s="49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5" s="152" customFormat="1" ht="18" customHeight="1" x14ac:dyDescent="0.2">
      <c r="A7" s="384"/>
      <c r="B7" s="158" t="s">
        <v>388</v>
      </c>
      <c r="C7" s="158" t="s">
        <v>389</v>
      </c>
      <c r="D7" s="362"/>
      <c r="E7" s="362" t="s">
        <v>246</v>
      </c>
      <c r="F7" s="362" t="s">
        <v>318</v>
      </c>
      <c r="G7" s="225"/>
      <c r="H7" s="544"/>
      <c r="I7" s="176"/>
      <c r="J7" s="176"/>
      <c r="K7" s="175"/>
      <c r="L7" s="175"/>
      <c r="M7" s="175"/>
      <c r="N7" s="17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5" s="152" customFormat="1" ht="18" hidden="1" customHeight="1" x14ac:dyDescent="0.2">
      <c r="A8" s="434"/>
      <c r="B8" s="395" t="s">
        <v>2031</v>
      </c>
      <c r="C8" s="392" t="s">
        <v>2032</v>
      </c>
      <c r="D8" s="392">
        <v>44490</v>
      </c>
      <c r="E8" s="483">
        <f t="shared" ref="E8:E13" si="0">D8+2</f>
        <v>44492</v>
      </c>
      <c r="F8" s="392">
        <f t="shared" ref="F8:F13" si="1">D8+4</f>
        <v>44494</v>
      </c>
      <c r="G8" s="469">
        <v>44491</v>
      </c>
      <c r="H8" s="492"/>
      <c r="I8" s="170"/>
      <c r="J8" s="161"/>
      <c r="K8" s="161"/>
      <c r="L8" s="161"/>
      <c r="M8" s="161"/>
      <c r="N8" s="161"/>
      <c r="O8" s="496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5" s="152" customFormat="1" ht="18" hidden="1" customHeight="1" x14ac:dyDescent="0.2">
      <c r="A9" s="434"/>
      <c r="B9" s="395" t="s">
        <v>2031</v>
      </c>
      <c r="C9" s="392" t="s">
        <v>2033</v>
      </c>
      <c r="D9" s="392">
        <f t="shared" ref="D9:D29" si="2">D8+7</f>
        <v>44497</v>
      </c>
      <c r="E9" s="483">
        <f t="shared" si="0"/>
        <v>44499</v>
      </c>
      <c r="F9" s="392">
        <f t="shared" si="1"/>
        <v>44501</v>
      </c>
      <c r="G9" s="469">
        <v>44498</v>
      </c>
      <c r="H9" s="492"/>
      <c r="I9" s="170"/>
      <c r="J9" s="161"/>
      <c r="K9" s="161"/>
      <c r="L9" s="161"/>
      <c r="M9" s="161"/>
      <c r="N9" s="161"/>
      <c r="O9" s="496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5" s="152" customFormat="1" ht="18" hidden="1" customHeight="1" x14ac:dyDescent="0.2">
      <c r="A10" s="434"/>
      <c r="B10" s="395" t="s">
        <v>2034</v>
      </c>
      <c r="C10" s="392" t="s">
        <v>2035</v>
      </c>
      <c r="D10" s="392">
        <v>44512</v>
      </c>
      <c r="E10" s="392">
        <f t="shared" ref="E10" si="3">D10+2</f>
        <v>44514</v>
      </c>
      <c r="F10" s="392">
        <f t="shared" ref="F10" si="4">D10+4</f>
        <v>44516</v>
      </c>
      <c r="G10" s="469">
        <v>44513</v>
      </c>
      <c r="H10" s="492"/>
      <c r="I10" s="170"/>
      <c r="J10" s="161"/>
      <c r="K10" s="161"/>
      <c r="L10" s="161"/>
      <c r="M10" s="161"/>
      <c r="N10" s="161"/>
      <c r="O10" s="49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5" s="152" customFormat="1" ht="18" hidden="1" customHeight="1" x14ac:dyDescent="0.2">
      <c r="A11" s="434"/>
      <c r="B11" s="395" t="s">
        <v>2031</v>
      </c>
      <c r="C11" s="392" t="s">
        <v>2036</v>
      </c>
      <c r="D11" s="392">
        <v>44518</v>
      </c>
      <c r="E11" s="392">
        <f t="shared" si="0"/>
        <v>44520</v>
      </c>
      <c r="F11" s="392">
        <f t="shared" si="1"/>
        <v>44522</v>
      </c>
      <c r="G11" s="469">
        <v>44519</v>
      </c>
      <c r="H11" s="492">
        <v>44523</v>
      </c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5" s="152" customFormat="1" ht="18" hidden="1" customHeight="1" x14ac:dyDescent="0.2">
      <c r="A12" s="434"/>
      <c r="B12" s="395" t="s">
        <v>2037</v>
      </c>
      <c r="C12" s="392" t="s">
        <v>2038</v>
      </c>
      <c r="D12" s="392">
        <f t="shared" si="2"/>
        <v>44525</v>
      </c>
      <c r="E12" s="392">
        <f t="shared" si="0"/>
        <v>44527</v>
      </c>
      <c r="F12" s="392">
        <f t="shared" si="1"/>
        <v>44529</v>
      </c>
      <c r="G12" s="469">
        <v>44526</v>
      </c>
      <c r="H12" s="492">
        <v>44528</v>
      </c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5" s="152" customFormat="1" ht="18" hidden="1" customHeight="1" x14ac:dyDescent="0.2">
      <c r="A13" s="434"/>
      <c r="B13" s="395" t="s">
        <v>395</v>
      </c>
      <c r="C13" s="483" t="s">
        <v>2039</v>
      </c>
      <c r="D13" s="483">
        <f t="shared" si="2"/>
        <v>44532</v>
      </c>
      <c r="E13" s="483">
        <f t="shared" si="0"/>
        <v>44534</v>
      </c>
      <c r="F13" s="483">
        <f t="shared" si="1"/>
        <v>44536</v>
      </c>
      <c r="G13" s="501">
        <v>44533</v>
      </c>
      <c r="H13" s="492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5" s="152" customFormat="1" ht="18" hidden="1" customHeight="1" x14ac:dyDescent="0.2">
      <c r="A14" s="434"/>
      <c r="B14" s="395" t="s">
        <v>2037</v>
      </c>
      <c r="C14" s="392" t="s">
        <v>2040</v>
      </c>
      <c r="D14" s="392">
        <f t="shared" si="2"/>
        <v>44539</v>
      </c>
      <c r="E14" s="392">
        <f t="shared" ref="E14" si="5">D14+2</f>
        <v>44541</v>
      </c>
      <c r="F14" s="392">
        <f t="shared" ref="F14" si="6">D14+4</f>
        <v>44543</v>
      </c>
      <c r="G14" s="469">
        <v>44540</v>
      </c>
      <c r="H14" s="492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152" customFormat="1" ht="18" hidden="1" customHeight="1" x14ac:dyDescent="0.2">
      <c r="A15" s="434"/>
      <c r="B15" s="395" t="s">
        <v>2037</v>
      </c>
      <c r="C15" s="392" t="s">
        <v>2041</v>
      </c>
      <c r="D15" s="392">
        <f t="shared" si="2"/>
        <v>44546</v>
      </c>
      <c r="E15" s="392">
        <f t="shared" ref="E15:E16" si="7">D15+2</f>
        <v>44548</v>
      </c>
      <c r="F15" s="392">
        <f t="shared" ref="F15:F16" si="8">D15+4</f>
        <v>44550</v>
      </c>
      <c r="G15" s="469">
        <v>44547</v>
      </c>
      <c r="H15" s="469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5" s="152" customFormat="1" ht="18" hidden="1" customHeight="1" x14ac:dyDescent="0.2">
      <c r="A16" s="434"/>
      <c r="B16" s="395" t="s">
        <v>2037</v>
      </c>
      <c r="C16" s="392" t="s">
        <v>2042</v>
      </c>
      <c r="D16" s="392">
        <f t="shared" si="2"/>
        <v>44553</v>
      </c>
      <c r="E16" s="392">
        <f t="shared" si="7"/>
        <v>44555</v>
      </c>
      <c r="F16" s="392">
        <f t="shared" si="8"/>
        <v>44557</v>
      </c>
      <c r="G16" s="469">
        <v>44554</v>
      </c>
      <c r="H16" s="469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5" s="152" customFormat="1" ht="18" hidden="1" customHeight="1" x14ac:dyDescent="0.2">
      <c r="A17" s="434"/>
      <c r="B17" s="552" t="s">
        <v>395</v>
      </c>
      <c r="C17" s="392" t="s">
        <v>2043</v>
      </c>
      <c r="D17" s="540">
        <f t="shared" si="2"/>
        <v>44560</v>
      </c>
      <c r="E17" s="540">
        <f t="shared" ref="E17" si="9">D17+2</f>
        <v>44562</v>
      </c>
      <c r="F17" s="540">
        <f t="shared" ref="F17" si="10">D17+4</f>
        <v>44564</v>
      </c>
      <c r="G17" s="469">
        <v>44561</v>
      </c>
      <c r="H17" s="469"/>
      <c r="K17" s="151"/>
      <c r="L17" s="151"/>
      <c r="M17" s="151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</row>
    <row r="18" spans="1:255" s="152" customFormat="1" ht="18" hidden="1" customHeight="1" x14ac:dyDescent="0.2">
      <c r="A18" s="434" t="s">
        <v>1045</v>
      </c>
      <c r="B18" s="395" t="s">
        <v>2044</v>
      </c>
      <c r="C18" s="392" t="s">
        <v>2045</v>
      </c>
      <c r="D18" s="392">
        <f t="shared" si="2"/>
        <v>44567</v>
      </c>
      <c r="E18" s="540">
        <f t="shared" ref="E18" si="11">D18+2</f>
        <v>44569</v>
      </c>
      <c r="F18" s="392">
        <f t="shared" ref="F18" si="12">D18+4</f>
        <v>44571</v>
      </c>
      <c r="G18" s="469">
        <v>44568</v>
      </c>
      <c r="H18" s="469"/>
      <c r="K18" s="151"/>
      <c r="L18" s="151"/>
      <c r="M18" s="151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</row>
    <row r="19" spans="1:255" s="152" customFormat="1" ht="18" hidden="1" customHeight="1" x14ac:dyDescent="0.2">
      <c r="A19" s="434" t="s">
        <v>1045</v>
      </c>
      <c r="B19" s="395" t="s">
        <v>2044</v>
      </c>
      <c r="C19" s="392" t="s">
        <v>2046</v>
      </c>
      <c r="D19" s="392">
        <f t="shared" si="2"/>
        <v>44574</v>
      </c>
      <c r="E19" s="392">
        <f t="shared" ref="E19:E21" si="13">D19+2</f>
        <v>44576</v>
      </c>
      <c r="F19" s="392">
        <f t="shared" ref="F19:F21" si="14">D19+4</f>
        <v>44578</v>
      </c>
      <c r="G19" s="469">
        <v>44575</v>
      </c>
      <c r="H19" s="469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5" s="152" customFormat="1" ht="18" hidden="1" customHeight="1" x14ac:dyDescent="0.2">
      <c r="A20" s="434" t="s">
        <v>1045</v>
      </c>
      <c r="B20" s="395" t="s">
        <v>2044</v>
      </c>
      <c r="C20" s="392" t="s">
        <v>2047</v>
      </c>
      <c r="D20" s="392">
        <f t="shared" si="2"/>
        <v>44581</v>
      </c>
      <c r="E20" s="392">
        <f t="shared" si="13"/>
        <v>44583</v>
      </c>
      <c r="F20" s="392">
        <f t="shared" si="14"/>
        <v>44585</v>
      </c>
      <c r="G20" s="469">
        <v>44582</v>
      </c>
      <c r="H20" s="469"/>
      <c r="K20" s="151"/>
      <c r="L20" s="151"/>
      <c r="M20" s="151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</row>
    <row r="21" spans="1:255" s="152" customFormat="1" ht="18" hidden="1" customHeight="1" x14ac:dyDescent="0.2">
      <c r="A21" s="434" t="s">
        <v>1045</v>
      </c>
      <c r="B21" s="395" t="s">
        <v>2044</v>
      </c>
      <c r="C21" s="392" t="s">
        <v>2048</v>
      </c>
      <c r="D21" s="392">
        <f t="shared" si="2"/>
        <v>44588</v>
      </c>
      <c r="E21" s="392">
        <f t="shared" si="13"/>
        <v>44590</v>
      </c>
      <c r="F21" s="392">
        <f t="shared" si="14"/>
        <v>44592</v>
      </c>
      <c r="G21" s="469">
        <v>44589</v>
      </c>
      <c r="H21" s="469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5" s="152" customFormat="1" ht="18" hidden="1" customHeight="1" x14ac:dyDescent="0.2">
      <c r="A22" s="434"/>
      <c r="B22" s="395" t="s">
        <v>2044</v>
      </c>
      <c r="C22" s="392" t="s">
        <v>2049</v>
      </c>
      <c r="D22" s="392">
        <f t="shared" si="2"/>
        <v>44595</v>
      </c>
      <c r="E22" s="392">
        <f t="shared" ref="E22" si="15">D22+2</f>
        <v>44597</v>
      </c>
      <c r="F22" s="392">
        <f t="shared" ref="F22" si="16">D22+4</f>
        <v>44599</v>
      </c>
      <c r="G22" s="469">
        <f t="shared" ref="G22:G29" si="17">G21+7</f>
        <v>44596</v>
      </c>
      <c r="H22" s="469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5" s="152" customFormat="1" ht="18" hidden="1" customHeight="1" x14ac:dyDescent="0.2">
      <c r="A23" s="434"/>
      <c r="B23" s="395" t="s">
        <v>2044</v>
      </c>
      <c r="C23" s="392" t="s">
        <v>2050</v>
      </c>
      <c r="D23" s="392">
        <f t="shared" si="2"/>
        <v>44602</v>
      </c>
      <c r="E23" s="392">
        <f t="shared" ref="E23" si="18">D23+2</f>
        <v>44604</v>
      </c>
      <c r="F23" s="392">
        <f t="shared" ref="F23" si="19">D23+4</f>
        <v>44606</v>
      </c>
      <c r="G23" s="469">
        <f t="shared" si="17"/>
        <v>44603</v>
      </c>
      <c r="H23" s="469"/>
      <c r="K23" s="151"/>
      <c r="L23" s="151"/>
      <c r="M23" s="151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</row>
    <row r="24" spans="1:255" s="152" customFormat="1" ht="18" hidden="1" customHeight="1" x14ac:dyDescent="0.2">
      <c r="A24" s="434"/>
      <c r="B24" s="395" t="s">
        <v>2044</v>
      </c>
      <c r="C24" s="392" t="s">
        <v>2051</v>
      </c>
      <c r="D24" s="392">
        <f t="shared" si="2"/>
        <v>44609</v>
      </c>
      <c r="E24" s="392">
        <f t="shared" ref="E24" si="20">D24+2</f>
        <v>44611</v>
      </c>
      <c r="F24" s="392">
        <f t="shared" ref="F24" si="21">D24+4</f>
        <v>44613</v>
      </c>
      <c r="G24" s="469">
        <f t="shared" si="17"/>
        <v>44610</v>
      </c>
      <c r="H24" s="469"/>
      <c r="K24" s="151"/>
      <c r="L24" s="151"/>
      <c r="M24" s="151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</row>
    <row r="25" spans="1:255" s="152" customFormat="1" ht="18" hidden="1" customHeight="1" x14ac:dyDescent="0.2">
      <c r="A25" s="434"/>
      <c r="B25" s="395" t="s">
        <v>2044</v>
      </c>
      <c r="C25" s="392" t="s">
        <v>2052</v>
      </c>
      <c r="D25" s="392">
        <f t="shared" si="2"/>
        <v>44616</v>
      </c>
      <c r="E25" s="392">
        <f t="shared" ref="E25" si="22">D25+2</f>
        <v>44618</v>
      </c>
      <c r="F25" s="392">
        <f t="shared" ref="F25" si="23">D25+4</f>
        <v>44620</v>
      </c>
      <c r="G25" s="469">
        <f t="shared" si="17"/>
        <v>44617</v>
      </c>
      <c r="H25" s="469"/>
      <c r="K25" s="151"/>
      <c r="L25" s="151"/>
      <c r="M25" s="15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</row>
    <row r="26" spans="1:255" s="152" customFormat="1" ht="18" hidden="1" customHeight="1" x14ac:dyDescent="0.2">
      <c r="A26" s="434"/>
      <c r="B26" s="395" t="s">
        <v>2044</v>
      </c>
      <c r="C26" s="392" t="s">
        <v>2053</v>
      </c>
      <c r="D26" s="392">
        <f t="shared" si="2"/>
        <v>44623</v>
      </c>
      <c r="E26" s="392">
        <f t="shared" ref="E26" si="24">D26+2</f>
        <v>44625</v>
      </c>
      <c r="F26" s="392">
        <f t="shared" ref="F26" si="25">D26+4</f>
        <v>44627</v>
      </c>
      <c r="G26" s="469">
        <f t="shared" si="17"/>
        <v>44624</v>
      </c>
      <c r="H26" s="469"/>
      <c r="K26" s="151"/>
      <c r="L26" s="151"/>
      <c r="M26" s="151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</row>
    <row r="27" spans="1:255" s="152" customFormat="1" ht="18" hidden="1" customHeight="1" x14ac:dyDescent="0.2">
      <c r="A27" s="434"/>
      <c r="B27" s="395" t="s">
        <v>2044</v>
      </c>
      <c r="C27" s="392" t="s">
        <v>2054</v>
      </c>
      <c r="D27" s="392">
        <f t="shared" si="2"/>
        <v>44630</v>
      </c>
      <c r="E27" s="392">
        <f t="shared" ref="E27" si="26">D27+2</f>
        <v>44632</v>
      </c>
      <c r="F27" s="392">
        <f t="shared" ref="F27" si="27">D27+4</f>
        <v>44634</v>
      </c>
      <c r="G27" s="469">
        <f t="shared" si="17"/>
        <v>44631</v>
      </c>
      <c r="H27" s="469"/>
      <c r="K27" s="151"/>
      <c r="L27" s="151"/>
      <c r="M27" s="151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</row>
    <row r="28" spans="1:255" s="152" customFormat="1" ht="18" hidden="1" customHeight="1" x14ac:dyDescent="0.2">
      <c r="A28" s="434"/>
      <c r="B28" s="395" t="s">
        <v>2044</v>
      </c>
      <c r="C28" s="392" t="s">
        <v>2055</v>
      </c>
      <c r="D28" s="392">
        <f t="shared" si="2"/>
        <v>44637</v>
      </c>
      <c r="E28" s="392">
        <f t="shared" ref="E28" si="28">D28+2</f>
        <v>44639</v>
      </c>
      <c r="F28" s="392">
        <f t="shared" ref="F28" si="29">D28+4</f>
        <v>44641</v>
      </c>
      <c r="G28" s="469">
        <f t="shared" si="17"/>
        <v>44638</v>
      </c>
      <c r="H28" s="469"/>
      <c r="K28" s="151"/>
      <c r="L28" s="151"/>
      <c r="M28" s="151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</row>
    <row r="29" spans="1:255" s="152" customFormat="1" ht="18" hidden="1" customHeight="1" x14ac:dyDescent="0.2">
      <c r="A29" s="434"/>
      <c r="B29" s="395" t="s">
        <v>2044</v>
      </c>
      <c r="C29" s="392" t="s">
        <v>2056</v>
      </c>
      <c r="D29" s="392">
        <f t="shared" si="2"/>
        <v>44644</v>
      </c>
      <c r="E29" s="392">
        <f t="shared" ref="E29" si="30">D29+2</f>
        <v>44646</v>
      </c>
      <c r="F29" s="392">
        <f t="shared" ref="F29" si="31">D29+4</f>
        <v>44648</v>
      </c>
      <c r="G29" s="469">
        <f t="shared" si="17"/>
        <v>44645</v>
      </c>
      <c r="H29" s="469"/>
      <c r="K29" s="151"/>
      <c r="L29" s="151"/>
      <c r="M29" s="151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</row>
    <row r="30" spans="1:255" s="152" customFormat="1" ht="18" hidden="1" customHeight="1" x14ac:dyDescent="0.2">
      <c r="A30" s="434"/>
      <c r="B30" s="395" t="s">
        <v>2057</v>
      </c>
      <c r="C30" s="392" t="s">
        <v>2058</v>
      </c>
      <c r="D30" s="392">
        <v>44763</v>
      </c>
      <c r="E30" s="392">
        <f t="shared" ref="E30" si="32">D30+2</f>
        <v>44765</v>
      </c>
      <c r="F30" s="392">
        <f t="shared" ref="F30" si="33">D30+4</f>
        <v>44767</v>
      </c>
      <c r="G30" s="469">
        <v>44764</v>
      </c>
      <c r="H30" s="469"/>
      <c r="K30" s="151"/>
      <c r="L30" s="151"/>
      <c r="M30" s="151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</row>
    <row r="31" spans="1:255" s="152" customFormat="1" ht="18" hidden="1" customHeight="1" x14ac:dyDescent="0.2">
      <c r="A31" s="434"/>
      <c r="B31" s="395" t="s">
        <v>2057</v>
      </c>
      <c r="C31" s="392" t="s">
        <v>2059</v>
      </c>
      <c r="D31" s="392">
        <f t="shared" ref="D31:D62" si="34">D30+7</f>
        <v>44770</v>
      </c>
      <c r="E31" s="392">
        <f t="shared" ref="E31" si="35">D31+2</f>
        <v>44772</v>
      </c>
      <c r="F31" s="392">
        <f t="shared" ref="F31" si="36">D31+4</f>
        <v>44774</v>
      </c>
      <c r="G31" s="469">
        <f t="shared" ref="G31:G62" si="37">G30+7</f>
        <v>44771</v>
      </c>
      <c r="H31" s="469"/>
      <c r="K31" s="151"/>
      <c r="L31" s="151"/>
      <c r="M31" s="151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</row>
    <row r="32" spans="1:255" s="152" customFormat="1" ht="18" hidden="1" customHeight="1" x14ac:dyDescent="0.2">
      <c r="A32" s="434"/>
      <c r="B32" s="395" t="s">
        <v>2057</v>
      </c>
      <c r="C32" s="392" t="s">
        <v>2060</v>
      </c>
      <c r="D32" s="392">
        <f t="shared" si="34"/>
        <v>44777</v>
      </c>
      <c r="E32" s="392">
        <f t="shared" ref="E32" si="38">D32+2</f>
        <v>44779</v>
      </c>
      <c r="F32" s="392">
        <f t="shared" ref="F32" si="39">D32+4</f>
        <v>44781</v>
      </c>
      <c r="G32" s="469">
        <f t="shared" si="37"/>
        <v>44778</v>
      </c>
      <c r="H32" s="469"/>
      <c r="K32" s="151"/>
      <c r="L32" s="151"/>
      <c r="M32" s="151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</row>
    <row r="33" spans="1:255" s="152" customFormat="1" ht="18" hidden="1" customHeight="1" x14ac:dyDescent="0.2">
      <c r="A33" s="434"/>
      <c r="B33" s="395" t="s">
        <v>2057</v>
      </c>
      <c r="C33" s="392" t="s">
        <v>2061</v>
      </c>
      <c r="D33" s="392">
        <f t="shared" si="34"/>
        <v>44784</v>
      </c>
      <c r="E33" s="540">
        <f t="shared" ref="E33" si="40">D33+2</f>
        <v>44786</v>
      </c>
      <c r="F33" s="392">
        <f t="shared" ref="F33" si="41">D33+4</f>
        <v>44788</v>
      </c>
      <c r="G33" s="469">
        <f t="shared" si="37"/>
        <v>44785</v>
      </c>
      <c r="H33" s="469"/>
      <c r="K33" s="151"/>
      <c r="L33" s="151"/>
      <c r="M33" s="151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</row>
    <row r="34" spans="1:255" s="152" customFormat="1" ht="18" hidden="1" customHeight="1" x14ac:dyDescent="0.2">
      <c r="A34" s="434"/>
      <c r="B34" s="395" t="s">
        <v>2057</v>
      </c>
      <c r="C34" s="392" t="s">
        <v>2062</v>
      </c>
      <c r="D34" s="392">
        <f t="shared" si="34"/>
        <v>44791</v>
      </c>
      <c r="E34" s="392">
        <f t="shared" ref="E34" si="42">D34+2</f>
        <v>44793</v>
      </c>
      <c r="F34" s="392">
        <f t="shared" ref="F34" si="43">D34+4</f>
        <v>44795</v>
      </c>
      <c r="G34" s="469">
        <f t="shared" si="37"/>
        <v>44792</v>
      </c>
      <c r="H34" s="469"/>
      <c r="K34" s="151"/>
      <c r="L34" s="151"/>
      <c r="M34" s="151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</row>
    <row r="35" spans="1:255" s="152" customFormat="1" ht="18" hidden="1" customHeight="1" x14ac:dyDescent="0.2">
      <c r="A35" s="434"/>
      <c r="B35" s="395" t="s">
        <v>2057</v>
      </c>
      <c r="C35" s="392" t="s">
        <v>2063</v>
      </c>
      <c r="D35" s="392">
        <f t="shared" si="34"/>
        <v>44798</v>
      </c>
      <c r="E35" s="392">
        <f t="shared" ref="E35" si="44">D35+2</f>
        <v>44800</v>
      </c>
      <c r="F35" s="392">
        <f t="shared" ref="F35" si="45">D35+4</f>
        <v>44802</v>
      </c>
      <c r="G35" s="469">
        <f t="shared" si="37"/>
        <v>44799</v>
      </c>
      <c r="H35" s="469"/>
      <c r="K35" s="151"/>
      <c r="L35" s="151"/>
      <c r="M35" s="151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</row>
    <row r="36" spans="1:255" s="152" customFormat="1" ht="18" hidden="1" customHeight="1" x14ac:dyDescent="0.2">
      <c r="A36" s="434"/>
      <c r="B36" s="395" t="s">
        <v>2057</v>
      </c>
      <c r="C36" s="392" t="s">
        <v>2064</v>
      </c>
      <c r="D36" s="392">
        <f t="shared" si="34"/>
        <v>44805</v>
      </c>
      <c r="E36" s="392">
        <f t="shared" ref="E36" si="46">D36+2</f>
        <v>44807</v>
      </c>
      <c r="F36" s="392">
        <f t="shared" ref="F36" si="47">D36+4</f>
        <v>44809</v>
      </c>
      <c r="G36" s="469">
        <f t="shared" si="37"/>
        <v>44806</v>
      </c>
      <c r="H36" s="469"/>
      <c r="K36" s="151"/>
      <c r="L36" s="151"/>
      <c r="M36" s="151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</row>
    <row r="37" spans="1:255" s="152" customFormat="1" ht="18" hidden="1" customHeight="1" x14ac:dyDescent="0.2">
      <c r="A37" s="434" t="s">
        <v>2065</v>
      </c>
      <c r="B37" s="395" t="s">
        <v>2066</v>
      </c>
      <c r="C37" s="392" t="s">
        <v>2067</v>
      </c>
      <c r="D37" s="392">
        <f t="shared" si="34"/>
        <v>44812</v>
      </c>
      <c r="E37" s="392">
        <f t="shared" ref="E37" si="48">D37+2</f>
        <v>44814</v>
      </c>
      <c r="F37" s="392">
        <f t="shared" ref="F37" si="49">D37+4</f>
        <v>44816</v>
      </c>
      <c r="G37" s="469">
        <f t="shared" si="37"/>
        <v>44813</v>
      </c>
      <c r="H37" s="469"/>
      <c r="K37" s="151"/>
      <c r="L37" s="151"/>
      <c r="M37" s="151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</row>
    <row r="38" spans="1:255" s="152" customFormat="1" ht="18" hidden="1" customHeight="1" x14ac:dyDescent="0.2">
      <c r="A38" s="434"/>
      <c r="B38" s="395" t="s">
        <v>2066</v>
      </c>
      <c r="C38" s="392" t="s">
        <v>2068</v>
      </c>
      <c r="D38" s="392">
        <f t="shared" si="34"/>
        <v>44819</v>
      </c>
      <c r="E38" s="392">
        <f t="shared" ref="E38" si="50">D38+2</f>
        <v>44821</v>
      </c>
      <c r="F38" s="392">
        <f t="shared" ref="F38" si="51">D38+4</f>
        <v>44823</v>
      </c>
      <c r="G38" s="469">
        <f t="shared" si="37"/>
        <v>44820</v>
      </c>
      <c r="H38" s="469"/>
      <c r="K38" s="151"/>
      <c r="L38" s="151"/>
      <c r="M38" s="151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</row>
    <row r="39" spans="1:255" s="152" customFormat="1" ht="18" hidden="1" customHeight="1" x14ac:dyDescent="0.2">
      <c r="A39" s="434"/>
      <c r="B39" s="395" t="s">
        <v>2066</v>
      </c>
      <c r="C39" s="392" t="s">
        <v>2069</v>
      </c>
      <c r="D39" s="392">
        <f t="shared" si="34"/>
        <v>44826</v>
      </c>
      <c r="E39" s="392">
        <f t="shared" ref="E39" si="52">D39+2</f>
        <v>44828</v>
      </c>
      <c r="F39" s="392">
        <f t="shared" ref="F39" si="53">D39+4</f>
        <v>44830</v>
      </c>
      <c r="G39" s="469">
        <f t="shared" si="37"/>
        <v>44827</v>
      </c>
      <c r="H39" s="469"/>
      <c r="K39" s="151"/>
      <c r="L39" s="151"/>
      <c r="M39" s="151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 spans="1:255" s="152" customFormat="1" ht="18" hidden="1" customHeight="1" x14ac:dyDescent="0.2">
      <c r="A40" s="434"/>
      <c r="B40" s="395" t="s">
        <v>2066</v>
      </c>
      <c r="C40" s="392" t="s">
        <v>2070</v>
      </c>
      <c r="D40" s="392">
        <f t="shared" si="34"/>
        <v>44833</v>
      </c>
      <c r="E40" s="392">
        <f t="shared" ref="E40" si="54">D40+2</f>
        <v>44835</v>
      </c>
      <c r="F40" s="392">
        <f t="shared" ref="F40" si="55">D40+4</f>
        <v>44837</v>
      </c>
      <c r="G40" s="469">
        <f t="shared" si="37"/>
        <v>44834</v>
      </c>
      <c r="H40" s="469"/>
      <c r="K40" s="151"/>
      <c r="L40" s="151"/>
      <c r="M40" s="151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 spans="1:255" s="152" customFormat="1" ht="18" hidden="1" customHeight="1" x14ac:dyDescent="0.2">
      <c r="A41" s="434"/>
      <c r="B41" s="395" t="s">
        <v>2066</v>
      </c>
      <c r="C41" s="392" t="s">
        <v>2071</v>
      </c>
      <c r="D41" s="392">
        <f t="shared" si="34"/>
        <v>44840</v>
      </c>
      <c r="E41" s="392">
        <f t="shared" ref="E41" si="56">D41+2</f>
        <v>44842</v>
      </c>
      <c r="F41" s="392">
        <f t="shared" ref="F41" si="57">D41+4</f>
        <v>44844</v>
      </c>
      <c r="G41" s="469">
        <f t="shared" si="37"/>
        <v>44841</v>
      </c>
      <c r="H41" s="469"/>
      <c r="K41" s="151"/>
      <c r="L41" s="151"/>
      <c r="M41" s="151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</row>
    <row r="42" spans="1:255" s="152" customFormat="1" ht="18" hidden="1" customHeight="1" x14ac:dyDescent="0.2">
      <c r="A42" s="434"/>
      <c r="B42" s="395" t="s">
        <v>2066</v>
      </c>
      <c r="C42" s="392" t="s">
        <v>2072</v>
      </c>
      <c r="D42" s="392">
        <f t="shared" si="34"/>
        <v>44847</v>
      </c>
      <c r="E42" s="392">
        <f t="shared" ref="E42" si="58">D42+2</f>
        <v>44849</v>
      </c>
      <c r="F42" s="392">
        <f t="shared" ref="F42" si="59">D42+4</f>
        <v>44851</v>
      </c>
      <c r="G42" s="469">
        <f t="shared" si="37"/>
        <v>44848</v>
      </c>
      <c r="H42" s="469"/>
      <c r="K42" s="151"/>
      <c r="L42" s="151"/>
      <c r="M42" s="151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</row>
    <row r="43" spans="1:255" s="152" customFormat="1" ht="18" hidden="1" customHeight="1" x14ac:dyDescent="0.2">
      <c r="A43" s="434"/>
      <c r="B43" s="395" t="s">
        <v>2066</v>
      </c>
      <c r="C43" s="392" t="s">
        <v>2073</v>
      </c>
      <c r="D43" s="392">
        <f t="shared" si="34"/>
        <v>44854</v>
      </c>
      <c r="E43" s="392">
        <f t="shared" ref="E43" si="60">D43+2</f>
        <v>44856</v>
      </c>
      <c r="F43" s="392">
        <f t="shared" ref="F43" si="61">D43+4</f>
        <v>44858</v>
      </c>
      <c r="G43" s="469">
        <f t="shared" si="37"/>
        <v>44855</v>
      </c>
      <c r="H43" s="469"/>
      <c r="K43" s="151"/>
      <c r="L43" s="151"/>
      <c r="M43" s="151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</row>
    <row r="44" spans="1:255" s="152" customFormat="1" ht="18" hidden="1" customHeight="1" x14ac:dyDescent="0.2">
      <c r="A44" s="434"/>
      <c r="B44" s="395" t="s">
        <v>2066</v>
      </c>
      <c r="C44" s="392" t="s">
        <v>2074</v>
      </c>
      <c r="D44" s="392">
        <f t="shared" si="34"/>
        <v>44861</v>
      </c>
      <c r="E44" s="392">
        <f t="shared" ref="E44" si="62">D44+2</f>
        <v>44863</v>
      </c>
      <c r="F44" s="392">
        <f t="shared" ref="F44" si="63">D44+4</f>
        <v>44865</v>
      </c>
      <c r="G44" s="469">
        <f t="shared" si="37"/>
        <v>44862</v>
      </c>
      <c r="H44" s="469"/>
      <c r="K44" s="151"/>
      <c r="L44" s="151"/>
      <c r="M44" s="151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</row>
    <row r="45" spans="1:255" s="152" customFormat="1" ht="18" hidden="1" customHeight="1" x14ac:dyDescent="0.2">
      <c r="A45" s="434"/>
      <c r="B45" s="395" t="s">
        <v>2066</v>
      </c>
      <c r="C45" s="392" t="s">
        <v>2075</v>
      </c>
      <c r="D45" s="392">
        <f t="shared" si="34"/>
        <v>44868</v>
      </c>
      <c r="E45" s="392">
        <f t="shared" ref="E45" si="64">D45+2</f>
        <v>44870</v>
      </c>
      <c r="F45" s="392">
        <f t="shared" ref="F45" si="65">D45+4</f>
        <v>44872</v>
      </c>
      <c r="G45" s="469">
        <f t="shared" si="37"/>
        <v>44869</v>
      </c>
      <c r="H45" s="469"/>
      <c r="K45" s="151"/>
      <c r="L45" s="151"/>
      <c r="M45" s="151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</row>
    <row r="46" spans="1:255" s="152" customFormat="1" ht="18" hidden="1" customHeight="1" x14ac:dyDescent="0.2">
      <c r="A46" s="434"/>
      <c r="B46" s="395" t="s">
        <v>2066</v>
      </c>
      <c r="C46" s="392" t="s">
        <v>2076</v>
      </c>
      <c r="D46" s="392">
        <f t="shared" si="34"/>
        <v>44875</v>
      </c>
      <c r="E46" s="392">
        <f t="shared" ref="E46" si="66">D46+2</f>
        <v>44877</v>
      </c>
      <c r="F46" s="392">
        <f t="shared" ref="F46" si="67">D46+4</f>
        <v>44879</v>
      </c>
      <c r="G46" s="469">
        <f t="shared" si="37"/>
        <v>44876</v>
      </c>
      <c r="H46" s="469"/>
      <c r="K46" s="151"/>
      <c r="L46" s="151"/>
      <c r="M46" s="151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</row>
    <row r="47" spans="1:255" s="152" customFormat="1" ht="18" hidden="1" customHeight="1" x14ac:dyDescent="0.2">
      <c r="A47" s="434"/>
      <c r="B47" s="395" t="s">
        <v>2066</v>
      </c>
      <c r="C47" s="392" t="s">
        <v>2077</v>
      </c>
      <c r="D47" s="392">
        <f t="shared" si="34"/>
        <v>44882</v>
      </c>
      <c r="E47" s="392">
        <f t="shared" ref="E47" si="68">D47+2</f>
        <v>44884</v>
      </c>
      <c r="F47" s="392">
        <f t="shared" ref="F47" si="69">D47+4</f>
        <v>44886</v>
      </c>
      <c r="G47" s="469">
        <f t="shared" si="37"/>
        <v>44883</v>
      </c>
      <c r="H47" s="469"/>
      <c r="K47" s="151"/>
      <c r="L47" s="151"/>
      <c r="M47" s="151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</row>
    <row r="48" spans="1:255" s="152" customFormat="1" ht="18" hidden="1" customHeight="1" x14ac:dyDescent="0.2">
      <c r="A48" s="434"/>
      <c r="B48" s="395" t="s">
        <v>2066</v>
      </c>
      <c r="C48" s="392" t="s">
        <v>2078</v>
      </c>
      <c r="D48" s="392">
        <f t="shared" si="34"/>
        <v>44889</v>
      </c>
      <c r="E48" s="392">
        <f t="shared" ref="E48" si="70">D48+2</f>
        <v>44891</v>
      </c>
      <c r="F48" s="392">
        <f t="shared" ref="F48" si="71">D48+4</f>
        <v>44893</v>
      </c>
      <c r="G48" s="469">
        <f t="shared" si="37"/>
        <v>44890</v>
      </c>
      <c r="H48" s="469"/>
      <c r="K48" s="151"/>
      <c r="L48" s="151"/>
      <c r="M48" s="151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</row>
    <row r="49" spans="1:255" s="152" customFormat="1" ht="18" hidden="1" customHeight="1" x14ac:dyDescent="0.2">
      <c r="A49" s="434" t="s">
        <v>2079</v>
      </c>
      <c r="B49" s="395" t="s">
        <v>605</v>
      </c>
      <c r="C49" s="392" t="s">
        <v>2080</v>
      </c>
      <c r="D49" s="392">
        <f t="shared" si="34"/>
        <v>44896</v>
      </c>
      <c r="E49" s="540">
        <f t="shared" ref="E49" si="72">D49+2</f>
        <v>44898</v>
      </c>
      <c r="F49" s="392">
        <f t="shared" ref="F49" si="73">D49+4</f>
        <v>44900</v>
      </c>
      <c r="G49" s="469">
        <f t="shared" si="37"/>
        <v>44897</v>
      </c>
      <c r="H49" s="469"/>
      <c r="K49" s="151"/>
      <c r="L49" s="151"/>
      <c r="M49" s="151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</row>
    <row r="50" spans="1:255" s="152" customFormat="1" ht="18" hidden="1" customHeight="1" x14ac:dyDescent="0.2">
      <c r="A50" s="434" t="s">
        <v>2081</v>
      </c>
      <c r="B50" s="159" t="s">
        <v>605</v>
      </c>
      <c r="C50" s="341" t="s">
        <v>2082</v>
      </c>
      <c r="D50" s="341">
        <f t="shared" si="34"/>
        <v>44903</v>
      </c>
      <c r="E50" s="341">
        <f t="shared" ref="E50" si="74">D50+2</f>
        <v>44905</v>
      </c>
      <c r="F50" s="341">
        <f t="shared" ref="F50" si="75">D50+4</f>
        <v>44907</v>
      </c>
      <c r="G50" s="469">
        <f t="shared" si="37"/>
        <v>44904</v>
      </c>
      <c r="H50" s="469"/>
      <c r="K50" s="151"/>
      <c r="L50" s="151"/>
      <c r="M50" s="151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</row>
    <row r="51" spans="1:255" s="152" customFormat="1" ht="18" hidden="1" customHeight="1" x14ac:dyDescent="0.2">
      <c r="A51" s="434" t="s">
        <v>2083</v>
      </c>
      <c r="B51" s="652" t="s">
        <v>2084</v>
      </c>
      <c r="C51" s="341" t="s">
        <v>2085</v>
      </c>
      <c r="D51" s="341">
        <f t="shared" si="34"/>
        <v>44910</v>
      </c>
      <c r="E51" s="341">
        <f t="shared" ref="E51" si="76">D51+2</f>
        <v>44912</v>
      </c>
      <c r="F51" s="341">
        <f t="shared" ref="F51" si="77">D51+4</f>
        <v>44914</v>
      </c>
      <c r="G51" s="469">
        <f t="shared" si="37"/>
        <v>44911</v>
      </c>
      <c r="H51" s="469"/>
      <c r="K51" s="151"/>
      <c r="L51" s="151"/>
      <c r="M51" s="151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</row>
    <row r="52" spans="1:255" s="152" customFormat="1" ht="18" hidden="1" customHeight="1" x14ac:dyDescent="0.2">
      <c r="A52" s="434" t="s">
        <v>2083</v>
      </c>
      <c r="B52" s="159" t="s">
        <v>392</v>
      </c>
      <c r="C52" s="341" t="s">
        <v>2086</v>
      </c>
      <c r="D52" s="341">
        <f t="shared" si="34"/>
        <v>44917</v>
      </c>
      <c r="E52" s="341">
        <f t="shared" ref="E52" si="78">D52+2</f>
        <v>44919</v>
      </c>
      <c r="F52" s="341">
        <f t="shared" ref="F52" si="79">D52+4</f>
        <v>44921</v>
      </c>
      <c r="G52" s="469">
        <f t="shared" si="37"/>
        <v>44918</v>
      </c>
      <c r="H52" s="469"/>
      <c r="K52" s="151"/>
      <c r="L52" s="151"/>
      <c r="M52" s="151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</row>
    <row r="53" spans="1:255" s="152" customFormat="1" ht="18" hidden="1" customHeight="1" x14ac:dyDescent="0.2">
      <c r="A53" s="434" t="s">
        <v>2087</v>
      </c>
      <c r="B53" s="159" t="s">
        <v>1371</v>
      </c>
      <c r="C53" s="341" t="s">
        <v>2088</v>
      </c>
      <c r="D53" s="341">
        <f t="shared" si="34"/>
        <v>44924</v>
      </c>
      <c r="E53" s="341">
        <f t="shared" ref="E53" si="80">D53+2</f>
        <v>44926</v>
      </c>
      <c r="F53" s="341">
        <f t="shared" ref="F53" si="81">D53+4</f>
        <v>44928</v>
      </c>
      <c r="G53" s="469">
        <f t="shared" si="37"/>
        <v>44925</v>
      </c>
      <c r="H53" s="469"/>
      <c r="K53" s="151"/>
      <c r="L53" s="151"/>
      <c r="M53" s="151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</row>
    <row r="54" spans="1:255" s="152" customFormat="1" ht="18" hidden="1" customHeight="1" x14ac:dyDescent="0.2">
      <c r="A54" s="434" t="s">
        <v>2087</v>
      </c>
      <c r="B54" s="159" t="s">
        <v>1371</v>
      </c>
      <c r="C54" s="341" t="s">
        <v>2089</v>
      </c>
      <c r="D54" s="341">
        <f t="shared" si="34"/>
        <v>44931</v>
      </c>
      <c r="E54" s="341">
        <f t="shared" ref="E54" si="82">D54+2</f>
        <v>44933</v>
      </c>
      <c r="F54" s="341">
        <f t="shared" ref="F54" si="83">D54+4</f>
        <v>44935</v>
      </c>
      <c r="G54" s="469">
        <f t="shared" si="37"/>
        <v>44932</v>
      </c>
      <c r="H54" s="469"/>
      <c r="K54" s="151"/>
      <c r="L54" s="151"/>
      <c r="M54" s="151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</row>
    <row r="55" spans="1:255" s="152" customFormat="1" ht="18" hidden="1" customHeight="1" x14ac:dyDescent="0.2">
      <c r="A55" s="434" t="s">
        <v>2087</v>
      </c>
      <c r="B55" s="159" t="s">
        <v>1371</v>
      </c>
      <c r="C55" s="341" t="s">
        <v>2090</v>
      </c>
      <c r="D55" s="341">
        <f t="shared" si="34"/>
        <v>44938</v>
      </c>
      <c r="E55" s="341">
        <f t="shared" ref="E55" si="84">D55+2</f>
        <v>44940</v>
      </c>
      <c r="F55" s="341">
        <f t="shared" ref="F55" si="85">D55+4</f>
        <v>44942</v>
      </c>
      <c r="G55" s="469">
        <f t="shared" si="37"/>
        <v>44939</v>
      </c>
      <c r="H55" s="469"/>
      <c r="K55" s="151"/>
      <c r="L55" s="151"/>
      <c r="M55" s="151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</row>
    <row r="56" spans="1:255" s="152" customFormat="1" ht="18" hidden="1" customHeight="1" x14ac:dyDescent="0.2">
      <c r="A56" s="434" t="s">
        <v>2087</v>
      </c>
      <c r="B56" s="159" t="s">
        <v>1371</v>
      </c>
      <c r="C56" s="341" t="s">
        <v>2091</v>
      </c>
      <c r="D56" s="341">
        <f t="shared" si="34"/>
        <v>44945</v>
      </c>
      <c r="E56" s="341">
        <f t="shared" ref="E56" si="86">D56+2</f>
        <v>44947</v>
      </c>
      <c r="F56" s="341">
        <f t="shared" ref="F56" si="87">D56+4</f>
        <v>44949</v>
      </c>
      <c r="G56" s="469">
        <f t="shared" si="37"/>
        <v>44946</v>
      </c>
      <c r="H56" s="469"/>
      <c r="K56" s="151"/>
      <c r="L56" s="151"/>
      <c r="M56" s="151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</row>
    <row r="57" spans="1:255" s="152" customFormat="1" ht="18" hidden="1" customHeight="1" x14ac:dyDescent="0.2">
      <c r="A57" s="434" t="s">
        <v>2087</v>
      </c>
      <c r="B57" s="159" t="s">
        <v>1371</v>
      </c>
      <c r="C57" s="341" t="s">
        <v>2092</v>
      </c>
      <c r="D57" s="341">
        <f t="shared" si="34"/>
        <v>44952</v>
      </c>
      <c r="E57" s="341">
        <f t="shared" ref="E57" si="88">D57+2</f>
        <v>44954</v>
      </c>
      <c r="F57" s="341">
        <f t="shared" ref="F57" si="89">D57+4</f>
        <v>44956</v>
      </c>
      <c r="G57" s="469">
        <f t="shared" si="37"/>
        <v>44953</v>
      </c>
      <c r="H57" s="469"/>
      <c r="K57" s="151"/>
      <c r="L57" s="151"/>
      <c r="M57" s="151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</row>
    <row r="58" spans="1:255" s="152" customFormat="1" ht="18" hidden="1" customHeight="1" x14ac:dyDescent="0.2">
      <c r="A58" s="434" t="s">
        <v>2087</v>
      </c>
      <c r="B58" s="159" t="s">
        <v>1371</v>
      </c>
      <c r="C58" s="341" t="s">
        <v>2093</v>
      </c>
      <c r="D58" s="341">
        <f t="shared" si="34"/>
        <v>44959</v>
      </c>
      <c r="E58" s="341">
        <f t="shared" ref="E58" si="90">D58+2</f>
        <v>44961</v>
      </c>
      <c r="F58" s="341">
        <f t="shared" ref="F58" si="91">D58+4</f>
        <v>44963</v>
      </c>
      <c r="G58" s="469">
        <f t="shared" si="37"/>
        <v>44960</v>
      </c>
      <c r="H58" s="469"/>
      <c r="K58" s="151"/>
      <c r="L58" s="151"/>
      <c r="M58" s="151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</row>
    <row r="59" spans="1:255" s="152" customFormat="1" ht="18" hidden="1" customHeight="1" x14ac:dyDescent="0.2">
      <c r="A59" s="434" t="s">
        <v>2087</v>
      </c>
      <c r="B59" s="159" t="s">
        <v>1371</v>
      </c>
      <c r="C59" s="341" t="s">
        <v>2094</v>
      </c>
      <c r="D59" s="341">
        <f t="shared" si="34"/>
        <v>44966</v>
      </c>
      <c r="E59" s="341">
        <f t="shared" ref="E59" si="92">D59+2</f>
        <v>44968</v>
      </c>
      <c r="F59" s="341">
        <f t="shared" ref="F59" si="93">D59+4</f>
        <v>44970</v>
      </c>
      <c r="G59" s="469">
        <f t="shared" si="37"/>
        <v>44967</v>
      </c>
      <c r="H59" s="469"/>
      <c r="K59" s="151"/>
      <c r="L59" s="151"/>
      <c r="M59" s="151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</row>
    <row r="60" spans="1:255" s="152" customFormat="1" ht="18" hidden="1" customHeight="1" x14ac:dyDescent="0.2">
      <c r="A60" s="434" t="s">
        <v>2087</v>
      </c>
      <c r="B60" s="159" t="s">
        <v>1371</v>
      </c>
      <c r="C60" s="341" t="s">
        <v>2095</v>
      </c>
      <c r="D60" s="341">
        <f t="shared" si="34"/>
        <v>44973</v>
      </c>
      <c r="E60" s="341">
        <f t="shared" ref="E60" si="94">D60+2</f>
        <v>44975</v>
      </c>
      <c r="F60" s="341">
        <f t="shared" ref="F60" si="95">D60+4</f>
        <v>44977</v>
      </c>
      <c r="G60" s="469">
        <f t="shared" si="37"/>
        <v>44974</v>
      </c>
      <c r="H60" s="469"/>
      <c r="K60" s="151"/>
      <c r="L60" s="151"/>
      <c r="M60" s="151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</row>
    <row r="61" spans="1:255" s="152" customFormat="1" ht="18" hidden="1" customHeight="1" x14ac:dyDescent="0.2">
      <c r="A61" s="434"/>
      <c r="B61" s="159" t="s">
        <v>1371</v>
      </c>
      <c r="C61" s="341" t="s">
        <v>2096</v>
      </c>
      <c r="D61" s="341">
        <f t="shared" si="34"/>
        <v>44980</v>
      </c>
      <c r="E61" s="341">
        <f t="shared" ref="E61" si="96">D61+2</f>
        <v>44982</v>
      </c>
      <c r="F61" s="341">
        <f t="shared" ref="F61" si="97">D61+4</f>
        <v>44984</v>
      </c>
      <c r="G61" s="469">
        <f t="shared" si="37"/>
        <v>44981</v>
      </c>
      <c r="H61" s="469"/>
      <c r="K61" s="151"/>
      <c r="L61" s="151"/>
      <c r="M61" s="151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</row>
    <row r="62" spans="1:255" s="152" customFormat="1" ht="18" hidden="1" customHeight="1" x14ac:dyDescent="0.2">
      <c r="A62" s="434"/>
      <c r="B62" s="159" t="s">
        <v>1371</v>
      </c>
      <c r="C62" s="341" t="s">
        <v>2097</v>
      </c>
      <c r="D62" s="341">
        <f t="shared" si="34"/>
        <v>44987</v>
      </c>
      <c r="E62" s="341">
        <f t="shared" ref="E62" si="98">D62+2</f>
        <v>44989</v>
      </c>
      <c r="F62" s="341">
        <f t="shared" ref="F62" si="99">D62+4</f>
        <v>44991</v>
      </c>
      <c r="G62" s="469">
        <f t="shared" si="37"/>
        <v>44988</v>
      </c>
      <c r="H62" s="469"/>
      <c r="K62" s="151"/>
      <c r="L62" s="151"/>
      <c r="M62" s="151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</row>
    <row r="63" spans="1:255" s="152" customFormat="1" ht="18" hidden="1" customHeight="1" x14ac:dyDescent="0.2">
      <c r="A63" s="384"/>
      <c r="B63" s="159" t="s">
        <v>1371</v>
      </c>
      <c r="C63" s="341" t="s">
        <v>2098</v>
      </c>
      <c r="D63" s="341">
        <f t="shared" ref="D63:D78" si="100">D62+7</f>
        <v>44994</v>
      </c>
      <c r="E63" s="341">
        <f t="shared" ref="E63:E77" si="101">D63+2</f>
        <v>44996</v>
      </c>
      <c r="F63" s="341">
        <f t="shared" ref="F63:F77" si="102">D63+4</f>
        <v>44998</v>
      </c>
      <c r="G63" s="469">
        <f t="shared" ref="G63:G78" si="103">G62+7</f>
        <v>44995</v>
      </c>
      <c r="H63" s="151"/>
      <c r="I63" s="151"/>
      <c r="J63" s="151"/>
      <c r="K63" s="151"/>
      <c r="L63" s="151"/>
      <c r="M63" s="151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</row>
    <row r="64" spans="1:255" s="152" customFormat="1" ht="18" hidden="1" customHeight="1" x14ac:dyDescent="0.2">
      <c r="A64" s="384"/>
      <c r="B64" s="159" t="s">
        <v>1371</v>
      </c>
      <c r="C64" s="341" t="s">
        <v>2099</v>
      </c>
      <c r="D64" s="341">
        <f t="shared" si="100"/>
        <v>45001</v>
      </c>
      <c r="E64" s="341">
        <f t="shared" si="101"/>
        <v>45003</v>
      </c>
      <c r="F64" s="341">
        <f t="shared" si="102"/>
        <v>45005</v>
      </c>
      <c r="G64" s="469">
        <f t="shared" si="103"/>
        <v>45002</v>
      </c>
      <c r="H64" s="151"/>
      <c r="I64" s="151"/>
      <c r="J64" s="151"/>
      <c r="K64" s="151"/>
      <c r="L64" s="151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</row>
    <row r="65" spans="1:255" s="152" customFormat="1" ht="18" hidden="1" customHeight="1" x14ac:dyDescent="0.2">
      <c r="A65" s="384"/>
      <c r="B65" s="159" t="s">
        <v>1371</v>
      </c>
      <c r="C65" s="341" t="s">
        <v>2100</v>
      </c>
      <c r="D65" s="341">
        <f t="shared" si="100"/>
        <v>45008</v>
      </c>
      <c r="E65" s="341">
        <f t="shared" si="101"/>
        <v>45010</v>
      </c>
      <c r="F65" s="341">
        <f t="shared" si="102"/>
        <v>45012</v>
      </c>
      <c r="G65" s="469">
        <f t="shared" si="103"/>
        <v>45009</v>
      </c>
      <c r="H65" s="151"/>
      <c r="I65" s="151"/>
      <c r="J65" s="151"/>
      <c r="K65" s="151"/>
      <c r="L65" s="151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</row>
    <row r="66" spans="1:255" s="152" customFormat="1" ht="18" hidden="1" customHeight="1" x14ac:dyDescent="0.2">
      <c r="A66" s="384"/>
      <c r="B66" s="159" t="s">
        <v>1371</v>
      </c>
      <c r="C66" s="341" t="s">
        <v>2101</v>
      </c>
      <c r="D66" s="341">
        <f t="shared" si="100"/>
        <v>45015</v>
      </c>
      <c r="E66" s="540">
        <f t="shared" si="101"/>
        <v>45017</v>
      </c>
      <c r="F66" s="341">
        <f t="shared" si="102"/>
        <v>45019</v>
      </c>
      <c r="G66" s="469">
        <f t="shared" si="103"/>
        <v>45016</v>
      </c>
      <c r="H66" s="151"/>
      <c r="I66" s="151"/>
      <c r="J66" s="151"/>
      <c r="K66" s="151"/>
      <c r="L66" s="151"/>
      <c r="M66" s="15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</row>
    <row r="67" spans="1:255" s="152" customFormat="1" ht="18" hidden="1" customHeight="1" x14ac:dyDescent="0.2">
      <c r="A67" s="384" t="s">
        <v>2102</v>
      </c>
      <c r="B67" s="481" t="s">
        <v>1359</v>
      </c>
      <c r="C67" s="392" t="s">
        <v>2103</v>
      </c>
      <c r="D67" s="341">
        <f t="shared" si="100"/>
        <v>45022</v>
      </c>
      <c r="E67" s="341">
        <f t="shared" si="101"/>
        <v>45024</v>
      </c>
      <c r="F67" s="341">
        <f t="shared" si="102"/>
        <v>45026</v>
      </c>
      <c r="G67" s="469">
        <f t="shared" si="103"/>
        <v>45023</v>
      </c>
      <c r="H67" s="151"/>
      <c r="I67" s="151"/>
      <c r="J67" s="151"/>
      <c r="K67" s="151"/>
      <c r="L67" s="151"/>
      <c r="M67" s="15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</row>
    <row r="68" spans="1:255" s="152" customFormat="1" ht="18" hidden="1" customHeight="1" x14ac:dyDescent="0.2">
      <c r="A68" s="384" t="s">
        <v>2102</v>
      </c>
      <c r="B68" s="159" t="s">
        <v>602</v>
      </c>
      <c r="C68" s="341" t="s">
        <v>2104</v>
      </c>
      <c r="D68" s="341">
        <f t="shared" si="100"/>
        <v>45029</v>
      </c>
      <c r="E68" s="341">
        <f t="shared" si="101"/>
        <v>45031</v>
      </c>
      <c r="F68" s="341">
        <f t="shared" si="102"/>
        <v>45033</v>
      </c>
      <c r="G68" s="469">
        <f t="shared" si="103"/>
        <v>45030</v>
      </c>
      <c r="H68" s="151"/>
      <c r="I68" s="151"/>
      <c r="J68" s="151"/>
      <c r="K68" s="151"/>
      <c r="L68" s="151"/>
      <c r="M68" s="15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</row>
    <row r="69" spans="1:255" s="152" customFormat="1" ht="18" hidden="1" customHeight="1" x14ac:dyDescent="0.2">
      <c r="A69" s="384" t="s">
        <v>2102</v>
      </c>
      <c r="B69" s="159" t="s">
        <v>602</v>
      </c>
      <c r="C69" s="341" t="s">
        <v>2105</v>
      </c>
      <c r="D69" s="341">
        <f t="shared" si="100"/>
        <v>45036</v>
      </c>
      <c r="E69" s="341">
        <f t="shared" si="101"/>
        <v>45038</v>
      </c>
      <c r="F69" s="341">
        <f t="shared" si="102"/>
        <v>45040</v>
      </c>
      <c r="G69" s="469">
        <f t="shared" si="103"/>
        <v>45037</v>
      </c>
      <c r="H69" s="151"/>
      <c r="I69" s="151"/>
      <c r="J69" s="151"/>
      <c r="K69" s="151"/>
      <c r="L69" s="151"/>
      <c r="M69" s="15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</row>
    <row r="70" spans="1:255" s="152" customFormat="1" ht="18" hidden="1" customHeight="1" x14ac:dyDescent="0.2">
      <c r="A70" s="384" t="s">
        <v>2102</v>
      </c>
      <c r="B70" s="159" t="s">
        <v>602</v>
      </c>
      <c r="C70" s="341" t="s">
        <v>2106</v>
      </c>
      <c r="D70" s="341">
        <f t="shared" si="100"/>
        <v>45043</v>
      </c>
      <c r="E70" s="341">
        <f t="shared" si="101"/>
        <v>45045</v>
      </c>
      <c r="F70" s="341">
        <f t="shared" si="102"/>
        <v>45047</v>
      </c>
      <c r="G70" s="469">
        <f t="shared" si="103"/>
        <v>45044</v>
      </c>
      <c r="H70" s="151"/>
      <c r="I70" s="151"/>
      <c r="J70" s="151"/>
      <c r="K70" s="151"/>
      <c r="L70" s="151"/>
      <c r="M70" s="15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</row>
    <row r="71" spans="1:255" s="152" customFormat="1" ht="18" hidden="1" customHeight="1" x14ac:dyDescent="0.2">
      <c r="A71" s="384" t="s">
        <v>2102</v>
      </c>
      <c r="B71" s="159" t="s">
        <v>602</v>
      </c>
      <c r="C71" s="341" t="s">
        <v>2107</v>
      </c>
      <c r="D71" s="341">
        <f t="shared" si="100"/>
        <v>45050</v>
      </c>
      <c r="E71" s="341">
        <f t="shared" si="101"/>
        <v>45052</v>
      </c>
      <c r="F71" s="341">
        <f t="shared" si="102"/>
        <v>45054</v>
      </c>
      <c r="G71" s="469">
        <f t="shared" si="103"/>
        <v>45051</v>
      </c>
      <c r="H71" s="151"/>
      <c r="I71" s="151"/>
      <c r="J71" s="151"/>
      <c r="K71" s="151"/>
      <c r="L71" s="151"/>
      <c r="M71" s="15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</row>
    <row r="72" spans="1:255" s="152" customFormat="1" ht="18" hidden="1" customHeight="1" x14ac:dyDescent="0.2">
      <c r="A72" s="384" t="s">
        <v>2102</v>
      </c>
      <c r="B72" s="159" t="s">
        <v>602</v>
      </c>
      <c r="C72" s="341" t="s">
        <v>2108</v>
      </c>
      <c r="D72" s="341">
        <f t="shared" si="100"/>
        <v>45057</v>
      </c>
      <c r="E72" s="341">
        <f t="shared" si="101"/>
        <v>45059</v>
      </c>
      <c r="F72" s="341">
        <f t="shared" si="102"/>
        <v>45061</v>
      </c>
      <c r="G72" s="469">
        <f t="shared" si="103"/>
        <v>45058</v>
      </c>
      <c r="H72" s="151"/>
      <c r="I72" s="151"/>
      <c r="J72" s="151"/>
      <c r="K72" s="151"/>
      <c r="L72" s="151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</row>
    <row r="73" spans="1:255" s="152" customFormat="1" ht="18" customHeight="1" x14ac:dyDescent="0.2">
      <c r="A73" s="384" t="s">
        <v>2109</v>
      </c>
      <c r="B73" s="159" t="s">
        <v>2110</v>
      </c>
      <c r="C73" s="341" t="s">
        <v>2111</v>
      </c>
      <c r="D73" s="341">
        <f t="shared" si="100"/>
        <v>45064</v>
      </c>
      <c r="E73" s="341">
        <f t="shared" si="101"/>
        <v>45066</v>
      </c>
      <c r="F73" s="341">
        <f t="shared" si="102"/>
        <v>45068</v>
      </c>
      <c r="G73" s="469">
        <f t="shared" si="103"/>
        <v>45065</v>
      </c>
      <c r="H73" s="151"/>
      <c r="I73" s="151"/>
      <c r="J73" s="151"/>
      <c r="K73" s="151"/>
      <c r="L73" s="151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</row>
    <row r="74" spans="1:255" s="152" customFormat="1" ht="18" customHeight="1" x14ac:dyDescent="0.2">
      <c r="A74" s="384" t="s">
        <v>2109</v>
      </c>
      <c r="B74" s="159" t="s">
        <v>2110</v>
      </c>
      <c r="C74" s="341" t="s">
        <v>2112</v>
      </c>
      <c r="D74" s="341">
        <f t="shared" si="100"/>
        <v>45071</v>
      </c>
      <c r="E74" s="341">
        <f t="shared" si="101"/>
        <v>45073</v>
      </c>
      <c r="F74" s="341">
        <f t="shared" si="102"/>
        <v>45075</v>
      </c>
      <c r="G74" s="469">
        <f t="shared" si="103"/>
        <v>45072</v>
      </c>
      <c r="H74" s="151"/>
      <c r="I74" s="151"/>
      <c r="J74" s="151"/>
      <c r="K74" s="151"/>
      <c r="L74" s="151"/>
      <c r="M74" s="15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</row>
    <row r="75" spans="1:255" s="152" customFormat="1" ht="18" customHeight="1" x14ac:dyDescent="0.2">
      <c r="A75" s="384" t="s">
        <v>2109</v>
      </c>
      <c r="B75" s="159" t="s">
        <v>2110</v>
      </c>
      <c r="C75" s="341" t="s">
        <v>2113</v>
      </c>
      <c r="D75" s="341">
        <f t="shared" si="100"/>
        <v>45078</v>
      </c>
      <c r="E75" s="341">
        <f t="shared" si="101"/>
        <v>45080</v>
      </c>
      <c r="F75" s="341">
        <f t="shared" si="102"/>
        <v>45082</v>
      </c>
      <c r="G75" s="469">
        <f t="shared" si="103"/>
        <v>45079</v>
      </c>
      <c r="H75" s="151"/>
      <c r="I75" s="151"/>
      <c r="J75" s="151"/>
      <c r="K75" s="151"/>
      <c r="L75" s="151"/>
      <c r="M75" s="151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</row>
    <row r="76" spans="1:255" s="152" customFormat="1" ht="18" customHeight="1" x14ac:dyDescent="0.2">
      <c r="A76" s="384" t="s">
        <v>2102</v>
      </c>
      <c r="B76" s="159" t="s">
        <v>602</v>
      </c>
      <c r="C76" s="341" t="s">
        <v>2114</v>
      </c>
      <c r="D76" s="341">
        <f t="shared" si="100"/>
        <v>45085</v>
      </c>
      <c r="E76" s="341">
        <f t="shared" si="101"/>
        <v>45087</v>
      </c>
      <c r="F76" s="341">
        <f t="shared" si="102"/>
        <v>45089</v>
      </c>
      <c r="G76" s="469">
        <f t="shared" si="103"/>
        <v>45086</v>
      </c>
      <c r="H76" s="151"/>
      <c r="I76" s="151"/>
      <c r="J76" s="151"/>
      <c r="K76" s="151"/>
      <c r="L76" s="151"/>
      <c r="M76" s="151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</row>
    <row r="77" spans="1:255" s="152" customFormat="1" ht="18" customHeight="1" x14ac:dyDescent="0.2">
      <c r="A77" s="384" t="s">
        <v>2102</v>
      </c>
      <c r="B77" s="159" t="s">
        <v>602</v>
      </c>
      <c r="C77" s="341" t="s">
        <v>2115</v>
      </c>
      <c r="D77" s="341">
        <f t="shared" si="100"/>
        <v>45092</v>
      </c>
      <c r="E77" s="341">
        <f t="shared" si="101"/>
        <v>45094</v>
      </c>
      <c r="F77" s="341">
        <f t="shared" si="102"/>
        <v>45096</v>
      </c>
      <c r="G77" s="469">
        <f t="shared" si="103"/>
        <v>45093</v>
      </c>
      <c r="H77" s="151"/>
      <c r="I77" s="151"/>
      <c r="J77" s="151"/>
      <c r="K77" s="151"/>
      <c r="L77" s="151"/>
      <c r="M77" s="151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</row>
    <row r="78" spans="1:255" s="152" customFormat="1" ht="18" customHeight="1" x14ac:dyDescent="0.2">
      <c r="A78" s="384"/>
      <c r="B78" s="159" t="s">
        <v>602</v>
      </c>
      <c r="C78" s="341" t="s">
        <v>2116</v>
      </c>
      <c r="D78" s="341">
        <f t="shared" si="100"/>
        <v>45099</v>
      </c>
      <c r="E78" s="341">
        <f t="shared" ref="E78" si="104">D78+2</f>
        <v>45101</v>
      </c>
      <c r="F78" s="540">
        <f t="shared" ref="F78" si="105">D78+4</f>
        <v>45103</v>
      </c>
      <c r="G78" s="469">
        <f t="shared" si="103"/>
        <v>45100</v>
      </c>
      <c r="H78" s="151"/>
      <c r="I78" s="151"/>
      <c r="J78" s="151"/>
      <c r="K78" s="151"/>
      <c r="L78" s="151"/>
      <c r="M78" s="151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</row>
    <row r="79" spans="1:255" s="152" customFormat="1" ht="18" customHeight="1" x14ac:dyDescent="0.2">
      <c r="A79" s="384"/>
      <c r="B79" s="475"/>
      <c r="C79" s="161"/>
      <c r="D79" s="161"/>
      <c r="E79" s="161"/>
      <c r="F79" s="161"/>
      <c r="G79" s="161"/>
      <c r="H79" s="151"/>
      <c r="I79" s="151"/>
      <c r="J79" s="151"/>
      <c r="K79" s="151"/>
      <c r="L79" s="151"/>
      <c r="M79" s="151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</row>
    <row r="80" spans="1:255" s="152" customFormat="1" ht="18" hidden="1" customHeight="1" x14ac:dyDescent="0.2">
      <c r="A80" s="701"/>
      <c r="B80" s="702" t="s">
        <v>2117</v>
      </c>
      <c r="C80" s="703"/>
      <c r="D80" s="704"/>
      <c r="E80" s="704"/>
      <c r="F80" s="704"/>
      <c r="G80" s="705"/>
      <c r="H80" s="151"/>
      <c r="I80" s="701"/>
      <c r="J80" s="470"/>
      <c r="K80" s="161"/>
      <c r="L80" s="161"/>
      <c r="M80" s="161"/>
      <c r="N80" s="161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</row>
    <row r="81" spans="1:255" s="152" customFormat="1" ht="18" hidden="1" customHeight="1" x14ac:dyDescent="0.2">
      <c r="A81" s="384"/>
      <c r="B81" s="170"/>
      <c r="C81" s="161"/>
      <c r="D81" s="172"/>
      <c r="E81" s="172"/>
      <c r="F81" s="172"/>
      <c r="G81" s="161"/>
      <c r="H81" s="151"/>
      <c r="I81" s="170"/>
      <c r="J81" s="161"/>
      <c r="K81" s="161"/>
      <c r="L81" s="161"/>
      <c r="M81" s="161"/>
      <c r="N81" s="161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</row>
    <row r="82" spans="1:255" s="152" customFormat="1" ht="33" hidden="1" customHeight="1" x14ac:dyDescent="0.2">
      <c r="A82" s="384"/>
      <c r="B82" s="433" t="s">
        <v>2118</v>
      </c>
      <c r="C82" s="157" t="s">
        <v>651</v>
      </c>
      <c r="D82" s="362" t="s">
        <v>1256</v>
      </c>
      <c r="E82" s="169" t="s">
        <v>1737</v>
      </c>
      <c r="F82" s="362" t="s">
        <v>2119</v>
      </c>
      <c r="G82" s="362" t="s">
        <v>297</v>
      </c>
      <c r="H82" s="519" t="s">
        <v>1</v>
      </c>
      <c r="I82" s="519" t="s">
        <v>2</v>
      </c>
      <c r="J82" s="175"/>
      <c r="K82" s="175"/>
      <c r="L82" s="441"/>
      <c r="M82" s="441"/>
      <c r="N82" s="441"/>
      <c r="O82" s="372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</row>
    <row r="83" spans="1:255" s="152" customFormat="1" ht="18" hidden="1" customHeight="1" x14ac:dyDescent="0.2">
      <c r="A83" s="384"/>
      <c r="B83" s="158" t="s">
        <v>388</v>
      </c>
      <c r="C83" s="158" t="s">
        <v>389</v>
      </c>
      <c r="D83" s="362" t="s">
        <v>1041</v>
      </c>
      <c r="E83" s="362" t="s">
        <v>2120</v>
      </c>
      <c r="F83" s="362" t="s">
        <v>243</v>
      </c>
      <c r="G83" s="362" t="s">
        <v>318</v>
      </c>
      <c r="H83" s="520"/>
      <c r="I83" s="520"/>
      <c r="J83" s="176"/>
      <c r="K83" s="175"/>
      <c r="L83" s="175"/>
      <c r="M83" s="175"/>
      <c r="N83" s="175"/>
      <c r="O83" s="469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</row>
    <row r="84" spans="1:255" s="152" customFormat="1" ht="15.6" hidden="1" customHeight="1" x14ac:dyDescent="0.2">
      <c r="A84" s="434" t="s">
        <v>2121</v>
      </c>
      <c r="B84" s="500" t="s">
        <v>2122</v>
      </c>
      <c r="C84" s="343" t="s">
        <v>2123</v>
      </c>
      <c r="D84" s="343">
        <v>44498</v>
      </c>
      <c r="E84" s="456">
        <f t="shared" ref="E84:E90" si="106">D84+1</f>
        <v>44499</v>
      </c>
      <c r="F84" s="343">
        <f t="shared" ref="F84:F90" si="107">D84+3</f>
        <v>44501</v>
      </c>
      <c r="G84" s="343">
        <f t="shared" ref="G84:G90" si="108">D84+4</f>
        <v>44502</v>
      </c>
      <c r="H84" s="521">
        <v>44494</v>
      </c>
      <c r="I84" s="521">
        <v>44494</v>
      </c>
      <c r="J84" s="161"/>
      <c r="K84" s="161"/>
      <c r="L84" s="161"/>
      <c r="M84" s="161"/>
      <c r="N84" s="161"/>
      <c r="O84" s="469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</row>
    <row r="85" spans="1:255" s="152" customFormat="1" ht="13.9" hidden="1" customHeight="1" x14ac:dyDescent="0.2">
      <c r="A85" s="434"/>
      <c r="B85" s="500" t="s">
        <v>1329</v>
      </c>
      <c r="C85" s="343" t="s">
        <v>2124</v>
      </c>
      <c r="D85" s="343">
        <v>44502</v>
      </c>
      <c r="E85" s="343">
        <f t="shared" si="106"/>
        <v>44503</v>
      </c>
      <c r="F85" s="343">
        <f t="shared" si="107"/>
        <v>44505</v>
      </c>
      <c r="G85" s="343">
        <f t="shared" si="108"/>
        <v>44506</v>
      </c>
      <c r="H85" s="521">
        <f t="shared" ref="H85:I85" si="109">H84+7</f>
        <v>44501</v>
      </c>
      <c r="I85" s="521">
        <f t="shared" si="109"/>
        <v>44501</v>
      </c>
      <c r="J85" s="161"/>
      <c r="K85" s="161"/>
      <c r="L85" s="161"/>
      <c r="M85" s="161"/>
      <c r="N85" s="161"/>
      <c r="O85" s="469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</row>
    <row r="86" spans="1:255" s="152" customFormat="1" ht="18" hidden="1" customHeight="1" x14ac:dyDescent="0.2">
      <c r="A86" s="434"/>
      <c r="B86" s="500" t="s">
        <v>2125</v>
      </c>
      <c r="C86" s="343" t="s">
        <v>2126</v>
      </c>
      <c r="D86" s="343">
        <v>44508</v>
      </c>
      <c r="E86" s="343">
        <f t="shared" si="106"/>
        <v>44509</v>
      </c>
      <c r="F86" s="343">
        <f t="shared" si="107"/>
        <v>44511</v>
      </c>
      <c r="G86" s="343">
        <f t="shared" si="108"/>
        <v>44512</v>
      </c>
      <c r="H86" s="521">
        <f t="shared" ref="H86:I86" si="110">H85+7</f>
        <v>44508</v>
      </c>
      <c r="I86" s="521">
        <f t="shared" si="110"/>
        <v>44508</v>
      </c>
      <c r="J86" s="161"/>
      <c r="K86" s="161"/>
      <c r="L86" s="161"/>
      <c r="M86" s="161"/>
      <c r="N86" s="161"/>
      <c r="O86" s="469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</row>
    <row r="87" spans="1:255" s="152" customFormat="1" ht="18" hidden="1" customHeight="1" x14ac:dyDescent="0.2">
      <c r="A87" s="434"/>
      <c r="B87" s="500" t="s">
        <v>1043</v>
      </c>
      <c r="C87" s="343" t="s">
        <v>2126</v>
      </c>
      <c r="D87" s="343">
        <v>44507</v>
      </c>
      <c r="E87" s="483">
        <f t="shared" ref="E87" si="111">D87+1</f>
        <v>44508</v>
      </c>
      <c r="F87" s="343">
        <f t="shared" ref="F87" si="112">D87+3</f>
        <v>44510</v>
      </c>
      <c r="G87" s="483">
        <f t="shared" ref="G87" si="113">D87+4</f>
        <v>44511</v>
      </c>
      <c r="H87" s="521">
        <v>44508</v>
      </c>
      <c r="I87" s="521">
        <v>44508</v>
      </c>
      <c r="J87" s="161"/>
      <c r="K87" s="161"/>
      <c r="L87" s="161"/>
      <c r="M87" s="161"/>
      <c r="N87" s="161"/>
      <c r="O87" s="469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</row>
    <row r="88" spans="1:255" s="152" customFormat="1" ht="18" hidden="1" customHeight="1" x14ac:dyDescent="0.2">
      <c r="A88" s="434"/>
      <c r="B88" s="500" t="s">
        <v>1329</v>
      </c>
      <c r="C88" s="343" t="s">
        <v>2127</v>
      </c>
      <c r="D88" s="343">
        <v>44517</v>
      </c>
      <c r="E88" s="483">
        <f t="shared" si="106"/>
        <v>44518</v>
      </c>
      <c r="F88" s="343">
        <f t="shared" si="107"/>
        <v>44520</v>
      </c>
      <c r="G88" s="343">
        <f t="shared" si="108"/>
        <v>44521</v>
      </c>
      <c r="H88" s="521">
        <f t="shared" ref="H88:I88" si="114">H86+7</f>
        <v>44515</v>
      </c>
      <c r="I88" s="521">
        <f t="shared" si="114"/>
        <v>44515</v>
      </c>
      <c r="J88" s="161"/>
      <c r="K88" s="161"/>
      <c r="L88" s="161"/>
      <c r="M88" s="161"/>
      <c r="N88" s="161"/>
      <c r="O88" s="469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</row>
    <row r="89" spans="1:255" s="152" customFormat="1" ht="18" hidden="1" customHeight="1" x14ac:dyDescent="0.2">
      <c r="A89" s="434"/>
      <c r="B89" s="500" t="s">
        <v>2128</v>
      </c>
      <c r="C89" s="343" t="s">
        <v>2129</v>
      </c>
      <c r="D89" s="343">
        <v>44522</v>
      </c>
      <c r="E89" s="483">
        <f t="shared" si="106"/>
        <v>44523</v>
      </c>
      <c r="F89" s="343">
        <f t="shared" si="107"/>
        <v>44525</v>
      </c>
      <c r="G89" s="343">
        <f t="shared" si="108"/>
        <v>44526</v>
      </c>
      <c r="H89" s="521">
        <f t="shared" ref="H89:I89" si="115">H88+7</f>
        <v>44522</v>
      </c>
      <c r="I89" s="521">
        <f t="shared" si="115"/>
        <v>44522</v>
      </c>
      <c r="J89" s="161"/>
      <c r="K89" s="161"/>
      <c r="L89" s="161"/>
      <c r="M89" s="161"/>
      <c r="N89" s="161"/>
      <c r="O89" s="469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</row>
    <row r="90" spans="1:255" s="152" customFormat="1" ht="15.6" hidden="1" customHeight="1" x14ac:dyDescent="0.2">
      <c r="A90" s="434"/>
      <c r="B90" s="500" t="s">
        <v>1329</v>
      </c>
      <c r="C90" s="343" t="s">
        <v>2130</v>
      </c>
      <c r="D90" s="343">
        <v>44531</v>
      </c>
      <c r="E90" s="483">
        <f t="shared" si="106"/>
        <v>44532</v>
      </c>
      <c r="F90" s="343">
        <f t="shared" si="107"/>
        <v>44534</v>
      </c>
      <c r="G90" s="343">
        <f t="shared" si="108"/>
        <v>44535</v>
      </c>
      <c r="H90" s="521">
        <f t="shared" ref="H90:I90" si="116">H89+7</f>
        <v>44529</v>
      </c>
      <c r="I90" s="521">
        <f t="shared" si="116"/>
        <v>44529</v>
      </c>
      <c r="J90" s="161"/>
      <c r="K90" s="161"/>
      <c r="L90" s="161"/>
      <c r="M90" s="161"/>
      <c r="N90" s="161"/>
      <c r="O90" s="469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</row>
    <row r="91" spans="1:255" s="152" customFormat="1" ht="15.6" hidden="1" customHeight="1" x14ac:dyDescent="0.2">
      <c r="A91" s="434"/>
      <c r="B91" s="500" t="s">
        <v>2128</v>
      </c>
      <c r="C91" s="343" t="s">
        <v>2131</v>
      </c>
      <c r="D91" s="343">
        <v>44535</v>
      </c>
      <c r="E91" s="343">
        <f t="shared" ref="E91:E93" si="117">D91+1</f>
        <v>44536</v>
      </c>
      <c r="F91" s="343">
        <f t="shared" ref="F91:F93" si="118">D91+3</f>
        <v>44538</v>
      </c>
      <c r="G91" s="343">
        <f t="shared" ref="G91:G93" si="119">D91+4</f>
        <v>44539</v>
      </c>
      <c r="H91" s="521">
        <v>44536</v>
      </c>
      <c r="I91" s="521">
        <v>44536</v>
      </c>
      <c r="J91" s="161"/>
      <c r="K91" s="161"/>
      <c r="L91" s="161"/>
      <c r="M91" s="161"/>
      <c r="N91" s="161"/>
      <c r="O91" s="469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</row>
    <row r="92" spans="1:255" s="152" customFormat="1" ht="15.6" hidden="1" customHeight="1" x14ac:dyDescent="0.2">
      <c r="A92" s="434"/>
      <c r="B92" s="500" t="s">
        <v>2132</v>
      </c>
      <c r="C92" s="343" t="s">
        <v>2133</v>
      </c>
      <c r="D92" s="343">
        <v>44549</v>
      </c>
      <c r="E92" s="483">
        <f t="shared" si="117"/>
        <v>44550</v>
      </c>
      <c r="F92" s="343">
        <f t="shared" si="118"/>
        <v>44552</v>
      </c>
      <c r="G92" s="343">
        <f t="shared" si="119"/>
        <v>44553</v>
      </c>
      <c r="H92" s="521">
        <f t="shared" ref="H92:I98" si="120">H91+7</f>
        <v>44543</v>
      </c>
      <c r="I92" s="521">
        <f t="shared" si="120"/>
        <v>44543</v>
      </c>
      <c r="J92" s="161"/>
      <c r="K92" s="161"/>
      <c r="L92" s="161"/>
      <c r="M92" s="161"/>
      <c r="N92" s="161"/>
      <c r="O92" s="469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</row>
    <row r="93" spans="1:255" s="152" customFormat="1" ht="15.6" hidden="1" customHeight="1" x14ac:dyDescent="0.2">
      <c r="A93" s="434"/>
      <c r="B93" s="500" t="s">
        <v>2128</v>
      </c>
      <c r="C93" s="343" t="s">
        <v>2134</v>
      </c>
      <c r="D93" s="343">
        <v>44551</v>
      </c>
      <c r="E93" s="343">
        <f t="shared" si="117"/>
        <v>44552</v>
      </c>
      <c r="F93" s="343">
        <f t="shared" si="118"/>
        <v>44554</v>
      </c>
      <c r="G93" s="343">
        <f t="shared" si="119"/>
        <v>44555</v>
      </c>
      <c r="H93" s="521">
        <f t="shared" si="120"/>
        <v>44550</v>
      </c>
      <c r="I93" s="521">
        <f t="shared" si="120"/>
        <v>44550</v>
      </c>
      <c r="J93" s="161"/>
      <c r="K93" s="161"/>
      <c r="L93" s="161"/>
      <c r="M93" s="161"/>
      <c r="N93" s="161"/>
      <c r="O93" s="469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</row>
    <row r="94" spans="1:255" s="152" customFormat="1" ht="18" hidden="1" customHeight="1" x14ac:dyDescent="0.2">
      <c r="A94" s="434"/>
      <c r="B94" s="500" t="s">
        <v>2132</v>
      </c>
      <c r="C94" s="343" t="s">
        <v>2135</v>
      </c>
      <c r="D94" s="343">
        <v>44557</v>
      </c>
      <c r="E94" s="343">
        <f t="shared" ref="E94" si="121">D94+1</f>
        <v>44558</v>
      </c>
      <c r="F94" s="343">
        <f t="shared" ref="F94" si="122">D94+3</f>
        <v>44560</v>
      </c>
      <c r="G94" s="343">
        <f t="shared" ref="G94" si="123">D94+4</f>
        <v>44561</v>
      </c>
      <c r="H94" s="521">
        <f t="shared" si="120"/>
        <v>44557</v>
      </c>
      <c r="I94" s="521">
        <f t="shared" si="120"/>
        <v>44557</v>
      </c>
      <c r="J94" s="176"/>
      <c r="K94" s="175"/>
      <c r="L94" s="175"/>
      <c r="M94" s="175"/>
      <c r="N94" s="17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</row>
    <row r="95" spans="1:255" s="152" customFormat="1" ht="18" hidden="1" customHeight="1" x14ac:dyDescent="0.2">
      <c r="A95" s="434"/>
      <c r="B95" s="500" t="s">
        <v>2128</v>
      </c>
      <c r="C95" s="343" t="s">
        <v>2136</v>
      </c>
      <c r="D95" s="343">
        <v>44198</v>
      </c>
      <c r="E95" s="343">
        <f t="shared" ref="E95" si="124">D95+1</f>
        <v>44199</v>
      </c>
      <c r="F95" s="343">
        <f t="shared" ref="F95" si="125">D95+3</f>
        <v>44201</v>
      </c>
      <c r="G95" s="343">
        <f t="shared" ref="G95" si="126">D95+4</f>
        <v>44202</v>
      </c>
      <c r="H95" s="521">
        <f t="shared" si="120"/>
        <v>44564</v>
      </c>
      <c r="I95" s="521">
        <f t="shared" si="120"/>
        <v>44564</v>
      </c>
      <c r="J95" s="176"/>
      <c r="K95" s="175"/>
      <c r="L95" s="175"/>
      <c r="M95" s="175"/>
      <c r="N95" s="17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</row>
    <row r="96" spans="1:255" s="152" customFormat="1" ht="18" hidden="1" customHeight="1" x14ac:dyDescent="0.2">
      <c r="A96" s="434"/>
      <c r="B96" s="500" t="s">
        <v>2132</v>
      </c>
      <c r="C96" s="343" t="s">
        <v>2137</v>
      </c>
      <c r="D96" s="343">
        <v>44577</v>
      </c>
      <c r="E96" s="540">
        <f t="shared" ref="E96:E98" si="127">D96+1</f>
        <v>44578</v>
      </c>
      <c r="F96" s="343">
        <f t="shared" ref="F96:F98" si="128">D96+3</f>
        <v>44580</v>
      </c>
      <c r="G96" s="343">
        <f t="shared" ref="G96:G98" si="129">D96+4</f>
        <v>44581</v>
      </c>
      <c r="H96" s="521">
        <f t="shared" si="120"/>
        <v>44571</v>
      </c>
      <c r="I96" s="521">
        <f t="shared" si="120"/>
        <v>44571</v>
      </c>
      <c r="J96" s="176"/>
      <c r="K96" s="175"/>
      <c r="L96" s="175"/>
      <c r="M96" s="175"/>
      <c r="N96" s="17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</row>
    <row r="97" spans="1:254" s="152" customFormat="1" ht="18" hidden="1" customHeight="1" x14ac:dyDescent="0.2">
      <c r="A97" s="434"/>
      <c r="B97" s="500" t="s">
        <v>2128</v>
      </c>
      <c r="C97" s="343" t="s">
        <v>2138</v>
      </c>
      <c r="D97" s="343">
        <v>44574</v>
      </c>
      <c r="E97" s="343">
        <f t="shared" si="127"/>
        <v>44575</v>
      </c>
      <c r="F97" s="343">
        <f t="shared" si="128"/>
        <v>44577</v>
      </c>
      <c r="G97" s="343">
        <f t="shared" si="129"/>
        <v>44578</v>
      </c>
      <c r="H97" s="521">
        <f t="shared" si="120"/>
        <v>44578</v>
      </c>
      <c r="I97" s="521">
        <f t="shared" si="120"/>
        <v>44578</v>
      </c>
      <c r="J97" s="176"/>
      <c r="K97" s="175"/>
      <c r="L97" s="175"/>
      <c r="M97" s="175"/>
      <c r="N97" s="17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</row>
    <row r="98" spans="1:254" s="152" customFormat="1" ht="18" hidden="1" customHeight="1" x14ac:dyDescent="0.2">
      <c r="A98" s="434"/>
      <c r="B98" s="500" t="s">
        <v>2132</v>
      </c>
      <c r="C98" s="343" t="s">
        <v>2139</v>
      </c>
      <c r="D98" s="343">
        <v>44586</v>
      </c>
      <c r="E98" s="343">
        <f t="shared" si="127"/>
        <v>44587</v>
      </c>
      <c r="F98" s="343">
        <f t="shared" si="128"/>
        <v>44589</v>
      </c>
      <c r="G98" s="343">
        <f t="shared" si="129"/>
        <v>44590</v>
      </c>
      <c r="H98" s="521">
        <f t="shared" si="120"/>
        <v>44585</v>
      </c>
      <c r="I98" s="521">
        <f t="shared" si="120"/>
        <v>44585</v>
      </c>
      <c r="J98" s="176"/>
      <c r="K98" s="175"/>
      <c r="L98" s="175"/>
      <c r="M98" s="175"/>
      <c r="N98" s="17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</row>
    <row r="99" spans="1:254" s="152" customFormat="1" ht="18" hidden="1" customHeight="1" x14ac:dyDescent="0.2">
      <c r="A99" s="434" t="s">
        <v>2121</v>
      </c>
      <c r="B99" s="500" t="s">
        <v>1076</v>
      </c>
      <c r="C99" s="343" t="s">
        <v>2140</v>
      </c>
      <c r="D99" s="343">
        <f t="shared" ref="D99" si="130">D98+7</f>
        <v>44593</v>
      </c>
      <c r="E99" s="343">
        <f t="shared" ref="E99:E100" si="131">D99+1</f>
        <v>44594</v>
      </c>
      <c r="F99" s="343">
        <f t="shared" ref="F99:F100" si="132">D99+3</f>
        <v>44596</v>
      </c>
      <c r="G99" s="540">
        <f t="shared" ref="G99:G100" si="133">D99+4</f>
        <v>44597</v>
      </c>
      <c r="H99" s="521"/>
      <c r="I99" s="521"/>
      <c r="J99" s="161"/>
      <c r="K99" s="161"/>
      <c r="L99" s="161"/>
      <c r="M99" s="161"/>
      <c r="N99" s="161"/>
      <c r="O99" s="492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</row>
    <row r="100" spans="1:254" s="152" customFormat="1" ht="18" hidden="1" customHeight="1" x14ac:dyDescent="0.2">
      <c r="A100" s="434"/>
      <c r="B100" s="500" t="s">
        <v>2128</v>
      </c>
      <c r="C100" s="343" t="s">
        <v>2140</v>
      </c>
      <c r="D100" s="343">
        <v>44591</v>
      </c>
      <c r="E100" s="343">
        <f t="shared" si="131"/>
        <v>44592</v>
      </c>
      <c r="F100" s="343">
        <f t="shared" si="132"/>
        <v>44594</v>
      </c>
      <c r="G100" s="343">
        <f t="shared" si="133"/>
        <v>44595</v>
      </c>
      <c r="H100" s="521">
        <v>44592</v>
      </c>
      <c r="I100" s="521">
        <v>44592</v>
      </c>
      <c r="J100" s="161"/>
      <c r="K100" s="161"/>
      <c r="L100" s="161"/>
      <c r="M100" s="161"/>
      <c r="N100" s="161"/>
      <c r="O100" s="492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</row>
    <row r="101" spans="1:254" s="152" customFormat="1" ht="18" hidden="1" customHeight="1" x14ac:dyDescent="0.2">
      <c r="A101" s="434"/>
      <c r="B101" s="500" t="s">
        <v>2132</v>
      </c>
      <c r="C101" s="343" t="s">
        <v>2141</v>
      </c>
      <c r="D101" s="343">
        <v>44600</v>
      </c>
      <c r="E101" s="343">
        <f t="shared" ref="E101" si="134">D101+1</f>
        <v>44601</v>
      </c>
      <c r="F101" s="343">
        <f t="shared" ref="F101" si="135">D101+3</f>
        <v>44603</v>
      </c>
      <c r="G101" s="343">
        <f t="shared" ref="G101" si="136">D101+4</f>
        <v>44604</v>
      </c>
      <c r="H101" s="521">
        <f>H100+7</f>
        <v>44599</v>
      </c>
      <c r="I101" s="521">
        <f>I100+7</f>
        <v>44599</v>
      </c>
      <c r="J101" s="161"/>
      <c r="K101" s="161"/>
      <c r="L101" s="161"/>
      <c r="M101" s="161"/>
      <c r="N101" s="161"/>
      <c r="O101" s="492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</row>
    <row r="102" spans="1:254" s="152" customFormat="1" ht="18" hidden="1" customHeight="1" x14ac:dyDescent="0.2">
      <c r="A102" s="434" t="s">
        <v>2121</v>
      </c>
      <c r="B102" s="500" t="s">
        <v>1043</v>
      </c>
      <c r="C102" s="343" t="s">
        <v>2142</v>
      </c>
      <c r="D102" s="343">
        <v>44605</v>
      </c>
      <c r="E102" s="343">
        <f t="shared" ref="E102" si="137">D102+1</f>
        <v>44606</v>
      </c>
      <c r="F102" s="343">
        <f t="shared" ref="F102" si="138">D102+3</f>
        <v>44608</v>
      </c>
      <c r="G102" s="343">
        <f t="shared" ref="G102" si="139">D102+4</f>
        <v>44609</v>
      </c>
      <c r="H102" s="521">
        <f t="shared" ref="H102:I106" si="140">H101+7</f>
        <v>44606</v>
      </c>
      <c r="I102" s="521">
        <f t="shared" si="140"/>
        <v>44606</v>
      </c>
      <c r="J102" s="161"/>
      <c r="K102" s="161"/>
      <c r="L102" s="161"/>
      <c r="M102" s="161"/>
      <c r="N102" s="161"/>
      <c r="O102" s="49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</row>
    <row r="103" spans="1:254" s="152" customFormat="1" ht="18" hidden="1" customHeight="1" x14ac:dyDescent="0.2">
      <c r="A103" s="434"/>
      <c r="B103" s="500" t="s">
        <v>2132</v>
      </c>
      <c r="C103" s="343" t="s">
        <v>2143</v>
      </c>
      <c r="D103" s="343">
        <v>44614</v>
      </c>
      <c r="E103" s="343">
        <f t="shared" ref="E103" si="141">D103+1</f>
        <v>44615</v>
      </c>
      <c r="F103" s="343">
        <f t="shared" ref="F103" si="142">D103+3</f>
        <v>44617</v>
      </c>
      <c r="G103" s="343">
        <f t="shared" ref="G103" si="143">D103+4</f>
        <v>44618</v>
      </c>
      <c r="H103" s="521">
        <f t="shared" si="140"/>
        <v>44613</v>
      </c>
      <c r="I103" s="521">
        <f t="shared" si="140"/>
        <v>44613</v>
      </c>
      <c r="J103" s="161"/>
      <c r="K103" s="161"/>
      <c r="L103" s="161"/>
      <c r="M103" s="161"/>
      <c r="N103" s="161"/>
      <c r="O103" s="492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</row>
    <row r="104" spans="1:254" s="152" customFormat="1" ht="18" hidden="1" customHeight="1" x14ac:dyDescent="0.2">
      <c r="A104" s="434" t="s">
        <v>2121</v>
      </c>
      <c r="B104" s="500" t="s">
        <v>1043</v>
      </c>
      <c r="C104" s="343" t="s">
        <v>2144</v>
      </c>
      <c r="D104" s="343">
        <v>44619</v>
      </c>
      <c r="E104" s="343">
        <f t="shared" ref="E104" si="144">D104+1</f>
        <v>44620</v>
      </c>
      <c r="F104" s="343">
        <f t="shared" ref="F104" si="145">D104+3</f>
        <v>44622</v>
      </c>
      <c r="G104" s="343">
        <f t="shared" ref="G104" si="146">D104+4</f>
        <v>44623</v>
      </c>
      <c r="H104" s="521">
        <f t="shared" si="140"/>
        <v>44620</v>
      </c>
      <c r="I104" s="521">
        <f t="shared" si="140"/>
        <v>44620</v>
      </c>
      <c r="J104" s="161"/>
      <c r="K104" s="161"/>
      <c r="L104" s="161"/>
      <c r="M104" s="161"/>
      <c r="N104" s="161"/>
      <c r="O104" s="492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</row>
    <row r="105" spans="1:254" s="152" customFormat="1" ht="18" hidden="1" customHeight="1" x14ac:dyDescent="0.2">
      <c r="A105" s="434"/>
      <c r="B105" s="500" t="s">
        <v>2132</v>
      </c>
      <c r="C105" s="343" t="s">
        <v>2145</v>
      </c>
      <c r="D105" s="343">
        <f>D104+7</f>
        <v>44626</v>
      </c>
      <c r="E105" s="540">
        <f t="shared" ref="E105" si="147">D105+1</f>
        <v>44627</v>
      </c>
      <c r="F105" s="343">
        <f t="shared" ref="F105" si="148">D105+3</f>
        <v>44629</v>
      </c>
      <c r="G105" s="540">
        <f t="shared" ref="G105" si="149">D105+4</f>
        <v>44630</v>
      </c>
      <c r="H105" s="521">
        <f t="shared" si="140"/>
        <v>44627</v>
      </c>
      <c r="I105" s="521">
        <f t="shared" si="140"/>
        <v>44627</v>
      </c>
      <c r="J105" s="161"/>
      <c r="K105" s="161"/>
      <c r="L105" s="161"/>
      <c r="M105" s="161"/>
      <c r="N105" s="161"/>
      <c r="O105" s="492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</row>
    <row r="106" spans="1:254" s="152" customFormat="1" ht="18" hidden="1" customHeight="1" x14ac:dyDescent="0.2">
      <c r="A106" s="434"/>
      <c r="B106" s="500" t="s">
        <v>1043</v>
      </c>
      <c r="C106" s="343" t="s">
        <v>2146</v>
      </c>
      <c r="D106" s="343">
        <f>D105+7</f>
        <v>44633</v>
      </c>
      <c r="E106" s="540">
        <f t="shared" ref="E106" si="150">D106+1</f>
        <v>44634</v>
      </c>
      <c r="F106" s="343">
        <f t="shared" ref="F106" si="151">D106+3</f>
        <v>44636</v>
      </c>
      <c r="G106" s="540">
        <f t="shared" ref="G106" si="152">D106+4</f>
        <v>44637</v>
      </c>
      <c r="H106" s="521">
        <f t="shared" si="140"/>
        <v>44634</v>
      </c>
      <c r="I106" s="521">
        <f t="shared" si="140"/>
        <v>44634</v>
      </c>
      <c r="J106" s="161"/>
      <c r="K106" s="161"/>
      <c r="L106" s="161"/>
      <c r="M106" s="161"/>
      <c r="N106" s="161"/>
      <c r="O106" s="492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</row>
    <row r="107" spans="1:254" s="152" customFormat="1" ht="18" hidden="1" customHeight="1" x14ac:dyDescent="0.2">
      <c r="A107" s="434"/>
      <c r="B107" s="500" t="s">
        <v>2128</v>
      </c>
      <c r="C107" s="343" t="s">
        <v>2146</v>
      </c>
      <c r="D107" s="343">
        <v>44633</v>
      </c>
      <c r="E107" s="341">
        <f t="shared" ref="E107" si="153">D107+1</f>
        <v>44634</v>
      </c>
      <c r="F107" s="343">
        <f t="shared" ref="F107" si="154">D107+3</f>
        <v>44636</v>
      </c>
      <c r="G107" s="341">
        <f t="shared" ref="G107" si="155">D107+4</f>
        <v>44637</v>
      </c>
      <c r="H107" s="521">
        <v>44634</v>
      </c>
      <c r="I107" s="521">
        <v>44634</v>
      </c>
      <c r="J107" s="161"/>
      <c r="K107" s="161"/>
      <c r="L107" s="161"/>
      <c r="M107" s="161"/>
      <c r="N107" s="161"/>
      <c r="O107" s="492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</row>
    <row r="108" spans="1:254" s="152" customFormat="1" ht="18" hidden="1" customHeight="1" x14ac:dyDescent="0.2">
      <c r="A108" s="434"/>
      <c r="B108" s="500" t="s">
        <v>2132</v>
      </c>
      <c r="C108" s="343" t="s">
        <v>2147</v>
      </c>
      <c r="D108" s="343">
        <f>D106+7</f>
        <v>44640</v>
      </c>
      <c r="E108" s="343">
        <f t="shared" ref="E108" si="156">D108+1</f>
        <v>44641</v>
      </c>
      <c r="F108" s="343">
        <f t="shared" ref="F108" si="157">D108+3</f>
        <v>44643</v>
      </c>
      <c r="G108" s="343">
        <f t="shared" ref="G108" si="158">D108+4</f>
        <v>44644</v>
      </c>
      <c r="H108" s="521">
        <f>H106+7</f>
        <v>44641</v>
      </c>
      <c r="I108" s="521">
        <f>I106+7</f>
        <v>44641</v>
      </c>
      <c r="J108" s="161"/>
      <c r="K108" s="161"/>
      <c r="L108" s="161"/>
      <c r="M108" s="161"/>
      <c r="N108" s="161"/>
      <c r="O108" s="492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</row>
    <row r="109" spans="1:254" s="152" customFormat="1" ht="18" hidden="1" customHeight="1" x14ac:dyDescent="0.2">
      <c r="A109" s="434"/>
      <c r="B109" s="500" t="s">
        <v>2128</v>
      </c>
      <c r="C109" s="343" t="s">
        <v>2147</v>
      </c>
      <c r="D109" s="343">
        <f>D107+7</f>
        <v>44640</v>
      </c>
      <c r="E109" s="483">
        <f t="shared" ref="E109" si="159">D109+1</f>
        <v>44641</v>
      </c>
      <c r="F109" s="343">
        <f t="shared" ref="F109" si="160">D109+3</f>
        <v>44643</v>
      </c>
      <c r="G109" s="343">
        <f t="shared" ref="G109" si="161">D109+4</f>
        <v>44644</v>
      </c>
      <c r="H109" s="521">
        <f>H107+7</f>
        <v>44641</v>
      </c>
      <c r="I109" s="521">
        <f>I107+7</f>
        <v>44641</v>
      </c>
      <c r="J109" s="161"/>
      <c r="K109" s="161"/>
      <c r="L109" s="161"/>
      <c r="M109" s="161"/>
      <c r="N109" s="161"/>
      <c r="O109" s="492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</row>
    <row r="110" spans="1:254" s="152" customFormat="1" ht="18" hidden="1" customHeight="1" x14ac:dyDescent="0.2">
      <c r="A110" s="434"/>
      <c r="B110" s="612"/>
      <c r="C110" s="613"/>
      <c r="D110" s="613"/>
      <c r="E110" s="613"/>
      <c r="F110" s="613"/>
      <c r="G110" s="613"/>
      <c r="H110" s="521"/>
      <c r="I110" s="521"/>
      <c r="J110" s="161"/>
      <c r="K110" s="161"/>
      <c r="L110" s="161"/>
      <c r="M110" s="161"/>
      <c r="N110" s="161"/>
      <c r="O110" s="492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</row>
    <row r="111" spans="1:254" s="152" customFormat="1" ht="18" hidden="1" customHeight="1" x14ac:dyDescent="0.2">
      <c r="A111" s="434"/>
      <c r="B111" s="500" t="s">
        <v>2044</v>
      </c>
      <c r="C111" s="343" t="s">
        <v>2148</v>
      </c>
      <c r="D111" s="343">
        <v>44647</v>
      </c>
      <c r="E111" s="341">
        <f t="shared" ref="E111" si="162">D111+1</f>
        <v>44648</v>
      </c>
      <c r="F111" s="343">
        <f t="shared" ref="F111" si="163">D111+3</f>
        <v>44650</v>
      </c>
      <c r="G111" s="341">
        <f t="shared" ref="G111" si="164">D111+4</f>
        <v>44651</v>
      </c>
      <c r="H111" s="521">
        <v>44648</v>
      </c>
      <c r="I111" s="521">
        <v>44648</v>
      </c>
      <c r="J111" s="161"/>
      <c r="K111" s="161"/>
      <c r="L111" s="161"/>
      <c r="M111" s="161"/>
      <c r="N111" s="161"/>
      <c r="O111" s="492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</row>
    <row r="112" spans="1:254" s="152" customFormat="1" ht="18" hidden="1" customHeight="1" x14ac:dyDescent="0.2">
      <c r="A112" s="434"/>
      <c r="B112" s="500" t="s">
        <v>2132</v>
      </c>
      <c r="C112" s="343" t="s">
        <v>2149</v>
      </c>
      <c r="D112" s="343">
        <f>D111+7</f>
        <v>44654</v>
      </c>
      <c r="E112" s="341">
        <f t="shared" ref="E112" si="165">D112+1</f>
        <v>44655</v>
      </c>
      <c r="F112" s="343">
        <f t="shared" ref="F112" si="166">D112+3</f>
        <v>44657</v>
      </c>
      <c r="G112" s="540">
        <f t="shared" ref="G112" si="167">D112+4</f>
        <v>44658</v>
      </c>
      <c r="H112" s="521">
        <f t="shared" ref="H112:I127" si="168">H111+7</f>
        <v>44655</v>
      </c>
      <c r="I112" s="521">
        <f t="shared" si="168"/>
        <v>44655</v>
      </c>
      <c r="J112" s="161"/>
      <c r="K112" s="161"/>
      <c r="L112" s="161"/>
      <c r="M112" s="161"/>
      <c r="N112" s="161"/>
      <c r="O112" s="492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</row>
    <row r="113" spans="1:254" s="152" customFormat="1" ht="18" hidden="1" customHeight="1" x14ac:dyDescent="0.2">
      <c r="A113" s="434" t="s">
        <v>2150</v>
      </c>
      <c r="B113" s="500" t="s">
        <v>1076</v>
      </c>
      <c r="C113" s="343" t="s">
        <v>2151</v>
      </c>
      <c r="D113" s="343">
        <v>44662</v>
      </c>
      <c r="E113" s="341">
        <f t="shared" ref="E113" si="169">D113+1</f>
        <v>44663</v>
      </c>
      <c r="F113" s="343">
        <f t="shared" ref="F113" si="170">D113+3</f>
        <v>44665</v>
      </c>
      <c r="G113" s="341">
        <f t="shared" ref="G113" si="171">D113+4</f>
        <v>44666</v>
      </c>
      <c r="H113" s="521">
        <f t="shared" si="168"/>
        <v>44662</v>
      </c>
      <c r="I113" s="521">
        <f t="shared" si="168"/>
        <v>44662</v>
      </c>
      <c r="J113" s="161"/>
      <c r="K113" s="161"/>
      <c r="L113" s="161"/>
      <c r="M113" s="161"/>
      <c r="N113" s="161"/>
      <c r="O113" s="492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</row>
    <row r="114" spans="1:254" s="152" customFormat="1" ht="18" hidden="1" customHeight="1" x14ac:dyDescent="0.2">
      <c r="A114" s="434"/>
      <c r="B114" s="500" t="s">
        <v>2132</v>
      </c>
      <c r="C114" s="343" t="s">
        <v>2151</v>
      </c>
      <c r="D114" s="343">
        <v>44662</v>
      </c>
      <c r="E114" s="341">
        <f t="shared" ref="E114" si="172">D114+1</f>
        <v>44663</v>
      </c>
      <c r="F114" s="343">
        <f t="shared" ref="F114" si="173">D114+3</f>
        <v>44665</v>
      </c>
      <c r="G114" s="341">
        <f t="shared" ref="G114" si="174">D114+4</f>
        <v>44666</v>
      </c>
      <c r="H114" s="521">
        <f t="shared" si="168"/>
        <v>44669</v>
      </c>
      <c r="I114" s="521">
        <f t="shared" si="168"/>
        <v>44669</v>
      </c>
      <c r="J114" s="161"/>
      <c r="K114" s="161"/>
      <c r="L114" s="161"/>
      <c r="M114" s="161"/>
      <c r="N114" s="161"/>
      <c r="O114" s="492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</row>
    <row r="115" spans="1:254" s="152" customFormat="1" ht="18" hidden="1" customHeight="1" x14ac:dyDescent="0.2">
      <c r="A115" s="434"/>
      <c r="B115" s="500" t="s">
        <v>2132</v>
      </c>
      <c r="C115" s="343" t="s">
        <v>2152</v>
      </c>
      <c r="D115" s="343">
        <v>44670</v>
      </c>
      <c r="E115" s="341">
        <f t="shared" ref="E115" si="175">D115+1</f>
        <v>44671</v>
      </c>
      <c r="F115" s="343">
        <f t="shared" ref="F115" si="176">D115+3</f>
        <v>44673</v>
      </c>
      <c r="G115" s="341">
        <f t="shared" ref="G115" si="177">D115+4</f>
        <v>44674</v>
      </c>
      <c r="H115" s="521">
        <f>H113+7</f>
        <v>44669</v>
      </c>
      <c r="I115" s="521">
        <f>I113+7</f>
        <v>44669</v>
      </c>
      <c r="J115" s="161"/>
      <c r="K115" s="161"/>
      <c r="L115" s="161"/>
      <c r="M115" s="161"/>
      <c r="N115" s="161"/>
      <c r="O115" s="492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</row>
    <row r="116" spans="1:254" s="152" customFormat="1" ht="18" hidden="1" customHeight="1" x14ac:dyDescent="0.2">
      <c r="A116" s="434" t="s">
        <v>2153</v>
      </c>
      <c r="B116" s="500" t="s">
        <v>2132</v>
      </c>
      <c r="C116" s="343" t="s">
        <v>2154</v>
      </c>
      <c r="D116" s="343">
        <v>44678</v>
      </c>
      <c r="E116" s="341">
        <f t="shared" ref="E116" si="178">D116+1</f>
        <v>44679</v>
      </c>
      <c r="F116" s="343">
        <f t="shared" ref="F116" si="179">D116+3</f>
        <v>44681</v>
      </c>
      <c r="G116" s="341">
        <f t="shared" ref="G116" si="180">D116+4</f>
        <v>44682</v>
      </c>
      <c r="H116" s="521">
        <f t="shared" si="168"/>
        <v>44676</v>
      </c>
      <c r="I116" s="521">
        <f t="shared" si="168"/>
        <v>44676</v>
      </c>
      <c r="J116" s="161"/>
      <c r="K116" s="161"/>
      <c r="L116" s="161"/>
      <c r="M116" s="161"/>
      <c r="N116" s="161"/>
      <c r="O116" s="492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</row>
    <row r="117" spans="1:254" s="152" customFormat="1" ht="18" hidden="1" customHeight="1" x14ac:dyDescent="0.2">
      <c r="A117" s="434"/>
      <c r="B117" s="500" t="s">
        <v>2132</v>
      </c>
      <c r="C117" s="343" t="s">
        <v>2155</v>
      </c>
      <c r="D117" s="343">
        <v>44690</v>
      </c>
      <c r="E117" s="341">
        <f t="shared" ref="E117" si="181">D117+1</f>
        <v>44691</v>
      </c>
      <c r="F117" s="343">
        <f t="shared" ref="F117" si="182">D117+3</f>
        <v>44693</v>
      </c>
      <c r="G117" s="341">
        <f t="shared" ref="G117" si="183">D117+4</f>
        <v>44694</v>
      </c>
      <c r="H117" s="521">
        <v>44690</v>
      </c>
      <c r="I117" s="521">
        <v>44690</v>
      </c>
      <c r="J117" s="161"/>
      <c r="K117" s="161"/>
      <c r="L117" s="161"/>
      <c r="M117" s="161"/>
      <c r="N117" s="161"/>
      <c r="O117" s="492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</row>
    <row r="118" spans="1:254" s="152" customFormat="1" ht="18" hidden="1" customHeight="1" x14ac:dyDescent="0.2">
      <c r="A118" s="434"/>
      <c r="B118" s="500" t="s">
        <v>2132</v>
      </c>
      <c r="C118" s="343" t="s">
        <v>2156</v>
      </c>
      <c r="D118" s="343">
        <v>44696</v>
      </c>
      <c r="E118" s="341">
        <f t="shared" ref="E118:E120" si="184">D118+1</f>
        <v>44697</v>
      </c>
      <c r="F118" s="343">
        <f t="shared" ref="F118:F120" si="185">D118+3</f>
        <v>44699</v>
      </c>
      <c r="G118" s="341">
        <f t="shared" ref="G118:G120" si="186">D118+4</f>
        <v>44700</v>
      </c>
      <c r="H118" s="521">
        <f t="shared" si="168"/>
        <v>44697</v>
      </c>
      <c r="I118" s="521">
        <f t="shared" si="168"/>
        <v>44697</v>
      </c>
      <c r="J118" s="161"/>
      <c r="K118" s="161"/>
      <c r="L118" s="161"/>
      <c r="M118" s="161"/>
      <c r="N118" s="161"/>
      <c r="O118" s="492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</row>
    <row r="119" spans="1:254" s="152" customFormat="1" ht="18" hidden="1" customHeight="1" x14ac:dyDescent="0.2">
      <c r="A119" s="434"/>
      <c r="B119" s="500" t="s">
        <v>1741</v>
      </c>
      <c r="C119" s="343" t="s">
        <v>2156</v>
      </c>
      <c r="D119" s="343">
        <v>44696</v>
      </c>
      <c r="E119" s="540">
        <f>D119+1</f>
        <v>44697</v>
      </c>
      <c r="F119" s="343">
        <f>D119+3</f>
        <v>44699</v>
      </c>
      <c r="G119" s="540">
        <f>D119+4</f>
        <v>44700</v>
      </c>
      <c r="H119" s="521"/>
      <c r="I119" s="521"/>
      <c r="J119" s="161"/>
      <c r="K119" s="161"/>
      <c r="L119" s="161"/>
      <c r="M119" s="161"/>
      <c r="N119" s="161"/>
      <c r="O119" s="492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</row>
    <row r="120" spans="1:254" s="152" customFormat="1" ht="18" hidden="1" customHeight="1" x14ac:dyDescent="0.2">
      <c r="A120" s="434"/>
      <c r="B120" s="500" t="s">
        <v>2132</v>
      </c>
      <c r="C120" s="343" t="s">
        <v>2157</v>
      </c>
      <c r="D120" s="343">
        <v>44703</v>
      </c>
      <c r="E120" s="341">
        <f t="shared" si="184"/>
        <v>44704</v>
      </c>
      <c r="F120" s="343">
        <f t="shared" si="185"/>
        <v>44706</v>
      </c>
      <c r="G120" s="341">
        <f t="shared" si="186"/>
        <v>44707</v>
      </c>
      <c r="H120" s="521">
        <f>H118+7</f>
        <v>44704</v>
      </c>
      <c r="I120" s="521">
        <f>I118+7</f>
        <v>44704</v>
      </c>
      <c r="J120" s="161"/>
      <c r="K120" s="161"/>
      <c r="L120" s="161"/>
      <c r="M120" s="161"/>
      <c r="N120" s="161"/>
      <c r="O120" s="492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</row>
    <row r="121" spans="1:254" s="152" customFormat="1" ht="18" hidden="1" customHeight="1" x14ac:dyDescent="0.2">
      <c r="A121" s="434"/>
      <c r="B121" s="500" t="s">
        <v>2132</v>
      </c>
      <c r="C121" s="343" t="s">
        <v>2158</v>
      </c>
      <c r="D121" s="343">
        <f t="shared" ref="D121:D137" si="187">D120+7</f>
        <v>44710</v>
      </c>
      <c r="E121" s="341">
        <f t="shared" ref="E121" si="188">D121+1</f>
        <v>44711</v>
      </c>
      <c r="F121" s="343">
        <f t="shared" ref="F121" si="189">D121+3</f>
        <v>44713</v>
      </c>
      <c r="G121" s="341">
        <f t="shared" ref="G121" si="190">D121+4</f>
        <v>44714</v>
      </c>
      <c r="H121" s="521">
        <f t="shared" si="168"/>
        <v>44711</v>
      </c>
      <c r="I121" s="521">
        <f t="shared" si="168"/>
        <v>44711</v>
      </c>
      <c r="J121" s="161"/>
      <c r="K121" s="161"/>
      <c r="L121" s="161"/>
      <c r="M121" s="161"/>
      <c r="N121" s="161"/>
      <c r="O121" s="492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</row>
    <row r="122" spans="1:254" s="152" customFormat="1" ht="18" hidden="1" customHeight="1" x14ac:dyDescent="0.2">
      <c r="A122" s="434"/>
      <c r="B122" s="500" t="s">
        <v>2132</v>
      </c>
      <c r="C122" s="343" t="s">
        <v>2159</v>
      </c>
      <c r="D122" s="343">
        <v>44721</v>
      </c>
      <c r="E122" s="341">
        <f t="shared" ref="E122" si="191">D122+1</f>
        <v>44722</v>
      </c>
      <c r="F122" s="343">
        <f t="shared" ref="F122" si="192">D122+3</f>
        <v>44724</v>
      </c>
      <c r="G122" s="341">
        <f t="shared" ref="G122" si="193">D122+4</f>
        <v>44725</v>
      </c>
      <c r="H122" s="521">
        <f t="shared" si="168"/>
        <v>44718</v>
      </c>
      <c r="I122" s="521">
        <f t="shared" si="168"/>
        <v>44718</v>
      </c>
      <c r="J122" s="161"/>
      <c r="K122" s="161"/>
      <c r="L122" s="161"/>
      <c r="M122" s="161"/>
      <c r="N122" s="161"/>
      <c r="O122" s="492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</row>
    <row r="123" spans="1:254" s="152" customFormat="1" ht="18" hidden="1" customHeight="1" x14ac:dyDescent="0.2">
      <c r="A123" s="434"/>
      <c r="B123" s="500" t="s">
        <v>2132</v>
      </c>
      <c r="C123" s="343" t="s">
        <v>2160</v>
      </c>
      <c r="D123" s="343">
        <v>44733</v>
      </c>
      <c r="E123" s="341">
        <f t="shared" ref="E123" si="194">D123+1</f>
        <v>44734</v>
      </c>
      <c r="F123" s="343">
        <f t="shared" ref="F123" si="195">D123+3</f>
        <v>44736</v>
      </c>
      <c r="G123" s="341">
        <f t="shared" ref="G123" si="196">D123+4</f>
        <v>44737</v>
      </c>
      <c r="H123" s="521">
        <v>44724</v>
      </c>
      <c r="I123" s="521">
        <f t="shared" si="168"/>
        <v>44725</v>
      </c>
      <c r="J123" s="161"/>
      <c r="K123" s="161"/>
      <c r="L123" s="161"/>
      <c r="M123" s="161"/>
      <c r="N123" s="161"/>
      <c r="O123" s="492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</row>
    <row r="124" spans="1:254" s="152" customFormat="1" ht="18" hidden="1" customHeight="1" x14ac:dyDescent="0.2">
      <c r="A124" s="434" t="s">
        <v>2161</v>
      </c>
      <c r="B124" s="500" t="s">
        <v>2162</v>
      </c>
      <c r="C124" s="343" t="s">
        <v>2163</v>
      </c>
      <c r="D124" s="343">
        <v>44734</v>
      </c>
      <c r="E124" s="160">
        <f t="shared" ref="E124" si="197">D124+1</f>
        <v>44735</v>
      </c>
      <c r="F124" s="343">
        <f t="shared" ref="F124" si="198">D124+3</f>
        <v>44737</v>
      </c>
      <c r="G124" s="160">
        <f t="shared" ref="G124" si="199">D124+4</f>
        <v>44738</v>
      </c>
      <c r="H124" s="521">
        <f t="shared" si="168"/>
        <v>44731</v>
      </c>
      <c r="I124" s="521">
        <f t="shared" si="168"/>
        <v>44732</v>
      </c>
      <c r="J124" s="161"/>
      <c r="K124" s="161"/>
      <c r="L124" s="161"/>
      <c r="M124" s="161"/>
      <c r="N124" s="161"/>
      <c r="O124" s="492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</row>
    <row r="125" spans="1:254" s="152" customFormat="1" ht="18" hidden="1" customHeight="1" x14ac:dyDescent="0.2">
      <c r="A125" s="434"/>
      <c r="B125" s="500" t="s">
        <v>2132</v>
      </c>
      <c r="C125" s="343" t="s">
        <v>2164</v>
      </c>
      <c r="D125" s="343">
        <v>44742</v>
      </c>
      <c r="E125" s="341">
        <f t="shared" ref="E125" si="200">D125+1</f>
        <v>44743</v>
      </c>
      <c r="F125" s="343">
        <f t="shared" ref="F125" si="201">D125+3</f>
        <v>44745</v>
      </c>
      <c r="G125" s="160">
        <f t="shared" ref="G125" si="202">D125+4</f>
        <v>44746</v>
      </c>
      <c r="H125" s="521">
        <f t="shared" si="168"/>
        <v>44738</v>
      </c>
      <c r="I125" s="521">
        <f t="shared" si="168"/>
        <v>44739</v>
      </c>
      <c r="J125" s="161"/>
      <c r="K125" s="161"/>
      <c r="L125" s="161"/>
      <c r="M125" s="161"/>
      <c r="N125" s="161"/>
      <c r="O125" s="49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</row>
    <row r="126" spans="1:254" s="152" customFormat="1" ht="18" hidden="1" customHeight="1" x14ac:dyDescent="0.2">
      <c r="A126" s="434" t="s">
        <v>2165</v>
      </c>
      <c r="B126" s="159" t="s">
        <v>2132</v>
      </c>
      <c r="C126" s="341" t="s">
        <v>2166</v>
      </c>
      <c r="D126" s="341">
        <v>44750</v>
      </c>
      <c r="E126" s="341">
        <f t="shared" ref="E126" si="203">D126+1</f>
        <v>44751</v>
      </c>
      <c r="F126" s="343">
        <f t="shared" ref="F126" si="204">D126+3</f>
        <v>44753</v>
      </c>
      <c r="G126" s="341">
        <f t="shared" ref="G126" si="205">D126+4</f>
        <v>44754</v>
      </c>
      <c r="H126" s="521">
        <f t="shared" si="168"/>
        <v>44745</v>
      </c>
      <c r="I126" s="521">
        <f t="shared" si="168"/>
        <v>44746</v>
      </c>
      <c r="J126" s="161"/>
      <c r="K126" s="161"/>
      <c r="L126" s="161"/>
      <c r="M126" s="161"/>
      <c r="N126" s="161"/>
      <c r="O126" s="492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</row>
    <row r="127" spans="1:254" s="152" customFormat="1" ht="18" hidden="1" customHeight="1" x14ac:dyDescent="0.2">
      <c r="A127" s="434"/>
      <c r="B127" s="159" t="s">
        <v>2132</v>
      </c>
      <c r="C127" s="341" t="s">
        <v>2167</v>
      </c>
      <c r="D127" s="341">
        <v>44752</v>
      </c>
      <c r="E127" s="341">
        <f t="shared" ref="E127" si="206">D127+1</f>
        <v>44753</v>
      </c>
      <c r="F127" s="343">
        <f t="shared" ref="F127" si="207">D127+3</f>
        <v>44755</v>
      </c>
      <c r="G127" s="341">
        <f t="shared" ref="G127" si="208">D127+4</f>
        <v>44756</v>
      </c>
      <c r="H127" s="521">
        <f t="shared" si="168"/>
        <v>44752</v>
      </c>
      <c r="I127" s="521">
        <f t="shared" si="168"/>
        <v>44753</v>
      </c>
      <c r="J127" s="161"/>
      <c r="K127" s="161"/>
      <c r="L127" s="161"/>
      <c r="M127" s="161"/>
      <c r="N127" s="161"/>
      <c r="O127" s="492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</row>
    <row r="128" spans="1:254" s="152" customFormat="1" ht="18" hidden="1" customHeight="1" x14ac:dyDescent="0.2">
      <c r="A128" s="434"/>
      <c r="B128" s="479" t="s">
        <v>2168</v>
      </c>
      <c r="C128" s="354" t="s">
        <v>2167</v>
      </c>
      <c r="D128" s="341">
        <v>44752</v>
      </c>
      <c r="E128" s="483">
        <f t="shared" ref="E128" si="209">D128+1</f>
        <v>44753</v>
      </c>
      <c r="F128" s="343">
        <f t="shared" ref="F128" si="210">D128+3</f>
        <v>44755</v>
      </c>
      <c r="G128" s="483">
        <f t="shared" ref="G128" si="211">D128+4</f>
        <v>44756</v>
      </c>
      <c r="H128" s="521">
        <v>44752</v>
      </c>
      <c r="I128" s="521">
        <v>44753</v>
      </c>
      <c r="J128" s="168"/>
      <c r="K128" s="161"/>
      <c r="L128" s="161"/>
      <c r="M128" s="161"/>
      <c r="N128" s="161"/>
      <c r="O128" s="492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</row>
    <row r="129" spans="1:254" s="152" customFormat="1" ht="18" hidden="1" customHeight="1" x14ac:dyDescent="0.2">
      <c r="A129" s="434"/>
      <c r="B129" s="479" t="s">
        <v>1528</v>
      </c>
      <c r="C129" s="354" t="s">
        <v>2167</v>
      </c>
      <c r="D129" s="341">
        <v>44752</v>
      </c>
      <c r="E129" s="483">
        <f t="shared" ref="E129" si="212">D129+1</f>
        <v>44753</v>
      </c>
      <c r="F129" s="343">
        <f t="shared" ref="F129" si="213">D129+3</f>
        <v>44755</v>
      </c>
      <c r="G129" s="483">
        <f t="shared" ref="G129" si="214">D129+4</f>
        <v>44756</v>
      </c>
      <c r="H129" s="521">
        <v>44752</v>
      </c>
      <c r="I129" s="521">
        <v>44753</v>
      </c>
      <c r="J129" s="168"/>
      <c r="K129" s="161"/>
      <c r="L129" s="161"/>
      <c r="M129" s="161"/>
      <c r="N129" s="161"/>
      <c r="O129" s="492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</row>
    <row r="130" spans="1:254" s="152" customFormat="1" ht="18" hidden="1" customHeight="1" x14ac:dyDescent="0.2">
      <c r="A130" s="434"/>
      <c r="B130" s="159" t="s">
        <v>2169</v>
      </c>
      <c r="C130" s="341" t="s">
        <v>2170</v>
      </c>
      <c r="D130" s="341">
        <v>44760</v>
      </c>
      <c r="E130" s="341">
        <f>D130+1</f>
        <v>44761</v>
      </c>
      <c r="F130" s="343">
        <f>D130+3</f>
        <v>44763</v>
      </c>
      <c r="G130" s="341">
        <f t="shared" ref="G130" si="215">D130+4</f>
        <v>44764</v>
      </c>
      <c r="H130" s="521">
        <v>44760</v>
      </c>
      <c r="I130" s="521">
        <v>44761</v>
      </c>
      <c r="J130" s="168"/>
      <c r="K130" s="161"/>
      <c r="L130" s="161"/>
      <c r="M130" s="161"/>
      <c r="N130" s="161"/>
      <c r="O130" s="492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</row>
    <row r="131" spans="1:254" s="152" customFormat="1" ht="18" hidden="1" customHeight="1" x14ac:dyDescent="0.2">
      <c r="A131" s="434" t="s">
        <v>2171</v>
      </c>
      <c r="B131" s="664" t="s">
        <v>1356</v>
      </c>
      <c r="C131" s="341" t="s">
        <v>2172</v>
      </c>
      <c r="D131" s="341">
        <v>44768</v>
      </c>
      <c r="E131" s="341">
        <f t="shared" ref="E131" si="216">D131+1</f>
        <v>44769</v>
      </c>
      <c r="F131" s="341">
        <f t="shared" ref="F131" si="217">D131+3</f>
        <v>44771</v>
      </c>
      <c r="G131" s="341">
        <f t="shared" ref="G131" si="218">D131+4</f>
        <v>44772</v>
      </c>
      <c r="H131" s="521">
        <v>44766</v>
      </c>
      <c r="I131" s="521">
        <v>44767</v>
      </c>
      <c r="J131" s="161"/>
      <c r="K131" s="161"/>
      <c r="L131" s="161"/>
      <c r="M131" s="161"/>
      <c r="N131" s="161"/>
      <c r="O131" s="492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</row>
    <row r="132" spans="1:254" s="152" customFormat="1" ht="18" hidden="1" customHeight="1" x14ac:dyDescent="0.2">
      <c r="A132" s="434"/>
      <c r="B132" s="663" t="s">
        <v>2132</v>
      </c>
      <c r="C132" s="341" t="s">
        <v>2173</v>
      </c>
      <c r="D132" s="341">
        <v>44771</v>
      </c>
      <c r="E132" s="341">
        <f t="shared" ref="E132" si="219">D132+1</f>
        <v>44772</v>
      </c>
      <c r="F132" s="343">
        <f t="shared" ref="F132" si="220">D132+3</f>
        <v>44774</v>
      </c>
      <c r="G132" s="341">
        <f t="shared" ref="G132" si="221">D132+4</f>
        <v>44775</v>
      </c>
      <c r="H132" s="521">
        <f>H131+7</f>
        <v>44773</v>
      </c>
      <c r="I132" s="521">
        <f>I131+7</f>
        <v>44774</v>
      </c>
      <c r="J132" s="161"/>
      <c r="K132" s="161"/>
      <c r="L132" s="161"/>
      <c r="M132" s="161"/>
      <c r="N132" s="161"/>
      <c r="O132" s="492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</row>
    <row r="133" spans="1:254" s="152" customFormat="1" ht="18" hidden="1" customHeight="1" x14ac:dyDescent="0.2">
      <c r="A133" s="434" t="s">
        <v>2171</v>
      </c>
      <c r="B133" s="224" t="s">
        <v>407</v>
      </c>
      <c r="C133" s="341" t="s">
        <v>2174</v>
      </c>
      <c r="D133" s="341">
        <v>44781</v>
      </c>
      <c r="E133" s="341">
        <f t="shared" ref="E133" si="222">D133+1</f>
        <v>44782</v>
      </c>
      <c r="F133" s="343">
        <f t="shared" ref="F133" si="223">D133+3</f>
        <v>44784</v>
      </c>
      <c r="G133" s="540">
        <f t="shared" ref="G133" si="224">D133+4</f>
        <v>44785</v>
      </c>
      <c r="H133" s="521">
        <f t="shared" ref="H133:H168" si="225">H132+7</f>
        <v>44780</v>
      </c>
      <c r="I133" s="521">
        <f t="shared" ref="I133:I168" si="226">I132+7</f>
        <v>44781</v>
      </c>
      <c r="J133" s="161"/>
      <c r="K133" s="161"/>
      <c r="L133" s="161"/>
      <c r="M133" s="161"/>
      <c r="N133" s="161"/>
      <c r="O133" s="492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</row>
    <row r="134" spans="1:254" s="152" customFormat="1" ht="18" hidden="1" customHeight="1" x14ac:dyDescent="0.2">
      <c r="A134" s="434"/>
      <c r="B134" s="159" t="s">
        <v>2132</v>
      </c>
      <c r="C134" s="341" t="s">
        <v>2175</v>
      </c>
      <c r="D134" s="341">
        <v>44783</v>
      </c>
      <c r="E134" s="341">
        <f t="shared" ref="E134" si="227">D134+1</f>
        <v>44784</v>
      </c>
      <c r="F134" s="343">
        <f t="shared" ref="F134" si="228">D134+3</f>
        <v>44786</v>
      </c>
      <c r="G134" s="540">
        <f t="shared" ref="G134" si="229">D134+4</f>
        <v>44787</v>
      </c>
      <c r="H134" s="521">
        <f t="shared" si="225"/>
        <v>44787</v>
      </c>
      <c r="I134" s="521">
        <f t="shared" si="226"/>
        <v>44788</v>
      </c>
      <c r="J134" s="161"/>
      <c r="K134" s="161"/>
      <c r="L134" s="161"/>
      <c r="M134" s="161"/>
      <c r="N134" s="161"/>
      <c r="O134" s="492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</row>
    <row r="135" spans="1:254" s="152" customFormat="1" ht="18" hidden="1" customHeight="1" x14ac:dyDescent="0.2">
      <c r="A135" s="434"/>
      <c r="B135" s="159" t="s">
        <v>2132</v>
      </c>
      <c r="C135" s="341" t="s">
        <v>2176</v>
      </c>
      <c r="D135" s="341">
        <v>44792</v>
      </c>
      <c r="E135" s="341">
        <f t="shared" ref="E135" si="230">D135+1</f>
        <v>44793</v>
      </c>
      <c r="F135" s="343">
        <f t="shared" ref="F135" si="231">D135+3</f>
        <v>44795</v>
      </c>
      <c r="G135" s="540">
        <f t="shared" ref="G135" si="232">D135+4</f>
        <v>44796</v>
      </c>
      <c r="H135" s="521">
        <f t="shared" si="225"/>
        <v>44794</v>
      </c>
      <c r="I135" s="521">
        <f t="shared" si="226"/>
        <v>44795</v>
      </c>
      <c r="J135" s="161"/>
      <c r="K135" s="161"/>
      <c r="L135" s="161"/>
      <c r="M135" s="161"/>
      <c r="N135" s="161"/>
      <c r="O135" s="492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</row>
    <row r="136" spans="1:254" s="152" customFormat="1" ht="18" hidden="1" customHeight="1" x14ac:dyDescent="0.2">
      <c r="A136" s="434" t="s">
        <v>2171</v>
      </c>
      <c r="B136" s="159" t="s">
        <v>1354</v>
      </c>
      <c r="C136" s="341" t="s">
        <v>2177</v>
      </c>
      <c r="D136" s="540">
        <v>44801</v>
      </c>
      <c r="E136" s="540">
        <f t="shared" ref="E136" si="233">D136+1</f>
        <v>44802</v>
      </c>
      <c r="F136" s="540">
        <f t="shared" ref="F136" si="234">D136+3</f>
        <v>44804</v>
      </c>
      <c r="G136" s="540">
        <f t="shared" ref="G136" si="235">D136+4</f>
        <v>44805</v>
      </c>
      <c r="H136" s="521">
        <f t="shared" si="225"/>
        <v>44801</v>
      </c>
      <c r="I136" s="521">
        <f t="shared" si="226"/>
        <v>44802</v>
      </c>
      <c r="J136" s="161"/>
      <c r="K136" s="161"/>
      <c r="L136" s="161"/>
      <c r="M136" s="161"/>
      <c r="N136" s="161"/>
      <c r="O136" s="492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</row>
    <row r="137" spans="1:254" s="152" customFormat="1" ht="18" hidden="1" customHeight="1" x14ac:dyDescent="0.2">
      <c r="A137" s="434"/>
      <c r="B137" s="479" t="s">
        <v>395</v>
      </c>
      <c r="C137" s="341" t="s">
        <v>2178</v>
      </c>
      <c r="D137" s="540">
        <f t="shared" si="187"/>
        <v>44808</v>
      </c>
      <c r="E137" s="540">
        <f t="shared" ref="E137" si="236">D137+1</f>
        <v>44809</v>
      </c>
      <c r="F137" s="540">
        <f t="shared" ref="F137" si="237">D137+3</f>
        <v>44811</v>
      </c>
      <c r="G137" s="540">
        <f t="shared" ref="G137" si="238">D137+4</f>
        <v>44812</v>
      </c>
      <c r="H137" s="521">
        <f t="shared" si="225"/>
        <v>44808</v>
      </c>
      <c r="I137" s="521">
        <f t="shared" si="226"/>
        <v>44809</v>
      </c>
      <c r="J137" s="151"/>
      <c r="K137" s="151"/>
      <c r="L137" s="151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</row>
    <row r="138" spans="1:254" s="152" customFormat="1" ht="18" hidden="1" customHeight="1" x14ac:dyDescent="0.2">
      <c r="A138" s="434"/>
      <c r="B138" s="128" t="s">
        <v>2179</v>
      </c>
      <c r="C138" s="161"/>
      <c r="D138" s="161"/>
      <c r="E138" s="497"/>
      <c r="F138" s="497"/>
      <c r="G138" s="671"/>
      <c r="H138" s="521">
        <f t="shared" si="225"/>
        <v>44815</v>
      </c>
      <c r="I138" s="521">
        <f t="shared" si="226"/>
        <v>44816</v>
      </c>
      <c r="J138" s="151"/>
      <c r="K138" s="151"/>
      <c r="L138" s="151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</row>
    <row r="139" spans="1:254" s="152" customFormat="1" ht="18" hidden="1" customHeight="1" x14ac:dyDescent="0.2">
      <c r="A139" s="434"/>
      <c r="B139" s="170"/>
      <c r="C139" s="161"/>
      <c r="D139" s="161"/>
      <c r="E139" s="161"/>
      <c r="F139" s="161"/>
      <c r="G139" s="671"/>
      <c r="H139" s="521">
        <f t="shared" si="225"/>
        <v>44822</v>
      </c>
      <c r="I139" s="521">
        <f t="shared" si="226"/>
        <v>44823</v>
      </c>
      <c r="J139" s="151"/>
      <c r="K139" s="151"/>
      <c r="L139" s="151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</row>
    <row r="140" spans="1:254" s="152" customFormat="1" ht="45" hidden="1" customHeight="1" x14ac:dyDescent="0.2">
      <c r="A140" s="434"/>
      <c r="B140" s="433" t="s">
        <v>2180</v>
      </c>
      <c r="C140" s="175" t="s">
        <v>1650</v>
      </c>
      <c r="D140" s="362" t="s">
        <v>1256</v>
      </c>
      <c r="E140" s="169" t="s">
        <v>1737</v>
      </c>
      <c r="F140" s="169" t="s">
        <v>300</v>
      </c>
      <c r="G140" s="672" t="s">
        <v>2181</v>
      </c>
      <c r="H140" s="521">
        <f t="shared" si="225"/>
        <v>44829</v>
      </c>
      <c r="I140" s="521">
        <f t="shared" si="226"/>
        <v>44830</v>
      </c>
      <c r="J140" s="151"/>
      <c r="K140" s="151"/>
      <c r="L140" s="151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</row>
    <row r="141" spans="1:254" s="152" customFormat="1" ht="23.45" hidden="1" customHeight="1" x14ac:dyDescent="0.2">
      <c r="A141" s="434"/>
      <c r="B141" s="158" t="s">
        <v>388</v>
      </c>
      <c r="C141" s="158" t="s">
        <v>389</v>
      </c>
      <c r="D141" s="362" t="s">
        <v>1041</v>
      </c>
      <c r="E141" s="362" t="s">
        <v>2120</v>
      </c>
      <c r="F141" s="362" t="s">
        <v>243</v>
      </c>
      <c r="G141" s="673" t="s">
        <v>154</v>
      </c>
      <c r="H141" s="521">
        <f t="shared" si="225"/>
        <v>44836</v>
      </c>
      <c r="I141" s="521">
        <f t="shared" si="226"/>
        <v>44837</v>
      </c>
      <c r="J141" s="151"/>
      <c r="K141" s="151"/>
      <c r="L141" s="151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</row>
    <row r="142" spans="1:254" s="152" customFormat="1" ht="18" hidden="1" customHeight="1" x14ac:dyDescent="0.2">
      <c r="A142" s="434"/>
      <c r="B142" s="159" t="s">
        <v>1329</v>
      </c>
      <c r="C142" s="341" t="s">
        <v>2123</v>
      </c>
      <c r="D142" s="341">
        <v>44493</v>
      </c>
      <c r="E142" s="343">
        <f t="shared" ref="E142:E147" si="239">D142+1</f>
        <v>44494</v>
      </c>
      <c r="F142" s="343">
        <f t="shared" ref="F142:F147" si="240">D142+3</f>
        <v>44496</v>
      </c>
      <c r="G142" s="540">
        <f t="shared" ref="G142:G147" si="241">D142+5</f>
        <v>44498</v>
      </c>
      <c r="H142" s="521">
        <f t="shared" si="225"/>
        <v>44843</v>
      </c>
      <c r="I142" s="521">
        <f t="shared" si="226"/>
        <v>44844</v>
      </c>
      <c r="J142" s="151"/>
      <c r="K142" s="151"/>
      <c r="L142" s="151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</row>
    <row r="143" spans="1:254" s="152" customFormat="1" ht="18" hidden="1" customHeight="1" x14ac:dyDescent="0.2">
      <c r="A143" s="434"/>
      <c r="B143" s="159" t="s">
        <v>2128</v>
      </c>
      <c r="C143" s="341" t="s">
        <v>2124</v>
      </c>
      <c r="D143" s="341">
        <v>44500</v>
      </c>
      <c r="E143" s="343">
        <f t="shared" si="239"/>
        <v>44501</v>
      </c>
      <c r="F143" s="343">
        <f t="shared" si="240"/>
        <v>44503</v>
      </c>
      <c r="G143" s="540">
        <f t="shared" si="241"/>
        <v>44505</v>
      </c>
      <c r="H143" s="521">
        <f t="shared" si="225"/>
        <v>44850</v>
      </c>
      <c r="I143" s="521">
        <f t="shared" si="226"/>
        <v>44851</v>
      </c>
      <c r="J143" s="151"/>
      <c r="K143" s="151"/>
      <c r="L143" s="151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</row>
    <row r="144" spans="1:254" s="152" customFormat="1" ht="18" hidden="1" customHeight="1" x14ac:dyDescent="0.2">
      <c r="A144" s="434"/>
      <c r="B144" s="159" t="s">
        <v>1329</v>
      </c>
      <c r="C144" s="341" t="s">
        <v>2126</v>
      </c>
      <c r="D144" s="341">
        <v>44512</v>
      </c>
      <c r="E144" s="343">
        <f t="shared" si="239"/>
        <v>44513</v>
      </c>
      <c r="F144" s="343">
        <f t="shared" si="240"/>
        <v>44515</v>
      </c>
      <c r="G144" s="540">
        <f t="shared" si="241"/>
        <v>44517</v>
      </c>
      <c r="H144" s="521">
        <f t="shared" si="225"/>
        <v>44857</v>
      </c>
      <c r="I144" s="521">
        <f t="shared" si="226"/>
        <v>44858</v>
      </c>
      <c r="J144" s="151"/>
      <c r="K144" s="151"/>
      <c r="L144" s="151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</row>
    <row r="145" spans="1:254" s="152" customFormat="1" ht="18" hidden="1" customHeight="1" x14ac:dyDescent="0.2">
      <c r="A145" s="434"/>
      <c r="B145" s="159" t="s">
        <v>2125</v>
      </c>
      <c r="C145" s="341" t="s">
        <v>2127</v>
      </c>
      <c r="D145" s="661">
        <v>44521</v>
      </c>
      <c r="E145" s="534">
        <f t="shared" si="239"/>
        <v>44522</v>
      </c>
      <c r="F145" s="534">
        <f t="shared" si="240"/>
        <v>44524</v>
      </c>
      <c r="G145" s="674">
        <f t="shared" si="241"/>
        <v>44526</v>
      </c>
      <c r="H145" s="521">
        <f t="shared" si="225"/>
        <v>44864</v>
      </c>
      <c r="I145" s="521">
        <f t="shared" si="226"/>
        <v>44865</v>
      </c>
      <c r="J145" s="151"/>
      <c r="K145" s="151"/>
      <c r="L145" s="151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</row>
    <row r="146" spans="1:254" s="152" customFormat="1" ht="18" hidden="1" customHeight="1" x14ac:dyDescent="0.2">
      <c r="A146" s="434"/>
      <c r="B146" s="159" t="s">
        <v>1329</v>
      </c>
      <c r="C146" s="341" t="s">
        <v>2129</v>
      </c>
      <c r="D146" s="341">
        <v>44521</v>
      </c>
      <c r="E146" s="343">
        <f t="shared" si="239"/>
        <v>44522</v>
      </c>
      <c r="F146" s="343">
        <f t="shared" si="240"/>
        <v>44524</v>
      </c>
      <c r="G146" s="540">
        <f t="shared" si="241"/>
        <v>44526</v>
      </c>
      <c r="H146" s="521">
        <f t="shared" si="225"/>
        <v>44871</v>
      </c>
      <c r="I146" s="521">
        <f t="shared" si="226"/>
        <v>44872</v>
      </c>
      <c r="J146" s="151"/>
      <c r="K146" s="151"/>
      <c r="L146" s="151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</row>
    <row r="147" spans="1:254" s="152" customFormat="1" ht="18" hidden="1" customHeight="1" x14ac:dyDescent="0.2">
      <c r="A147" s="434"/>
      <c r="B147" s="159" t="s">
        <v>2128</v>
      </c>
      <c r="C147" s="341" t="s">
        <v>2130</v>
      </c>
      <c r="D147" s="341">
        <v>44533</v>
      </c>
      <c r="E147" s="343">
        <f t="shared" si="239"/>
        <v>44534</v>
      </c>
      <c r="F147" s="343">
        <f t="shared" si="240"/>
        <v>44536</v>
      </c>
      <c r="G147" s="540">
        <f t="shared" si="241"/>
        <v>44538</v>
      </c>
      <c r="H147" s="521">
        <f t="shared" si="225"/>
        <v>44878</v>
      </c>
      <c r="I147" s="521">
        <f t="shared" si="226"/>
        <v>44879</v>
      </c>
      <c r="J147" s="151"/>
      <c r="K147" s="151"/>
      <c r="L147" s="151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</row>
    <row r="148" spans="1:254" s="152" customFormat="1" ht="18" hidden="1" customHeight="1" x14ac:dyDescent="0.2">
      <c r="A148" s="434"/>
      <c r="B148" s="159" t="s">
        <v>1329</v>
      </c>
      <c r="C148" s="341" t="s">
        <v>2131</v>
      </c>
      <c r="D148" s="341">
        <v>44540</v>
      </c>
      <c r="E148" s="516">
        <f t="shared" ref="E148:E149" si="242">D148+1</f>
        <v>44541</v>
      </c>
      <c r="F148" s="516">
        <f t="shared" ref="F148:F149" si="243">D148+3</f>
        <v>44543</v>
      </c>
      <c r="G148" s="540">
        <f t="shared" ref="G148:G149" si="244">D148+5</f>
        <v>44545</v>
      </c>
      <c r="H148" s="521">
        <f t="shared" si="225"/>
        <v>44885</v>
      </c>
      <c r="I148" s="521">
        <f t="shared" si="226"/>
        <v>44886</v>
      </c>
      <c r="J148" s="151"/>
      <c r="K148" s="151"/>
      <c r="L148" s="151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</row>
    <row r="149" spans="1:254" s="152" customFormat="1" ht="18" hidden="1" customHeight="1" x14ac:dyDescent="0.2">
      <c r="A149" s="434"/>
      <c r="B149" s="159" t="s">
        <v>2128</v>
      </c>
      <c r="C149" s="341" t="s">
        <v>2133</v>
      </c>
      <c r="D149" s="341">
        <v>44546</v>
      </c>
      <c r="E149" s="540">
        <f t="shared" si="242"/>
        <v>44547</v>
      </c>
      <c r="F149" s="540">
        <f t="shared" si="243"/>
        <v>44549</v>
      </c>
      <c r="G149" s="540">
        <f t="shared" si="244"/>
        <v>44551</v>
      </c>
      <c r="H149" s="521">
        <f t="shared" si="225"/>
        <v>44892</v>
      </c>
      <c r="I149" s="521">
        <f t="shared" si="226"/>
        <v>44893</v>
      </c>
      <c r="J149" s="151"/>
      <c r="K149" s="151"/>
      <c r="L149" s="151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</row>
    <row r="150" spans="1:254" s="152" customFormat="1" ht="18" hidden="1" customHeight="1" x14ac:dyDescent="0.2">
      <c r="A150" s="434" t="s">
        <v>2171</v>
      </c>
      <c r="B150" s="159" t="s">
        <v>2182</v>
      </c>
      <c r="C150" s="341" t="s">
        <v>2134</v>
      </c>
      <c r="D150" s="341">
        <v>44549</v>
      </c>
      <c r="E150" s="343">
        <f t="shared" ref="E150" si="245">D150+1</f>
        <v>44550</v>
      </c>
      <c r="F150" s="343">
        <f t="shared" ref="F150" si="246">D150+3</f>
        <v>44552</v>
      </c>
      <c r="G150" s="540">
        <f t="shared" ref="G150" si="247">D150+5</f>
        <v>44554</v>
      </c>
      <c r="H150" s="521">
        <f t="shared" si="225"/>
        <v>44899</v>
      </c>
      <c r="I150" s="521">
        <f t="shared" si="226"/>
        <v>44900</v>
      </c>
      <c r="J150" s="151"/>
      <c r="K150" s="151"/>
      <c r="L150" s="151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</row>
    <row r="151" spans="1:254" s="152" customFormat="1" ht="18" hidden="1" customHeight="1" x14ac:dyDescent="0.2">
      <c r="A151" s="434"/>
      <c r="B151" s="159" t="s">
        <v>2128</v>
      </c>
      <c r="C151" s="341" t="s">
        <v>2135</v>
      </c>
      <c r="D151" s="341">
        <v>44559</v>
      </c>
      <c r="E151" s="343">
        <f t="shared" ref="E151" si="248">D151+1</f>
        <v>44560</v>
      </c>
      <c r="F151" s="343">
        <f t="shared" ref="F151" si="249">D151+3</f>
        <v>44562</v>
      </c>
      <c r="G151" s="540">
        <f t="shared" ref="G151" si="250">D151+5</f>
        <v>44564</v>
      </c>
      <c r="H151" s="521">
        <f t="shared" si="225"/>
        <v>44906</v>
      </c>
      <c r="I151" s="521">
        <f t="shared" si="226"/>
        <v>44907</v>
      </c>
      <c r="J151" s="151"/>
      <c r="K151" s="151"/>
      <c r="L151" s="151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</row>
    <row r="152" spans="1:254" s="152" customFormat="1" ht="18" hidden="1" customHeight="1" x14ac:dyDescent="0.2">
      <c r="A152" s="434"/>
      <c r="B152" s="159" t="s">
        <v>1329</v>
      </c>
      <c r="C152" s="341" t="s">
        <v>2136</v>
      </c>
      <c r="D152" s="341">
        <v>44570</v>
      </c>
      <c r="E152" s="343">
        <f t="shared" ref="E152:E156" si="251">D152+1</f>
        <v>44571</v>
      </c>
      <c r="F152" s="343">
        <f t="shared" ref="F152:F156" si="252">D152+3</f>
        <v>44573</v>
      </c>
      <c r="G152" s="540">
        <f t="shared" ref="G152:G156" si="253">D152+5</f>
        <v>44575</v>
      </c>
      <c r="H152" s="521">
        <f t="shared" si="225"/>
        <v>44913</v>
      </c>
      <c r="I152" s="521">
        <f t="shared" si="226"/>
        <v>44914</v>
      </c>
      <c r="J152" s="151"/>
      <c r="K152" s="151"/>
      <c r="L152" s="151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</row>
    <row r="153" spans="1:254" s="152" customFormat="1" ht="18" hidden="1" customHeight="1" x14ac:dyDescent="0.2">
      <c r="A153" s="434"/>
      <c r="B153" s="159" t="s">
        <v>2183</v>
      </c>
      <c r="C153" s="341" t="s">
        <v>2136</v>
      </c>
      <c r="D153" s="341">
        <v>44569</v>
      </c>
      <c r="E153" s="343">
        <f t="shared" ref="E153" si="254">D153+1</f>
        <v>44570</v>
      </c>
      <c r="F153" s="483">
        <f t="shared" ref="F153" si="255">D153+3</f>
        <v>44572</v>
      </c>
      <c r="G153" s="540">
        <f t="shared" ref="G153" si="256">D153+5</f>
        <v>44574</v>
      </c>
      <c r="H153" s="521">
        <f t="shared" si="225"/>
        <v>44920</v>
      </c>
      <c r="I153" s="521">
        <f t="shared" si="226"/>
        <v>44921</v>
      </c>
      <c r="J153" s="151"/>
      <c r="K153" s="151"/>
      <c r="L153" s="151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</row>
    <row r="154" spans="1:254" s="152" customFormat="1" ht="18" hidden="1" customHeight="1" x14ac:dyDescent="0.2">
      <c r="A154" s="434" t="s">
        <v>2121</v>
      </c>
      <c r="B154" s="159" t="s">
        <v>2183</v>
      </c>
      <c r="C154" s="341" t="s">
        <v>2137</v>
      </c>
      <c r="D154" s="341">
        <v>44577</v>
      </c>
      <c r="E154" s="343">
        <f t="shared" si="251"/>
        <v>44578</v>
      </c>
      <c r="F154" s="540">
        <f t="shared" si="252"/>
        <v>44580</v>
      </c>
      <c r="G154" s="540">
        <f t="shared" si="253"/>
        <v>44582</v>
      </c>
      <c r="H154" s="521">
        <f t="shared" si="225"/>
        <v>44927</v>
      </c>
      <c r="I154" s="521">
        <f t="shared" si="226"/>
        <v>44928</v>
      </c>
      <c r="J154" s="151"/>
      <c r="K154" s="151"/>
      <c r="L154" s="151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</row>
    <row r="155" spans="1:254" s="152" customFormat="1" ht="18" hidden="1" customHeight="1" x14ac:dyDescent="0.2">
      <c r="A155" s="434"/>
      <c r="B155" s="159" t="s">
        <v>2183</v>
      </c>
      <c r="C155" s="341" t="s">
        <v>2138</v>
      </c>
      <c r="D155" s="341">
        <v>44584</v>
      </c>
      <c r="E155" s="343">
        <f t="shared" si="251"/>
        <v>44585</v>
      </c>
      <c r="F155" s="540">
        <f t="shared" si="252"/>
        <v>44587</v>
      </c>
      <c r="G155" s="540">
        <f t="shared" si="253"/>
        <v>44589</v>
      </c>
      <c r="H155" s="521">
        <f t="shared" si="225"/>
        <v>44934</v>
      </c>
      <c r="I155" s="521">
        <f t="shared" si="226"/>
        <v>44935</v>
      </c>
      <c r="J155" s="151"/>
      <c r="K155" s="151"/>
      <c r="L155" s="151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</row>
    <row r="156" spans="1:254" s="152" customFormat="1" ht="18" hidden="1" customHeight="1" x14ac:dyDescent="0.2">
      <c r="A156" s="434" t="s">
        <v>2184</v>
      </c>
      <c r="B156" s="159" t="s">
        <v>2182</v>
      </c>
      <c r="C156" s="341" t="s">
        <v>2138</v>
      </c>
      <c r="D156" s="341">
        <v>44588</v>
      </c>
      <c r="E156" s="483">
        <f t="shared" si="251"/>
        <v>44589</v>
      </c>
      <c r="F156" s="483">
        <f t="shared" si="252"/>
        <v>44591</v>
      </c>
      <c r="G156" s="540">
        <f t="shared" si="253"/>
        <v>44593</v>
      </c>
      <c r="H156" s="521">
        <f t="shared" si="225"/>
        <v>44941</v>
      </c>
      <c r="I156" s="521">
        <f t="shared" si="226"/>
        <v>44942</v>
      </c>
      <c r="J156" s="151"/>
      <c r="K156" s="151"/>
      <c r="L156" s="151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</row>
    <row r="157" spans="1:254" s="152" customFormat="1" ht="18" hidden="1" customHeight="1" x14ac:dyDescent="0.2">
      <c r="A157" s="434" t="s">
        <v>2185</v>
      </c>
      <c r="B157" s="159" t="s">
        <v>2182</v>
      </c>
      <c r="C157" s="341" t="s">
        <v>2139</v>
      </c>
      <c r="D157" s="341">
        <v>44591</v>
      </c>
      <c r="E157" s="343">
        <f t="shared" ref="E157" si="257">D157+1</f>
        <v>44592</v>
      </c>
      <c r="F157" s="540">
        <f t="shared" ref="F157" si="258">D157+3</f>
        <v>44594</v>
      </c>
      <c r="G157" s="540">
        <f t="shared" ref="G157" si="259">D157+5</f>
        <v>44596</v>
      </c>
      <c r="H157" s="521">
        <f t="shared" si="225"/>
        <v>44948</v>
      </c>
      <c r="I157" s="521">
        <f t="shared" si="226"/>
        <v>44949</v>
      </c>
      <c r="J157" s="151"/>
      <c r="K157" s="151"/>
      <c r="L157" s="151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</row>
    <row r="158" spans="1:254" s="152" customFormat="1" ht="18" hidden="1" customHeight="1" x14ac:dyDescent="0.2">
      <c r="A158" s="434"/>
      <c r="B158" s="159" t="s">
        <v>2128</v>
      </c>
      <c r="C158" s="341" t="s">
        <v>2139</v>
      </c>
      <c r="D158" s="341">
        <v>44584</v>
      </c>
      <c r="E158" s="343">
        <f t="shared" ref="E158" si="260">D158+1</f>
        <v>44585</v>
      </c>
      <c r="F158" s="343">
        <f t="shared" ref="F158" si="261">D158+3</f>
        <v>44587</v>
      </c>
      <c r="G158" s="540">
        <f t="shared" ref="G158" si="262">D158+5</f>
        <v>44589</v>
      </c>
      <c r="H158" s="521">
        <f t="shared" si="225"/>
        <v>44955</v>
      </c>
      <c r="I158" s="521">
        <f t="shared" si="226"/>
        <v>44956</v>
      </c>
      <c r="J158" s="151"/>
      <c r="K158" s="151"/>
      <c r="L158" s="151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</row>
    <row r="159" spans="1:254" s="152" customFormat="1" ht="18" hidden="1" customHeight="1" x14ac:dyDescent="0.2">
      <c r="A159" s="434"/>
      <c r="B159" s="159" t="s">
        <v>1329</v>
      </c>
      <c r="C159" s="341" t="s">
        <v>2140</v>
      </c>
      <c r="D159" s="341">
        <f>D158+7</f>
        <v>44591</v>
      </c>
      <c r="E159" s="343">
        <f t="shared" ref="E159" si="263">D159+1</f>
        <v>44592</v>
      </c>
      <c r="F159" s="343">
        <f t="shared" ref="F159" si="264">D159+3</f>
        <v>44594</v>
      </c>
      <c r="G159" s="540">
        <f t="shared" ref="G159" si="265">D159+5</f>
        <v>44596</v>
      </c>
      <c r="H159" s="521">
        <f t="shared" si="225"/>
        <v>44962</v>
      </c>
      <c r="I159" s="521">
        <f t="shared" si="226"/>
        <v>44963</v>
      </c>
      <c r="J159" s="151"/>
      <c r="K159" s="151"/>
      <c r="L159" s="151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</row>
    <row r="160" spans="1:254" s="152" customFormat="1" ht="18" hidden="1" customHeight="1" x14ac:dyDescent="0.2">
      <c r="A160" s="434"/>
      <c r="B160" s="159" t="s">
        <v>2128</v>
      </c>
      <c r="C160" s="341" t="s">
        <v>2141</v>
      </c>
      <c r="D160" s="341">
        <f>D159+7</f>
        <v>44598</v>
      </c>
      <c r="E160" s="343">
        <f t="shared" ref="E160:E163" si="266">D160+1</f>
        <v>44599</v>
      </c>
      <c r="F160" s="343">
        <f t="shared" ref="F160:F163" si="267">D160+3</f>
        <v>44601</v>
      </c>
      <c r="G160" s="540">
        <f t="shared" ref="G160:G163" si="268">D160+5</f>
        <v>44603</v>
      </c>
      <c r="H160" s="521">
        <f t="shared" si="225"/>
        <v>44969</v>
      </c>
      <c r="I160" s="521">
        <f t="shared" si="226"/>
        <v>44970</v>
      </c>
      <c r="J160" s="151"/>
      <c r="K160" s="151"/>
      <c r="L160" s="151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</row>
    <row r="161" spans="1:254" s="152" customFormat="1" ht="18" hidden="1" customHeight="1" x14ac:dyDescent="0.2">
      <c r="A161" s="434"/>
      <c r="B161" s="159" t="s">
        <v>1329</v>
      </c>
      <c r="C161" s="341" t="s">
        <v>2142</v>
      </c>
      <c r="D161" s="341">
        <f>D160+7</f>
        <v>44605</v>
      </c>
      <c r="E161" s="343">
        <f t="shared" si="266"/>
        <v>44606</v>
      </c>
      <c r="F161" s="343">
        <f t="shared" si="267"/>
        <v>44608</v>
      </c>
      <c r="G161" s="540">
        <f t="shared" si="268"/>
        <v>44610</v>
      </c>
      <c r="H161" s="521">
        <f t="shared" si="225"/>
        <v>44976</v>
      </c>
      <c r="I161" s="521">
        <f t="shared" si="226"/>
        <v>44977</v>
      </c>
      <c r="J161" s="151"/>
      <c r="K161" s="151"/>
      <c r="L161" s="151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</row>
    <row r="162" spans="1:254" s="152" customFormat="1" ht="18" hidden="1" customHeight="1" x14ac:dyDescent="0.2">
      <c r="A162" s="434" t="s">
        <v>2121</v>
      </c>
      <c r="B162" s="159" t="s">
        <v>1043</v>
      </c>
      <c r="C162" s="341" t="s">
        <v>2143</v>
      </c>
      <c r="D162" s="341">
        <f>D161+7</f>
        <v>44612</v>
      </c>
      <c r="E162" s="341">
        <f t="shared" si="266"/>
        <v>44613</v>
      </c>
      <c r="F162" s="341">
        <f t="shared" si="267"/>
        <v>44615</v>
      </c>
      <c r="G162" s="540">
        <f t="shared" si="268"/>
        <v>44617</v>
      </c>
      <c r="H162" s="521">
        <f t="shared" si="225"/>
        <v>44983</v>
      </c>
      <c r="I162" s="521">
        <f t="shared" si="226"/>
        <v>44984</v>
      </c>
      <c r="J162" s="151"/>
      <c r="K162" s="151"/>
      <c r="L162" s="151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5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65"/>
      <c r="HL162" s="165"/>
      <c r="HM162" s="165"/>
      <c r="HN162" s="165"/>
      <c r="HO162" s="165"/>
      <c r="HP162" s="165"/>
      <c r="HQ162" s="165"/>
      <c r="HR162" s="165"/>
      <c r="HS162" s="165"/>
      <c r="HT162" s="165"/>
      <c r="HU162" s="165"/>
      <c r="HV162" s="165"/>
      <c r="HW162" s="165"/>
      <c r="HX162" s="165"/>
      <c r="HY162" s="165"/>
      <c r="HZ162" s="165"/>
      <c r="IA162" s="165"/>
      <c r="IB162" s="165"/>
      <c r="IC162" s="165"/>
      <c r="ID162" s="165"/>
      <c r="IE162" s="165"/>
      <c r="IF162" s="165"/>
      <c r="IG162" s="165"/>
      <c r="IH162" s="165"/>
      <c r="II162" s="165"/>
      <c r="IJ162" s="165"/>
      <c r="IK162" s="165"/>
      <c r="IL162" s="165"/>
      <c r="IM162" s="165"/>
      <c r="IN162" s="165"/>
      <c r="IO162" s="165"/>
      <c r="IP162" s="165"/>
      <c r="IQ162" s="165"/>
      <c r="IR162" s="165"/>
      <c r="IS162" s="165"/>
      <c r="IT162" s="165"/>
    </row>
    <row r="163" spans="1:254" s="152" customFormat="1" ht="18" hidden="1" customHeight="1" x14ac:dyDescent="0.2">
      <c r="A163" s="434"/>
      <c r="B163" s="159" t="s">
        <v>1329</v>
      </c>
      <c r="C163" s="341" t="s">
        <v>2144</v>
      </c>
      <c r="D163" s="341">
        <v>44619</v>
      </c>
      <c r="E163" s="341">
        <f t="shared" si="266"/>
        <v>44620</v>
      </c>
      <c r="F163" s="341">
        <f t="shared" si="267"/>
        <v>44622</v>
      </c>
      <c r="G163" s="540">
        <f t="shared" si="268"/>
        <v>44624</v>
      </c>
      <c r="H163" s="521">
        <f t="shared" si="225"/>
        <v>44990</v>
      </c>
      <c r="I163" s="521">
        <f t="shared" si="226"/>
        <v>44991</v>
      </c>
      <c r="J163" s="151"/>
      <c r="K163" s="151"/>
      <c r="L163" s="151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5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65"/>
      <c r="HL163" s="165"/>
      <c r="HM163" s="165"/>
      <c r="HN163" s="165"/>
      <c r="HO163" s="165"/>
      <c r="HP163" s="165"/>
      <c r="HQ163" s="165"/>
      <c r="HR163" s="165"/>
      <c r="HS163" s="165"/>
      <c r="HT163" s="165"/>
      <c r="HU163" s="165"/>
      <c r="HV163" s="165"/>
      <c r="HW163" s="165"/>
      <c r="HX163" s="165"/>
      <c r="HY163" s="165"/>
      <c r="HZ163" s="165"/>
      <c r="IA163" s="165"/>
      <c r="IB163" s="165"/>
      <c r="IC163" s="165"/>
      <c r="ID163" s="165"/>
      <c r="IE163" s="165"/>
      <c r="IF163" s="165"/>
      <c r="IG163" s="165"/>
      <c r="IH163" s="165"/>
      <c r="II163" s="165"/>
      <c r="IJ163" s="165"/>
      <c r="IK163" s="165"/>
      <c r="IL163" s="165"/>
      <c r="IM163" s="165"/>
      <c r="IN163" s="165"/>
      <c r="IO163" s="165"/>
      <c r="IP163" s="165"/>
      <c r="IQ163" s="165"/>
      <c r="IR163" s="165"/>
      <c r="IS163" s="165"/>
      <c r="IT163" s="165"/>
    </row>
    <row r="164" spans="1:254" s="152" customFormat="1" ht="18" hidden="1" customHeight="1" x14ac:dyDescent="0.2">
      <c r="A164" s="434"/>
      <c r="B164" s="159" t="s">
        <v>1043</v>
      </c>
      <c r="C164" s="341" t="s">
        <v>2145</v>
      </c>
      <c r="D164" s="341">
        <v>44626</v>
      </c>
      <c r="E164" s="341">
        <f t="shared" ref="E164" si="269">D164+1</f>
        <v>44627</v>
      </c>
      <c r="F164" s="341">
        <f t="shared" ref="F164" si="270">D164+3</f>
        <v>44629</v>
      </c>
      <c r="G164" s="540">
        <f t="shared" ref="G164" si="271">D164+5</f>
        <v>44631</v>
      </c>
      <c r="H164" s="521">
        <f t="shared" si="225"/>
        <v>44997</v>
      </c>
      <c r="I164" s="521">
        <f t="shared" si="226"/>
        <v>44998</v>
      </c>
      <c r="J164" s="151"/>
      <c r="K164" s="151"/>
      <c r="L164" s="151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5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65"/>
      <c r="HL164" s="165"/>
      <c r="HM164" s="165"/>
      <c r="HN164" s="165"/>
      <c r="HO164" s="165"/>
      <c r="HP164" s="165"/>
      <c r="HQ164" s="165"/>
      <c r="HR164" s="165"/>
      <c r="HS164" s="165"/>
      <c r="HT164" s="165"/>
      <c r="HU164" s="165"/>
      <c r="HV164" s="165"/>
      <c r="HW164" s="165"/>
      <c r="HX164" s="165"/>
      <c r="HY164" s="165"/>
      <c r="HZ164" s="165"/>
      <c r="IA164" s="165"/>
      <c r="IB164" s="165"/>
      <c r="IC164" s="165"/>
      <c r="ID164" s="165"/>
      <c r="IE164" s="165"/>
      <c r="IF164" s="165"/>
      <c r="IG164" s="165"/>
      <c r="IH164" s="165"/>
      <c r="II164" s="165"/>
      <c r="IJ164" s="165"/>
      <c r="IK164" s="165"/>
      <c r="IL164" s="165"/>
      <c r="IM164" s="165"/>
      <c r="IN164" s="165"/>
      <c r="IO164" s="165"/>
      <c r="IP164" s="165"/>
      <c r="IQ164" s="165"/>
      <c r="IR164" s="165"/>
      <c r="IS164" s="165"/>
      <c r="IT164" s="165"/>
    </row>
    <row r="165" spans="1:254" s="152" customFormat="1" ht="18" hidden="1" customHeight="1" x14ac:dyDescent="0.2">
      <c r="A165" s="434"/>
      <c r="B165" s="159" t="s">
        <v>1329</v>
      </c>
      <c r="C165" s="341" t="s">
        <v>2146</v>
      </c>
      <c r="D165" s="341">
        <v>44633</v>
      </c>
      <c r="E165" s="341">
        <f t="shared" ref="E165:E167" si="272">D165+1</f>
        <v>44634</v>
      </c>
      <c r="F165" s="341">
        <f t="shared" ref="F165:F167" si="273">D165+3</f>
        <v>44636</v>
      </c>
      <c r="G165" s="540">
        <f t="shared" ref="G165:G167" si="274">D165+5</f>
        <v>44638</v>
      </c>
      <c r="H165" s="521">
        <f t="shared" si="225"/>
        <v>45004</v>
      </c>
      <c r="I165" s="521">
        <f t="shared" si="226"/>
        <v>45005</v>
      </c>
      <c r="J165" s="151"/>
      <c r="K165" s="151"/>
      <c r="L165" s="151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5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65"/>
      <c r="HL165" s="165"/>
      <c r="HM165" s="165"/>
      <c r="HN165" s="165"/>
      <c r="HO165" s="165"/>
      <c r="HP165" s="165"/>
      <c r="HQ165" s="165"/>
      <c r="HR165" s="165"/>
      <c r="HS165" s="165"/>
      <c r="HT165" s="165"/>
      <c r="HU165" s="165"/>
      <c r="HV165" s="165"/>
      <c r="HW165" s="165"/>
      <c r="HX165" s="165"/>
      <c r="HY165" s="165"/>
      <c r="HZ165" s="165"/>
      <c r="IA165" s="165"/>
      <c r="IB165" s="165"/>
      <c r="IC165" s="165"/>
      <c r="ID165" s="165"/>
      <c r="IE165" s="165"/>
      <c r="IF165" s="165"/>
      <c r="IG165" s="165"/>
      <c r="IH165" s="165"/>
      <c r="II165" s="165"/>
      <c r="IJ165" s="165"/>
      <c r="IK165" s="165"/>
      <c r="IL165" s="165"/>
      <c r="IM165" s="165"/>
      <c r="IN165" s="165"/>
      <c r="IO165" s="165"/>
      <c r="IP165" s="165"/>
      <c r="IQ165" s="165"/>
      <c r="IR165" s="165"/>
      <c r="IS165" s="165"/>
      <c r="IT165" s="165"/>
    </row>
    <row r="166" spans="1:254" s="152" customFormat="1" ht="18" hidden="1" customHeight="1" x14ac:dyDescent="0.2">
      <c r="A166" s="434" t="s">
        <v>1052</v>
      </c>
      <c r="B166" s="620" t="s">
        <v>395</v>
      </c>
      <c r="C166" s="341" t="s">
        <v>2147</v>
      </c>
      <c r="D166" s="341">
        <f>D165+7</f>
        <v>44640</v>
      </c>
      <c r="E166" s="483">
        <f t="shared" si="272"/>
        <v>44641</v>
      </c>
      <c r="F166" s="483">
        <f t="shared" si="273"/>
        <v>44643</v>
      </c>
      <c r="G166" s="540">
        <f t="shared" si="274"/>
        <v>44645</v>
      </c>
      <c r="H166" s="521">
        <f t="shared" si="225"/>
        <v>45011</v>
      </c>
      <c r="I166" s="521">
        <f t="shared" si="226"/>
        <v>45012</v>
      </c>
      <c r="J166" s="151"/>
      <c r="K166" s="151"/>
      <c r="L166" s="151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5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65"/>
      <c r="HL166" s="165"/>
      <c r="HM166" s="165"/>
      <c r="HN166" s="165"/>
      <c r="HO166" s="165"/>
      <c r="HP166" s="165"/>
      <c r="HQ166" s="165"/>
      <c r="HR166" s="165"/>
      <c r="HS166" s="165"/>
      <c r="HT166" s="165"/>
      <c r="HU166" s="165"/>
      <c r="HV166" s="165"/>
      <c r="HW166" s="165"/>
      <c r="HX166" s="165"/>
      <c r="HY166" s="16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165"/>
      <c r="IK166" s="165"/>
      <c r="IL166" s="165"/>
      <c r="IM166" s="165"/>
      <c r="IN166" s="165"/>
      <c r="IO166" s="165"/>
      <c r="IP166" s="165"/>
      <c r="IQ166" s="165"/>
      <c r="IR166" s="165"/>
      <c r="IS166" s="165"/>
      <c r="IT166" s="165"/>
    </row>
    <row r="167" spans="1:254" s="152" customFormat="1" ht="18" hidden="1" customHeight="1" x14ac:dyDescent="0.2">
      <c r="A167" s="434"/>
      <c r="B167" s="159" t="s">
        <v>1329</v>
      </c>
      <c r="C167" s="341" t="s">
        <v>2148</v>
      </c>
      <c r="D167" s="341">
        <v>44647</v>
      </c>
      <c r="E167" s="341">
        <f t="shared" si="272"/>
        <v>44648</v>
      </c>
      <c r="F167" s="341">
        <f t="shared" si="273"/>
        <v>44650</v>
      </c>
      <c r="G167" s="540">
        <f t="shared" si="274"/>
        <v>44652</v>
      </c>
      <c r="H167" s="521">
        <f t="shared" si="225"/>
        <v>45018</v>
      </c>
      <c r="I167" s="521">
        <f t="shared" si="226"/>
        <v>45019</v>
      </c>
      <c r="J167" s="151"/>
      <c r="K167" s="151"/>
      <c r="L167" s="151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5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65"/>
      <c r="HL167" s="165"/>
      <c r="HM167" s="165"/>
      <c r="HN167" s="165"/>
      <c r="HO167" s="165"/>
      <c r="HP167" s="165"/>
      <c r="HQ167" s="165"/>
      <c r="HR167" s="165"/>
      <c r="HS167" s="165"/>
      <c r="HT167" s="165"/>
      <c r="HU167" s="165"/>
      <c r="HV167" s="165"/>
      <c r="HW167" s="165"/>
      <c r="HX167" s="165"/>
      <c r="HY167" s="165"/>
      <c r="HZ167" s="165"/>
      <c r="IA167" s="165"/>
      <c r="IB167" s="165"/>
      <c r="IC167" s="165"/>
      <c r="ID167" s="165"/>
      <c r="IE167" s="165"/>
      <c r="IF167" s="165"/>
      <c r="IG167" s="165"/>
      <c r="IH167" s="165"/>
      <c r="II167" s="165"/>
      <c r="IJ167" s="165"/>
      <c r="IK167" s="165"/>
      <c r="IL167" s="165"/>
      <c r="IM167" s="165"/>
      <c r="IN167" s="165"/>
      <c r="IO167" s="165"/>
      <c r="IP167" s="165"/>
      <c r="IQ167" s="165"/>
      <c r="IR167" s="165"/>
      <c r="IS167" s="165"/>
      <c r="IT167" s="165"/>
    </row>
    <row r="168" spans="1:254" s="152" customFormat="1" ht="18" hidden="1" customHeight="1" x14ac:dyDescent="0.2">
      <c r="A168" s="434" t="s">
        <v>1052</v>
      </c>
      <c r="B168" s="159" t="s">
        <v>2186</v>
      </c>
      <c r="C168" s="341" t="s">
        <v>2149</v>
      </c>
      <c r="D168" s="341">
        <f>D167+7</f>
        <v>44654</v>
      </c>
      <c r="E168" s="341">
        <f t="shared" ref="E168:E169" si="275">D168+1</f>
        <v>44655</v>
      </c>
      <c r="F168" s="341">
        <f t="shared" ref="F168:F169" si="276">D168+3</f>
        <v>44657</v>
      </c>
      <c r="G168" s="540">
        <f t="shared" ref="G168" si="277">D168+5</f>
        <v>44659</v>
      </c>
      <c r="H168" s="521">
        <f t="shared" si="225"/>
        <v>45025</v>
      </c>
      <c r="I168" s="521">
        <f t="shared" si="226"/>
        <v>45026</v>
      </c>
      <c r="J168" s="151"/>
      <c r="K168" s="151"/>
      <c r="L168" s="151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5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65"/>
      <c r="HL168" s="165"/>
      <c r="HM168" s="165"/>
      <c r="HN168" s="165"/>
      <c r="HO168" s="165"/>
      <c r="HP168" s="165"/>
      <c r="HQ168" s="165"/>
      <c r="HR168" s="165"/>
      <c r="HS168" s="165"/>
      <c r="HT168" s="165"/>
      <c r="HU168" s="165"/>
      <c r="HV168" s="165"/>
      <c r="HW168" s="165"/>
      <c r="HX168" s="165"/>
      <c r="HY168" s="165"/>
      <c r="HZ168" s="165"/>
      <c r="IA168" s="165"/>
      <c r="IB168" s="165"/>
      <c r="IC168" s="165"/>
      <c r="ID168" s="165"/>
      <c r="IE168" s="165"/>
      <c r="IF168" s="165"/>
      <c r="IG168" s="165"/>
      <c r="IH168" s="165"/>
      <c r="II168" s="165"/>
      <c r="IJ168" s="165"/>
      <c r="IK168" s="165"/>
      <c r="IL168" s="165"/>
      <c r="IM168" s="165"/>
      <c r="IN168" s="165"/>
      <c r="IO168" s="165"/>
      <c r="IP168" s="165"/>
      <c r="IQ168" s="165"/>
      <c r="IR168" s="165"/>
      <c r="IS168" s="165"/>
      <c r="IT168" s="165"/>
    </row>
    <row r="169" spans="1:254" s="152" customFormat="1" ht="18" hidden="1" customHeight="1" x14ac:dyDescent="0.2">
      <c r="A169" s="434" t="s">
        <v>2171</v>
      </c>
      <c r="B169" s="159" t="s">
        <v>2057</v>
      </c>
      <c r="C169" s="341" t="s">
        <v>2187</v>
      </c>
      <c r="D169" s="341">
        <f>D137+7</f>
        <v>44815</v>
      </c>
      <c r="E169" s="341">
        <f t="shared" si="275"/>
        <v>44816</v>
      </c>
      <c r="F169" s="343">
        <f t="shared" si="276"/>
        <v>44818</v>
      </c>
      <c r="G169" s="540">
        <f t="shared" ref="G169" si="278">D169+4</f>
        <v>44819</v>
      </c>
      <c r="H169" s="521">
        <v>44815</v>
      </c>
      <c r="I169" s="521">
        <v>44816</v>
      </c>
      <c r="J169" s="168"/>
      <c r="K169" s="151"/>
      <c r="L169" s="151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5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65"/>
      <c r="HL169" s="165"/>
      <c r="HM169" s="165"/>
      <c r="HN169" s="165"/>
      <c r="HO169" s="165"/>
      <c r="HP169" s="165"/>
      <c r="HQ169" s="165"/>
      <c r="HR169" s="165"/>
      <c r="HS169" s="165"/>
      <c r="HT169" s="165"/>
      <c r="HU169" s="165"/>
      <c r="HV169" s="165"/>
      <c r="HW169" s="165"/>
      <c r="HX169" s="165"/>
      <c r="HY169" s="165"/>
      <c r="HZ169" s="165"/>
      <c r="IA169" s="165"/>
      <c r="IB169" s="165"/>
      <c r="IC169" s="165"/>
      <c r="ID169" s="165"/>
      <c r="IE169" s="165"/>
      <c r="IF169" s="165"/>
      <c r="IG169" s="165"/>
      <c r="IH169" s="165"/>
      <c r="II169" s="165"/>
      <c r="IJ169" s="165"/>
      <c r="IK169" s="165"/>
      <c r="IL169" s="165"/>
      <c r="IM169" s="165"/>
      <c r="IN169" s="165"/>
      <c r="IO169" s="165"/>
      <c r="IP169" s="165"/>
      <c r="IQ169" s="165"/>
      <c r="IR169" s="165"/>
      <c r="IS169" s="165"/>
      <c r="IT169" s="165"/>
    </row>
    <row r="170" spans="1:254" s="152" customFormat="1" ht="18" hidden="1" customHeight="1" x14ac:dyDescent="0.2">
      <c r="A170" s="434"/>
      <c r="B170" s="159" t="s">
        <v>2132</v>
      </c>
      <c r="C170" s="341" t="s">
        <v>2188</v>
      </c>
      <c r="D170" s="341">
        <f t="shared" ref="D170:D177" si="279">D169+7</f>
        <v>44822</v>
      </c>
      <c r="E170" s="341">
        <f t="shared" ref="E170" si="280">D170+1</f>
        <v>44823</v>
      </c>
      <c r="F170" s="343">
        <f t="shared" ref="F170" si="281">D170+3</f>
        <v>44825</v>
      </c>
      <c r="G170" s="540">
        <f t="shared" ref="G170" si="282">D170+4</f>
        <v>44826</v>
      </c>
      <c r="H170" s="521">
        <v>44822</v>
      </c>
      <c r="I170" s="521">
        <v>44823</v>
      </c>
      <c r="J170" s="168"/>
      <c r="K170" s="151"/>
      <c r="L170" s="151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165"/>
      <c r="EK170" s="165"/>
      <c r="EL170" s="165"/>
      <c r="EM170" s="165"/>
      <c r="EN170" s="165"/>
      <c r="EO170" s="165"/>
      <c r="EP170" s="165"/>
      <c r="EQ170" s="165"/>
      <c r="ER170" s="165"/>
      <c r="ES170" s="165"/>
      <c r="ET170" s="165"/>
      <c r="EU170" s="165"/>
      <c r="EV170" s="165"/>
      <c r="EW170" s="165"/>
      <c r="EX170" s="165"/>
      <c r="EY170" s="165"/>
      <c r="EZ170" s="165"/>
      <c r="FA170" s="165"/>
      <c r="FB170" s="165"/>
      <c r="FC170" s="165"/>
      <c r="FD170" s="165"/>
      <c r="FE170" s="165"/>
      <c r="FF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  <c r="FR170" s="165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165"/>
      <c r="GD170" s="165"/>
      <c r="GE170" s="165"/>
      <c r="GF170" s="165"/>
      <c r="GG170" s="165"/>
      <c r="GH170" s="165"/>
      <c r="GI170" s="165"/>
      <c r="GJ170" s="165"/>
      <c r="GK170" s="165"/>
      <c r="GL170" s="165"/>
      <c r="GM170" s="165"/>
      <c r="GN170" s="165"/>
      <c r="GO170" s="165"/>
      <c r="GP170" s="165"/>
      <c r="GQ170" s="165"/>
      <c r="GR170" s="165"/>
      <c r="GS170" s="165"/>
      <c r="GT170" s="165"/>
      <c r="GU170" s="165"/>
      <c r="GV170" s="165"/>
      <c r="GW170" s="165"/>
      <c r="GX170" s="165"/>
      <c r="GY170" s="165"/>
      <c r="GZ170" s="165"/>
      <c r="HA170" s="165"/>
      <c r="HB170" s="165"/>
      <c r="HC170" s="165"/>
      <c r="HD170" s="165"/>
      <c r="HE170" s="165"/>
      <c r="HF170" s="165"/>
      <c r="HG170" s="165"/>
      <c r="HH170" s="165"/>
      <c r="HI170" s="165"/>
      <c r="HJ170" s="165"/>
      <c r="HK170" s="165"/>
      <c r="HL170" s="165"/>
      <c r="HM170" s="165"/>
      <c r="HN170" s="165"/>
      <c r="HO170" s="165"/>
      <c r="HP170" s="165"/>
      <c r="HQ170" s="165"/>
      <c r="HR170" s="165"/>
      <c r="HS170" s="165"/>
      <c r="HT170" s="165"/>
      <c r="HU170" s="165"/>
      <c r="HV170" s="165"/>
      <c r="HW170" s="165"/>
      <c r="HX170" s="165"/>
      <c r="HY170" s="165"/>
      <c r="HZ170" s="165"/>
      <c r="IA170" s="165"/>
      <c r="IB170" s="165"/>
      <c r="IC170" s="165"/>
      <c r="ID170" s="165"/>
      <c r="IE170" s="165"/>
      <c r="IF170" s="165"/>
      <c r="IG170" s="165"/>
      <c r="IH170" s="165"/>
      <c r="II170" s="165"/>
      <c r="IJ170" s="165"/>
      <c r="IK170" s="165"/>
      <c r="IL170" s="165"/>
      <c r="IM170" s="165"/>
      <c r="IN170" s="165"/>
      <c r="IO170" s="165"/>
      <c r="IP170" s="165"/>
      <c r="IQ170" s="165"/>
      <c r="IR170" s="165"/>
      <c r="IS170" s="165"/>
      <c r="IT170" s="165"/>
    </row>
    <row r="171" spans="1:254" s="152" customFormat="1" ht="18" hidden="1" customHeight="1" x14ac:dyDescent="0.2">
      <c r="A171" s="434"/>
      <c r="B171" s="159" t="s">
        <v>2132</v>
      </c>
      <c r="C171" s="341" t="s">
        <v>2189</v>
      </c>
      <c r="D171" s="341">
        <v>44830</v>
      </c>
      <c r="E171" s="341">
        <f t="shared" ref="E171" si="283">D171+1</f>
        <v>44831</v>
      </c>
      <c r="F171" s="343">
        <f t="shared" ref="F171" si="284">D171+3</f>
        <v>44833</v>
      </c>
      <c r="G171" s="540">
        <f t="shared" ref="G171" si="285">D171+4</f>
        <v>44834</v>
      </c>
      <c r="H171" s="521">
        <v>44829</v>
      </c>
      <c r="I171" s="521">
        <v>44830</v>
      </c>
      <c r="J171" s="168"/>
      <c r="K171" s="151"/>
      <c r="L171" s="151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5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/>
      <c r="HK171" s="165"/>
      <c r="HL171" s="165"/>
      <c r="HM171" s="165"/>
      <c r="HN171" s="165"/>
      <c r="HO171" s="165"/>
      <c r="HP171" s="165"/>
      <c r="HQ171" s="165"/>
      <c r="HR171" s="165"/>
      <c r="HS171" s="165"/>
      <c r="HT171" s="165"/>
      <c r="HU171" s="165"/>
      <c r="HV171" s="165"/>
      <c r="HW171" s="165"/>
      <c r="HX171" s="165"/>
      <c r="HY171" s="165"/>
      <c r="HZ171" s="165"/>
      <c r="IA171" s="165"/>
      <c r="IB171" s="165"/>
      <c r="IC171" s="165"/>
      <c r="ID171" s="165"/>
      <c r="IE171" s="165"/>
      <c r="IF171" s="165"/>
      <c r="IG171" s="165"/>
      <c r="IH171" s="165"/>
      <c r="II171" s="165"/>
      <c r="IJ171" s="165"/>
      <c r="IK171" s="165"/>
      <c r="IL171" s="165"/>
      <c r="IM171" s="165"/>
      <c r="IN171" s="165"/>
      <c r="IO171" s="165"/>
      <c r="IP171" s="165"/>
      <c r="IQ171" s="165"/>
      <c r="IR171" s="165"/>
      <c r="IS171" s="165"/>
      <c r="IT171" s="165"/>
    </row>
    <row r="172" spans="1:254" s="152" customFormat="1" ht="18" hidden="1" customHeight="1" x14ac:dyDescent="0.2">
      <c r="A172" s="434"/>
      <c r="B172" s="159" t="s">
        <v>2132</v>
      </c>
      <c r="C172" s="341" t="s">
        <v>2190</v>
      </c>
      <c r="D172" s="341">
        <v>44837</v>
      </c>
      <c r="E172" s="341">
        <f t="shared" ref="E172" si="286">D172+1</f>
        <v>44838</v>
      </c>
      <c r="F172" s="343">
        <f t="shared" ref="F172" si="287">D172+3</f>
        <v>44840</v>
      </c>
      <c r="G172" s="540">
        <f t="shared" ref="G172" si="288">D172+4</f>
        <v>44841</v>
      </c>
      <c r="H172" s="521">
        <v>44836</v>
      </c>
      <c r="I172" s="521">
        <v>44837</v>
      </c>
      <c r="J172" s="168"/>
      <c r="K172" s="151"/>
      <c r="L172" s="151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5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/>
      <c r="HK172" s="165"/>
      <c r="HL172" s="165"/>
      <c r="HM172" s="165"/>
      <c r="HN172" s="165"/>
      <c r="HO172" s="165"/>
      <c r="HP172" s="165"/>
      <c r="HQ172" s="165"/>
      <c r="HR172" s="165"/>
      <c r="HS172" s="165"/>
      <c r="HT172" s="165"/>
      <c r="HU172" s="165"/>
      <c r="HV172" s="165"/>
      <c r="HW172" s="165"/>
      <c r="HX172" s="165"/>
      <c r="HY172" s="165"/>
      <c r="HZ172" s="165"/>
      <c r="IA172" s="165"/>
      <c r="IB172" s="165"/>
      <c r="IC172" s="165"/>
      <c r="ID172" s="165"/>
      <c r="IE172" s="165"/>
      <c r="IF172" s="165"/>
      <c r="IG172" s="165"/>
      <c r="IH172" s="165"/>
      <c r="II172" s="165"/>
      <c r="IJ172" s="165"/>
      <c r="IK172" s="165"/>
      <c r="IL172" s="165"/>
      <c r="IM172" s="165"/>
      <c r="IN172" s="165"/>
      <c r="IO172" s="165"/>
      <c r="IP172" s="165"/>
      <c r="IQ172" s="165"/>
      <c r="IR172" s="165"/>
      <c r="IS172" s="165"/>
      <c r="IT172" s="165"/>
    </row>
    <row r="173" spans="1:254" s="152" customFormat="1" ht="18" hidden="1" customHeight="1" x14ac:dyDescent="0.2">
      <c r="A173" s="434"/>
      <c r="B173" s="159" t="s">
        <v>2132</v>
      </c>
      <c r="C173" s="341" t="s">
        <v>2191</v>
      </c>
      <c r="D173" s="341">
        <v>44844</v>
      </c>
      <c r="E173" s="341">
        <f t="shared" ref="E173" si="289">D173+1</f>
        <v>44845</v>
      </c>
      <c r="F173" s="343">
        <f t="shared" ref="F173" si="290">D173+3</f>
        <v>44847</v>
      </c>
      <c r="G173" s="540">
        <f t="shared" ref="G173" si="291">D173+4</f>
        <v>44848</v>
      </c>
      <c r="H173" s="521">
        <f t="shared" ref="H173:I177" si="292">H172+7</f>
        <v>44843</v>
      </c>
      <c r="I173" s="521">
        <f t="shared" si="292"/>
        <v>44844</v>
      </c>
      <c r="J173" s="168"/>
      <c r="K173" s="151"/>
      <c r="L173" s="151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5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/>
      <c r="HK173" s="165"/>
      <c r="HL173" s="165"/>
      <c r="HM173" s="165"/>
      <c r="HN173" s="165"/>
      <c r="HO173" s="165"/>
      <c r="HP173" s="165"/>
      <c r="HQ173" s="165"/>
      <c r="HR173" s="165"/>
      <c r="HS173" s="165"/>
      <c r="HT173" s="165"/>
      <c r="HU173" s="165"/>
      <c r="HV173" s="165"/>
      <c r="HW173" s="165"/>
      <c r="HX173" s="165"/>
      <c r="HY173" s="165"/>
      <c r="HZ173" s="165"/>
      <c r="IA173" s="165"/>
      <c r="IB173" s="165"/>
      <c r="IC173" s="165"/>
      <c r="ID173" s="165"/>
      <c r="IE173" s="165"/>
      <c r="IF173" s="165"/>
      <c r="IG173" s="165"/>
      <c r="IH173" s="165"/>
      <c r="II173" s="165"/>
      <c r="IJ173" s="165"/>
      <c r="IK173" s="165"/>
      <c r="IL173" s="165"/>
      <c r="IM173" s="165"/>
      <c r="IN173" s="165"/>
      <c r="IO173" s="165"/>
      <c r="IP173" s="165"/>
      <c r="IQ173" s="165"/>
      <c r="IR173" s="165"/>
      <c r="IS173" s="165"/>
      <c r="IT173" s="165"/>
    </row>
    <row r="174" spans="1:254" s="152" customFormat="1" ht="18" hidden="1" customHeight="1" x14ac:dyDescent="0.2">
      <c r="A174" s="434"/>
      <c r="B174" s="159" t="s">
        <v>2132</v>
      </c>
      <c r="C174" s="341" t="s">
        <v>2192</v>
      </c>
      <c r="D174" s="341">
        <v>44852</v>
      </c>
      <c r="E174" s="341">
        <f t="shared" ref="E174" si="293">D174+1</f>
        <v>44853</v>
      </c>
      <c r="F174" s="343">
        <f t="shared" ref="F174" si="294">D174+3</f>
        <v>44855</v>
      </c>
      <c r="G174" s="540">
        <f t="shared" ref="G174" si="295">D174+4</f>
        <v>44856</v>
      </c>
      <c r="H174" s="521">
        <f t="shared" si="292"/>
        <v>44850</v>
      </c>
      <c r="I174" s="521">
        <f t="shared" si="292"/>
        <v>44851</v>
      </c>
      <c r="J174" s="168"/>
      <c r="K174" s="151"/>
      <c r="L174" s="151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165"/>
      <c r="EK174" s="165"/>
      <c r="EL174" s="165"/>
      <c r="EM174" s="165"/>
      <c r="EN174" s="165"/>
      <c r="EO174" s="165"/>
      <c r="EP174" s="165"/>
      <c r="EQ174" s="165"/>
      <c r="ER174" s="165"/>
      <c r="ES174" s="165"/>
      <c r="ET174" s="165"/>
      <c r="EU174" s="165"/>
      <c r="EV174" s="165"/>
      <c r="EW174" s="165"/>
      <c r="EX174" s="165"/>
      <c r="EY174" s="165"/>
      <c r="EZ174" s="165"/>
      <c r="FA174" s="165"/>
      <c r="FB174" s="165"/>
      <c r="FC174" s="165"/>
      <c r="FD174" s="165"/>
      <c r="FE174" s="165"/>
      <c r="FF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  <c r="FR174" s="165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165"/>
      <c r="GD174" s="165"/>
      <c r="GE174" s="165"/>
      <c r="GF174" s="165"/>
      <c r="GG174" s="165"/>
      <c r="GH174" s="165"/>
      <c r="GI174" s="165"/>
      <c r="GJ174" s="165"/>
      <c r="GK174" s="165"/>
      <c r="GL174" s="165"/>
      <c r="GM174" s="165"/>
      <c r="GN174" s="165"/>
      <c r="GO174" s="165"/>
      <c r="GP174" s="165"/>
      <c r="GQ174" s="165"/>
      <c r="GR174" s="165"/>
      <c r="GS174" s="165"/>
      <c r="GT174" s="165"/>
      <c r="GU174" s="165"/>
      <c r="GV174" s="165"/>
      <c r="GW174" s="165"/>
      <c r="GX174" s="165"/>
      <c r="GY174" s="165"/>
      <c r="GZ174" s="165"/>
      <c r="HA174" s="165"/>
      <c r="HB174" s="165"/>
      <c r="HC174" s="165"/>
      <c r="HD174" s="165"/>
      <c r="HE174" s="165"/>
      <c r="HF174" s="165"/>
      <c r="HG174" s="165"/>
      <c r="HH174" s="165"/>
      <c r="HI174" s="165"/>
      <c r="HJ174" s="165"/>
      <c r="HK174" s="165"/>
      <c r="HL174" s="165"/>
      <c r="HM174" s="165"/>
      <c r="HN174" s="165"/>
      <c r="HO174" s="165"/>
      <c r="HP174" s="165"/>
      <c r="HQ174" s="165"/>
      <c r="HR174" s="165"/>
      <c r="HS174" s="165"/>
      <c r="HT174" s="165"/>
      <c r="HU174" s="165"/>
      <c r="HV174" s="165"/>
      <c r="HW174" s="165"/>
      <c r="HX174" s="165"/>
      <c r="HY174" s="165"/>
      <c r="HZ174" s="165"/>
      <c r="IA174" s="165"/>
      <c r="IB174" s="165"/>
      <c r="IC174" s="165"/>
      <c r="ID174" s="165"/>
      <c r="IE174" s="165"/>
      <c r="IF174" s="165"/>
      <c r="IG174" s="165"/>
      <c r="IH174" s="165"/>
      <c r="II174" s="165"/>
      <c r="IJ174" s="165"/>
      <c r="IK174" s="165"/>
      <c r="IL174" s="165"/>
      <c r="IM174" s="165"/>
      <c r="IN174" s="165"/>
      <c r="IO174" s="165"/>
      <c r="IP174" s="165"/>
      <c r="IQ174" s="165"/>
      <c r="IR174" s="165"/>
      <c r="IS174" s="165"/>
      <c r="IT174" s="165"/>
    </row>
    <row r="175" spans="1:254" s="152" customFormat="1" ht="18" hidden="1" customHeight="1" x14ac:dyDescent="0.2">
      <c r="A175" s="434"/>
      <c r="B175" s="159" t="s">
        <v>2132</v>
      </c>
      <c r="C175" s="341" t="s">
        <v>2193</v>
      </c>
      <c r="D175" s="341">
        <v>44858</v>
      </c>
      <c r="E175" s="341">
        <f t="shared" ref="E175" si="296">D175+1</f>
        <v>44859</v>
      </c>
      <c r="F175" s="343">
        <f t="shared" ref="F175" si="297">D175+3</f>
        <v>44861</v>
      </c>
      <c r="G175" s="540">
        <f t="shared" ref="G175" si="298">D175+4</f>
        <v>44862</v>
      </c>
      <c r="H175" s="521">
        <f t="shared" si="292"/>
        <v>44857</v>
      </c>
      <c r="I175" s="521">
        <f t="shared" si="292"/>
        <v>44858</v>
      </c>
      <c r="J175" s="168"/>
      <c r="K175" s="151"/>
      <c r="L175" s="151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165"/>
      <c r="EK175" s="165"/>
      <c r="EL175" s="165"/>
      <c r="EM175" s="165"/>
      <c r="EN175" s="165"/>
      <c r="EO175" s="165"/>
      <c r="EP175" s="165"/>
      <c r="EQ175" s="165"/>
      <c r="ER175" s="165"/>
      <c r="ES175" s="165"/>
      <c r="ET175" s="165"/>
      <c r="EU175" s="165"/>
      <c r="EV175" s="165"/>
      <c r="EW175" s="165"/>
      <c r="EX175" s="165"/>
      <c r="EY175" s="165"/>
      <c r="EZ175" s="165"/>
      <c r="FA175" s="165"/>
      <c r="FB175" s="165"/>
      <c r="FC175" s="165"/>
      <c r="FD175" s="165"/>
      <c r="FE175" s="165"/>
      <c r="FF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  <c r="FR175" s="165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165"/>
      <c r="GD175" s="165"/>
      <c r="GE175" s="165"/>
      <c r="GF175" s="165"/>
      <c r="GG175" s="165"/>
      <c r="GH175" s="165"/>
      <c r="GI175" s="165"/>
      <c r="GJ175" s="165"/>
      <c r="GK175" s="165"/>
      <c r="GL175" s="165"/>
      <c r="GM175" s="165"/>
      <c r="GN175" s="165"/>
      <c r="GO175" s="165"/>
      <c r="GP175" s="165"/>
      <c r="GQ175" s="165"/>
      <c r="GR175" s="165"/>
      <c r="GS175" s="165"/>
      <c r="GT175" s="165"/>
      <c r="GU175" s="165"/>
      <c r="GV175" s="165"/>
      <c r="GW175" s="165"/>
      <c r="GX175" s="165"/>
      <c r="GY175" s="165"/>
      <c r="GZ175" s="165"/>
      <c r="HA175" s="165"/>
      <c r="HB175" s="165"/>
      <c r="HC175" s="165"/>
      <c r="HD175" s="165"/>
      <c r="HE175" s="165"/>
      <c r="HF175" s="165"/>
      <c r="HG175" s="165"/>
      <c r="HH175" s="165"/>
      <c r="HI175" s="165"/>
      <c r="HJ175" s="165"/>
      <c r="HK175" s="165"/>
      <c r="HL175" s="165"/>
      <c r="HM175" s="165"/>
      <c r="HN175" s="165"/>
      <c r="HO175" s="165"/>
      <c r="HP175" s="165"/>
      <c r="HQ175" s="165"/>
      <c r="HR175" s="165"/>
      <c r="HS175" s="165"/>
      <c r="HT175" s="165"/>
      <c r="HU175" s="165"/>
      <c r="HV175" s="165"/>
      <c r="HW175" s="165"/>
      <c r="HX175" s="165"/>
      <c r="HY175" s="165"/>
      <c r="HZ175" s="165"/>
      <c r="IA175" s="165"/>
      <c r="IB175" s="165"/>
      <c r="IC175" s="165"/>
      <c r="ID175" s="165"/>
      <c r="IE175" s="165"/>
      <c r="IF175" s="165"/>
      <c r="IG175" s="165"/>
      <c r="IH175" s="165"/>
      <c r="II175" s="165"/>
      <c r="IJ175" s="165"/>
      <c r="IK175" s="165"/>
      <c r="IL175" s="165"/>
      <c r="IM175" s="165"/>
      <c r="IN175" s="165"/>
      <c r="IO175" s="165"/>
      <c r="IP175" s="165"/>
      <c r="IQ175" s="165"/>
      <c r="IR175" s="165"/>
      <c r="IS175" s="165"/>
      <c r="IT175" s="165"/>
    </row>
    <row r="176" spans="1:254" s="152" customFormat="1" ht="18" hidden="1" customHeight="1" x14ac:dyDescent="0.2">
      <c r="A176" s="434" t="s">
        <v>2171</v>
      </c>
      <c r="B176" s="624" t="s">
        <v>392</v>
      </c>
      <c r="C176" s="341" t="s">
        <v>2194</v>
      </c>
      <c r="D176" s="341">
        <v>44864</v>
      </c>
      <c r="E176" s="341">
        <f t="shared" ref="E176" si="299">D176+1</f>
        <v>44865</v>
      </c>
      <c r="F176" s="343">
        <f t="shared" ref="F176" si="300">D176+3</f>
        <v>44867</v>
      </c>
      <c r="G176" s="540">
        <f t="shared" ref="G176" si="301">D176+4</f>
        <v>44868</v>
      </c>
      <c r="H176" s="521">
        <f t="shared" si="292"/>
        <v>44864</v>
      </c>
      <c r="I176" s="521">
        <f t="shared" si="292"/>
        <v>44865</v>
      </c>
      <c r="J176" s="168"/>
      <c r="K176" s="151"/>
      <c r="L176" s="151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65"/>
      <c r="EO176" s="165"/>
      <c r="EP176" s="165"/>
      <c r="EQ176" s="165"/>
      <c r="ER176" s="165"/>
      <c r="ES176" s="165"/>
      <c r="ET176" s="165"/>
      <c r="EU176" s="165"/>
      <c r="EV176" s="165"/>
      <c r="EW176" s="16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  <c r="FR176" s="165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165"/>
      <c r="GD176" s="165"/>
      <c r="GE176" s="165"/>
      <c r="GF176" s="165"/>
      <c r="GG176" s="165"/>
      <c r="GH176" s="165"/>
      <c r="GI176" s="165"/>
      <c r="GJ176" s="165"/>
      <c r="GK176" s="165"/>
      <c r="GL176" s="165"/>
      <c r="GM176" s="165"/>
      <c r="GN176" s="165"/>
      <c r="GO176" s="165"/>
      <c r="GP176" s="165"/>
      <c r="GQ176" s="165"/>
      <c r="GR176" s="165"/>
      <c r="GS176" s="165"/>
      <c r="GT176" s="165"/>
      <c r="GU176" s="165"/>
      <c r="GV176" s="165"/>
      <c r="GW176" s="165"/>
      <c r="GX176" s="165"/>
      <c r="GY176" s="165"/>
      <c r="GZ176" s="165"/>
      <c r="HA176" s="165"/>
      <c r="HB176" s="165"/>
      <c r="HC176" s="165"/>
      <c r="HD176" s="165"/>
      <c r="HE176" s="165"/>
      <c r="HF176" s="165"/>
      <c r="HG176" s="165"/>
      <c r="HH176" s="165"/>
      <c r="HI176" s="165"/>
      <c r="HJ176" s="165"/>
      <c r="HK176" s="165"/>
      <c r="HL176" s="165"/>
      <c r="HM176" s="165"/>
      <c r="HN176" s="165"/>
      <c r="HO176" s="165"/>
      <c r="HP176" s="165"/>
      <c r="HQ176" s="165"/>
      <c r="HR176" s="165"/>
      <c r="HS176" s="165"/>
      <c r="HT176" s="165"/>
      <c r="HU176" s="165"/>
      <c r="HV176" s="165"/>
      <c r="HW176" s="165"/>
      <c r="HX176" s="165"/>
      <c r="HY176" s="16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165"/>
      <c r="IK176" s="165"/>
      <c r="IL176" s="165"/>
      <c r="IM176" s="165"/>
      <c r="IN176" s="165"/>
      <c r="IO176" s="165"/>
      <c r="IP176" s="165"/>
      <c r="IQ176" s="165"/>
      <c r="IR176" s="165"/>
      <c r="IS176" s="165"/>
      <c r="IT176" s="165"/>
    </row>
    <row r="177" spans="1:254" s="152" customFormat="1" ht="18" hidden="1" customHeight="1" x14ac:dyDescent="0.2">
      <c r="A177" s="434" t="s">
        <v>2171</v>
      </c>
      <c r="B177" s="624" t="s">
        <v>392</v>
      </c>
      <c r="C177" s="341" t="s">
        <v>2195</v>
      </c>
      <c r="D177" s="341">
        <f t="shared" si="279"/>
        <v>44871</v>
      </c>
      <c r="E177" s="341">
        <f t="shared" ref="E177" si="302">D177+1</f>
        <v>44872</v>
      </c>
      <c r="F177" s="343">
        <f t="shared" ref="F177" si="303">D177+3</f>
        <v>44874</v>
      </c>
      <c r="G177" s="540">
        <f t="shared" ref="G177" si="304">D177+4</f>
        <v>44875</v>
      </c>
      <c r="H177" s="521">
        <f t="shared" si="292"/>
        <v>44871</v>
      </c>
      <c r="I177" s="521">
        <f t="shared" si="292"/>
        <v>44872</v>
      </c>
      <c r="J177" s="168"/>
      <c r="K177" s="151"/>
      <c r="L177" s="151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165"/>
      <c r="EK177" s="165"/>
      <c r="EL177" s="165"/>
      <c r="EM177" s="165"/>
      <c r="EN177" s="165"/>
      <c r="EO177" s="165"/>
      <c r="EP177" s="165"/>
      <c r="EQ177" s="165"/>
      <c r="ER177" s="165"/>
      <c r="ES177" s="165"/>
      <c r="ET177" s="165"/>
      <c r="EU177" s="165"/>
      <c r="EV177" s="165"/>
      <c r="EW177" s="165"/>
      <c r="EX177" s="165"/>
      <c r="EY177" s="165"/>
      <c r="EZ177" s="165"/>
      <c r="FA177" s="165"/>
      <c r="FB177" s="165"/>
      <c r="FC177" s="165"/>
      <c r="FD177" s="165"/>
      <c r="FE177" s="165"/>
      <c r="FF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  <c r="FR177" s="165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165"/>
      <c r="GD177" s="165"/>
      <c r="GE177" s="165"/>
      <c r="GF177" s="165"/>
      <c r="GG177" s="165"/>
      <c r="GH177" s="165"/>
      <c r="GI177" s="165"/>
      <c r="GJ177" s="165"/>
      <c r="GK177" s="165"/>
      <c r="GL177" s="165"/>
      <c r="GM177" s="165"/>
      <c r="GN177" s="165"/>
      <c r="GO177" s="165"/>
      <c r="GP177" s="165"/>
      <c r="GQ177" s="165"/>
      <c r="GR177" s="165"/>
      <c r="GS177" s="165"/>
      <c r="GT177" s="165"/>
      <c r="GU177" s="165"/>
      <c r="GV177" s="165"/>
      <c r="GW177" s="165"/>
      <c r="GX177" s="165"/>
      <c r="GY177" s="165"/>
      <c r="GZ177" s="165"/>
      <c r="HA177" s="165"/>
      <c r="HB177" s="165"/>
      <c r="HC177" s="165"/>
      <c r="HD177" s="165"/>
      <c r="HE177" s="165"/>
      <c r="HF177" s="165"/>
      <c r="HG177" s="165"/>
      <c r="HH177" s="165"/>
      <c r="HI177" s="165"/>
      <c r="HJ177" s="165"/>
      <c r="HK177" s="165"/>
      <c r="HL177" s="165"/>
      <c r="HM177" s="165"/>
      <c r="HN177" s="165"/>
      <c r="HO177" s="165"/>
      <c r="HP177" s="165"/>
      <c r="HQ177" s="165"/>
      <c r="HR177" s="165"/>
      <c r="HS177" s="165"/>
      <c r="HT177" s="165"/>
      <c r="HU177" s="165"/>
      <c r="HV177" s="165"/>
      <c r="HW177" s="165"/>
      <c r="HX177" s="165"/>
      <c r="HY177" s="165"/>
      <c r="HZ177" s="165"/>
      <c r="IA177" s="165"/>
      <c r="IB177" s="165"/>
      <c r="IC177" s="165"/>
      <c r="ID177" s="165"/>
      <c r="IE177" s="165"/>
      <c r="IF177" s="165"/>
      <c r="IG177" s="165"/>
      <c r="IH177" s="165"/>
      <c r="II177" s="165"/>
      <c r="IJ177" s="165"/>
      <c r="IK177" s="165"/>
      <c r="IL177" s="165"/>
      <c r="IM177" s="165"/>
      <c r="IN177" s="165"/>
      <c r="IO177" s="165"/>
      <c r="IP177" s="165"/>
      <c r="IQ177" s="165"/>
      <c r="IR177" s="165"/>
      <c r="IS177" s="165"/>
      <c r="IT177" s="165"/>
    </row>
    <row r="178" spans="1:254" s="152" customFormat="1" ht="18" customHeight="1" x14ac:dyDescent="0.2">
      <c r="A178" s="434"/>
      <c r="B178" s="475" t="s">
        <v>685</v>
      </c>
      <c r="C178" s="161"/>
      <c r="D178" s="161"/>
      <c r="E178" s="161"/>
      <c r="F178" s="161"/>
      <c r="G178" s="161"/>
      <c r="H178" s="521"/>
      <c r="I178" s="521"/>
      <c r="J178" s="151"/>
      <c r="K178" s="151"/>
      <c r="L178" s="151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5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/>
      <c r="HK178" s="165"/>
      <c r="HL178" s="165"/>
      <c r="HM178" s="165"/>
      <c r="HN178" s="165"/>
      <c r="HO178" s="165"/>
      <c r="HP178" s="165"/>
      <c r="HQ178" s="165"/>
      <c r="HR178" s="165"/>
      <c r="HS178" s="165"/>
      <c r="HT178" s="165"/>
      <c r="HU178" s="165"/>
      <c r="HV178" s="165"/>
      <c r="HW178" s="165"/>
      <c r="HX178" s="165"/>
      <c r="HY178" s="165"/>
      <c r="HZ178" s="165"/>
      <c r="IA178" s="165"/>
      <c r="IB178" s="165"/>
      <c r="IC178" s="165"/>
      <c r="ID178" s="165"/>
      <c r="IE178" s="165"/>
      <c r="IF178" s="165"/>
      <c r="IG178" s="165"/>
      <c r="IH178" s="165"/>
      <c r="II178" s="165"/>
      <c r="IJ178" s="165"/>
      <c r="IK178" s="165"/>
      <c r="IL178" s="165"/>
      <c r="IM178" s="165"/>
      <c r="IN178" s="165"/>
      <c r="IO178" s="165"/>
      <c r="IP178" s="165"/>
      <c r="IQ178" s="165"/>
      <c r="IR178" s="165"/>
      <c r="IS178" s="165"/>
      <c r="IT178" s="165"/>
    </row>
    <row r="179" spans="1:254" s="152" customFormat="1" ht="18" customHeight="1" x14ac:dyDescent="0.2">
      <c r="A179" s="434"/>
      <c r="B179" s="170"/>
      <c r="C179" s="161"/>
      <c r="D179" s="161"/>
      <c r="E179" s="161"/>
      <c r="F179" s="161"/>
      <c r="G179" s="161"/>
      <c r="H179" s="521"/>
      <c r="I179" s="521"/>
      <c r="J179" s="151"/>
      <c r="K179" s="151"/>
      <c r="L179" s="151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165"/>
      <c r="EK179" s="165"/>
      <c r="EL179" s="165"/>
      <c r="EM179" s="165"/>
      <c r="EN179" s="165"/>
      <c r="EO179" s="165"/>
      <c r="EP179" s="165"/>
      <c r="EQ179" s="165"/>
      <c r="ER179" s="165"/>
      <c r="ES179" s="165"/>
      <c r="ET179" s="165"/>
      <c r="EU179" s="165"/>
      <c r="EV179" s="165"/>
      <c r="EW179" s="165"/>
      <c r="EX179" s="165"/>
      <c r="EY179" s="165"/>
      <c r="EZ179" s="165"/>
      <c r="FA179" s="165"/>
      <c r="FB179" s="165"/>
      <c r="FC179" s="165"/>
      <c r="FD179" s="165"/>
      <c r="FE179" s="165"/>
      <c r="FF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  <c r="FR179" s="165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165"/>
      <c r="GD179" s="165"/>
      <c r="GE179" s="165"/>
      <c r="GF179" s="165"/>
      <c r="GG179" s="165"/>
      <c r="GH179" s="165"/>
      <c r="GI179" s="165"/>
      <c r="GJ179" s="165"/>
      <c r="GK179" s="165"/>
      <c r="GL179" s="165"/>
      <c r="GM179" s="165"/>
      <c r="GN179" s="165"/>
      <c r="GO179" s="165"/>
      <c r="GP179" s="165"/>
      <c r="GQ179" s="165"/>
      <c r="GR179" s="165"/>
      <c r="GS179" s="165"/>
      <c r="GT179" s="165"/>
      <c r="GU179" s="165"/>
      <c r="GV179" s="165"/>
      <c r="GW179" s="165"/>
      <c r="GX179" s="165"/>
      <c r="GY179" s="165"/>
      <c r="GZ179" s="165"/>
      <c r="HA179" s="165"/>
      <c r="HB179" s="165"/>
      <c r="HC179" s="165"/>
      <c r="HD179" s="165"/>
      <c r="HE179" s="165"/>
      <c r="HF179" s="165"/>
      <c r="HG179" s="165"/>
      <c r="HH179" s="165"/>
      <c r="HI179" s="165"/>
      <c r="HJ179" s="165"/>
      <c r="HK179" s="165"/>
      <c r="HL179" s="165"/>
      <c r="HM179" s="165"/>
      <c r="HN179" s="165"/>
      <c r="HO179" s="165"/>
      <c r="HP179" s="165"/>
      <c r="HQ179" s="165"/>
      <c r="HR179" s="165"/>
      <c r="HS179" s="165"/>
      <c r="HT179" s="165"/>
      <c r="HU179" s="165"/>
      <c r="HV179" s="165"/>
      <c r="HW179" s="165"/>
      <c r="HX179" s="165"/>
      <c r="HY179" s="165"/>
      <c r="HZ179" s="165"/>
      <c r="IA179" s="165"/>
      <c r="IB179" s="165"/>
      <c r="IC179" s="165"/>
      <c r="ID179" s="165"/>
      <c r="IE179" s="165"/>
      <c r="IF179" s="165"/>
      <c r="IG179" s="165"/>
      <c r="IH179" s="165"/>
      <c r="II179" s="165"/>
      <c r="IJ179" s="165"/>
      <c r="IK179" s="165"/>
      <c r="IL179" s="165"/>
      <c r="IM179" s="165"/>
      <c r="IN179" s="165"/>
      <c r="IO179" s="165"/>
      <c r="IP179" s="165"/>
      <c r="IQ179" s="165"/>
      <c r="IR179" s="165"/>
      <c r="IS179" s="165"/>
      <c r="IT179" s="165"/>
    </row>
    <row r="180" spans="1:254" s="152" customFormat="1" ht="18" customHeight="1" x14ac:dyDescent="0.2">
      <c r="A180" s="434"/>
      <c r="B180" s="170"/>
      <c r="C180" s="161"/>
      <c r="D180" s="161"/>
      <c r="E180" s="161"/>
      <c r="F180" s="161"/>
      <c r="G180" s="161"/>
      <c r="H180" s="521"/>
      <c r="I180" s="521"/>
      <c r="J180" s="151"/>
      <c r="K180" s="151"/>
      <c r="L180" s="151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5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/>
      <c r="HK180" s="165"/>
      <c r="HL180" s="165"/>
      <c r="HM180" s="165"/>
      <c r="HN180" s="165"/>
      <c r="HO180" s="165"/>
      <c r="HP180" s="165"/>
      <c r="HQ180" s="165"/>
      <c r="HR180" s="165"/>
      <c r="HS180" s="165"/>
      <c r="HT180" s="165"/>
      <c r="HU180" s="165"/>
      <c r="HV180" s="165"/>
      <c r="HW180" s="165"/>
      <c r="HX180" s="165"/>
      <c r="HY180" s="165"/>
      <c r="HZ180" s="165"/>
      <c r="IA180" s="165"/>
      <c r="IB180" s="165"/>
      <c r="IC180" s="165"/>
      <c r="ID180" s="165"/>
      <c r="IE180" s="165"/>
      <c r="IF180" s="165"/>
      <c r="IG180" s="165"/>
      <c r="IH180" s="165"/>
      <c r="II180" s="165"/>
      <c r="IJ180" s="165"/>
      <c r="IK180" s="165"/>
      <c r="IL180" s="165"/>
      <c r="IM180" s="165"/>
      <c r="IN180" s="165"/>
      <c r="IO180" s="165"/>
      <c r="IP180" s="165"/>
      <c r="IQ180" s="165"/>
      <c r="IR180" s="165"/>
      <c r="IS180" s="165"/>
      <c r="IT180" s="165"/>
    </row>
    <row r="181" spans="1:254" s="152" customFormat="1" ht="18" customHeight="1" x14ac:dyDescent="0.2">
      <c r="A181" s="434"/>
      <c r="B181" s="170"/>
      <c r="C181" s="161"/>
      <c r="D181" s="161"/>
      <c r="E181" s="161"/>
      <c r="F181" s="161"/>
      <c r="G181" s="161"/>
      <c r="H181" s="469"/>
      <c r="I181" s="447"/>
      <c r="J181" s="151"/>
      <c r="K181" s="151"/>
      <c r="L181" s="151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5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/>
      <c r="HK181" s="165"/>
      <c r="HL181" s="165"/>
      <c r="HM181" s="165"/>
      <c r="HN181" s="165"/>
      <c r="HO181" s="165"/>
      <c r="HP181" s="165"/>
      <c r="HQ181" s="165"/>
      <c r="HR181" s="165"/>
      <c r="HS181" s="165"/>
      <c r="HT181" s="165"/>
      <c r="HU181" s="165"/>
      <c r="HV181" s="165"/>
      <c r="HW181" s="165"/>
      <c r="HX181" s="165"/>
      <c r="HY181" s="165"/>
      <c r="HZ181" s="165"/>
      <c r="IA181" s="165"/>
      <c r="IB181" s="165"/>
      <c r="IC181" s="165"/>
      <c r="ID181" s="165"/>
      <c r="IE181" s="165"/>
      <c r="IF181" s="165"/>
      <c r="IG181" s="165"/>
      <c r="IH181" s="165"/>
      <c r="II181" s="165"/>
      <c r="IJ181" s="165"/>
      <c r="IK181" s="165"/>
      <c r="IL181" s="165"/>
      <c r="IM181" s="165"/>
      <c r="IN181" s="165"/>
      <c r="IO181" s="165"/>
      <c r="IP181" s="165"/>
      <c r="IQ181" s="165"/>
      <c r="IR181" s="165"/>
      <c r="IS181" s="165"/>
      <c r="IT181" s="165"/>
    </row>
    <row r="182" spans="1:254" s="152" customFormat="1" ht="18" customHeight="1" x14ac:dyDescent="0.2">
      <c r="A182" s="434"/>
      <c r="B182" s="523" t="s">
        <v>2196</v>
      </c>
      <c r="C182" s="497"/>
      <c r="D182" s="497"/>
      <c r="E182" s="497"/>
      <c r="F182" s="497"/>
      <c r="G182" s="161"/>
      <c r="H182" s="469"/>
      <c r="I182" s="447"/>
      <c r="J182" s="151"/>
      <c r="K182" s="151"/>
      <c r="L182" s="151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  <c r="GH182" s="165"/>
      <c r="GI182" s="165"/>
      <c r="GJ182" s="165"/>
      <c r="GK182" s="165"/>
      <c r="GL182" s="165"/>
      <c r="GM182" s="165"/>
      <c r="GN182" s="165"/>
      <c r="GO182" s="165"/>
      <c r="GP182" s="165"/>
      <c r="GQ182" s="165"/>
      <c r="GR182" s="165"/>
      <c r="GS182" s="165"/>
      <c r="GT182" s="165"/>
      <c r="GU182" s="165"/>
      <c r="GV182" s="165"/>
      <c r="GW182" s="165"/>
      <c r="GX182" s="165"/>
      <c r="GY182" s="165"/>
      <c r="GZ182" s="165"/>
      <c r="HA182" s="165"/>
      <c r="HB182" s="165"/>
      <c r="HC182" s="165"/>
      <c r="HD182" s="165"/>
      <c r="HE182" s="165"/>
      <c r="HF182" s="165"/>
      <c r="HG182" s="165"/>
      <c r="HH182" s="165"/>
      <c r="HI182" s="165"/>
      <c r="HJ182" s="165"/>
      <c r="HK182" s="165"/>
      <c r="HL182" s="165"/>
      <c r="HM182" s="165"/>
      <c r="HN182" s="165"/>
      <c r="HO182" s="165"/>
      <c r="HP182" s="165"/>
      <c r="HQ182" s="165"/>
      <c r="HR182" s="165"/>
      <c r="HS182" s="165"/>
      <c r="HT182" s="165"/>
      <c r="HU182" s="165"/>
      <c r="HV182" s="165"/>
      <c r="HW182" s="165"/>
      <c r="HX182" s="165"/>
      <c r="HY182" s="165"/>
      <c r="HZ182" s="165"/>
      <c r="IA182" s="165"/>
      <c r="IB182" s="165"/>
      <c r="IC182" s="165"/>
      <c r="ID182" s="165"/>
      <c r="IE182" s="165"/>
      <c r="IF182" s="165"/>
      <c r="IG182" s="165"/>
      <c r="IH182" s="165"/>
      <c r="II182" s="165"/>
      <c r="IJ182" s="165"/>
      <c r="IK182" s="165"/>
      <c r="IL182" s="165"/>
      <c r="IM182" s="165"/>
      <c r="IN182" s="165"/>
      <c r="IO182" s="165"/>
      <c r="IP182" s="165"/>
      <c r="IQ182" s="165"/>
      <c r="IR182" s="165"/>
      <c r="IS182" s="165"/>
      <c r="IT182" s="165"/>
    </row>
    <row r="183" spans="1:254" s="152" customFormat="1" ht="18" customHeight="1" x14ac:dyDescent="0.2">
      <c r="A183" s="434"/>
      <c r="B183" s="170"/>
      <c r="C183" s="161"/>
      <c r="D183" s="161"/>
      <c r="E183" s="161"/>
      <c r="F183" s="161"/>
      <c r="G183" s="161"/>
      <c r="H183" s="469"/>
      <c r="I183" s="447"/>
      <c r="J183" s="151"/>
      <c r="K183" s="151"/>
      <c r="L183" s="151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5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/>
      <c r="HK183" s="165"/>
      <c r="HL183" s="165"/>
      <c r="HM183" s="165"/>
      <c r="HN183" s="165"/>
      <c r="HO183" s="165"/>
      <c r="HP183" s="165"/>
      <c r="HQ183" s="165"/>
      <c r="HR183" s="165"/>
      <c r="HS183" s="165"/>
      <c r="HT183" s="165"/>
      <c r="HU183" s="165"/>
      <c r="HV183" s="165"/>
      <c r="HW183" s="165"/>
      <c r="HX183" s="165"/>
      <c r="HY183" s="165"/>
      <c r="HZ183" s="165"/>
      <c r="IA183" s="165"/>
      <c r="IB183" s="165"/>
      <c r="IC183" s="165"/>
      <c r="ID183" s="165"/>
      <c r="IE183" s="165"/>
      <c r="IF183" s="165"/>
      <c r="IG183" s="165"/>
      <c r="IH183" s="165"/>
      <c r="II183" s="165"/>
      <c r="IJ183" s="165"/>
      <c r="IK183" s="165"/>
      <c r="IL183" s="165"/>
      <c r="IM183" s="165"/>
      <c r="IN183" s="165"/>
      <c r="IO183" s="165"/>
      <c r="IP183" s="165"/>
      <c r="IQ183" s="165"/>
      <c r="IR183" s="165"/>
      <c r="IS183" s="165"/>
      <c r="IT183" s="165"/>
    </row>
    <row r="184" spans="1:254" s="152" customFormat="1" ht="36.75" customHeight="1" x14ac:dyDescent="0.2">
      <c r="A184" s="434"/>
      <c r="B184" s="433" t="s">
        <v>1526</v>
      </c>
      <c r="C184" s="157" t="s">
        <v>1035</v>
      </c>
      <c r="D184" s="362" t="s">
        <v>1256</v>
      </c>
      <c r="E184" s="169" t="s">
        <v>1737</v>
      </c>
      <c r="F184" s="362" t="s">
        <v>339</v>
      </c>
      <c r="G184" s="494" t="s">
        <v>2</v>
      </c>
      <c r="H184" s="488"/>
      <c r="I184" s="176"/>
      <c r="J184" s="176"/>
      <c r="K184" s="175"/>
      <c r="L184" s="175"/>
      <c r="M184" s="175"/>
      <c r="N184" s="17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5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/>
      <c r="HK184" s="165"/>
      <c r="HL184" s="165"/>
      <c r="HM184" s="165"/>
      <c r="HN184" s="165"/>
      <c r="HO184" s="165"/>
      <c r="HP184" s="165"/>
      <c r="HQ184" s="165"/>
      <c r="HR184" s="165"/>
      <c r="HS184" s="165"/>
      <c r="HT184" s="165"/>
      <c r="HU184" s="165"/>
      <c r="HV184" s="165"/>
      <c r="HW184" s="165"/>
      <c r="HX184" s="165"/>
      <c r="HY184" s="165"/>
      <c r="HZ184" s="165"/>
      <c r="IA184" s="165"/>
      <c r="IB184" s="165"/>
      <c r="IC184" s="165"/>
      <c r="ID184" s="165"/>
      <c r="IE184" s="165"/>
      <c r="IF184" s="165"/>
      <c r="IG184" s="165"/>
      <c r="IH184" s="165"/>
      <c r="II184" s="165"/>
      <c r="IJ184" s="165"/>
      <c r="IK184" s="165"/>
      <c r="IL184" s="165"/>
      <c r="IM184" s="165"/>
      <c r="IN184" s="165"/>
      <c r="IO184" s="165"/>
      <c r="IP184" s="165"/>
      <c r="IQ184" s="165"/>
      <c r="IR184" s="165"/>
      <c r="IS184" s="165"/>
      <c r="IT184" s="165"/>
    </row>
    <row r="185" spans="1:254" s="152" customFormat="1" ht="18" customHeight="1" x14ac:dyDescent="0.2">
      <c r="A185" s="434"/>
      <c r="B185" s="158" t="s">
        <v>388</v>
      </c>
      <c r="C185" s="158" t="s">
        <v>389</v>
      </c>
      <c r="D185" s="362"/>
      <c r="E185" s="362" t="s">
        <v>2120</v>
      </c>
      <c r="F185" s="362" t="s">
        <v>318</v>
      </c>
      <c r="G185" s="469"/>
      <c r="H185" s="492"/>
      <c r="I185" s="170"/>
      <c r="J185" s="161"/>
      <c r="K185" s="161"/>
      <c r="L185" s="161"/>
      <c r="M185" s="161"/>
      <c r="N185" s="161"/>
      <c r="O185" s="496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5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/>
      <c r="HK185" s="165"/>
      <c r="HL185" s="165"/>
      <c r="HM185" s="165"/>
      <c r="HN185" s="165"/>
      <c r="HO185" s="165"/>
      <c r="HP185" s="165"/>
      <c r="HQ185" s="165"/>
      <c r="HR185" s="165"/>
      <c r="HS185" s="165"/>
      <c r="HT185" s="165"/>
      <c r="HU185" s="165"/>
      <c r="HV185" s="165"/>
      <c r="HW185" s="165"/>
      <c r="HX185" s="165"/>
      <c r="HY185" s="165"/>
      <c r="HZ185" s="165"/>
      <c r="IA185" s="165"/>
      <c r="IB185" s="165"/>
      <c r="IC185" s="165"/>
      <c r="ID185" s="165"/>
      <c r="IE185" s="165"/>
      <c r="IF185" s="165"/>
      <c r="IG185" s="165"/>
      <c r="IH185" s="165"/>
      <c r="II185" s="165"/>
      <c r="IJ185" s="165"/>
      <c r="IK185" s="165"/>
      <c r="IL185" s="165"/>
      <c r="IM185" s="165"/>
      <c r="IN185" s="165"/>
      <c r="IO185" s="165"/>
      <c r="IP185" s="165"/>
      <c r="IQ185" s="165"/>
      <c r="IR185" s="165"/>
      <c r="IS185" s="165"/>
      <c r="IT185" s="165"/>
    </row>
    <row r="186" spans="1:254" s="152" customFormat="1" ht="18" hidden="1" customHeight="1" x14ac:dyDescent="0.2">
      <c r="A186" s="434"/>
      <c r="B186" s="341" t="s">
        <v>1531</v>
      </c>
      <c r="C186" s="341" t="s">
        <v>2197</v>
      </c>
      <c r="D186" s="341">
        <v>44494</v>
      </c>
      <c r="E186" s="341">
        <f>D186+1</f>
        <v>44495</v>
      </c>
      <c r="F186" s="341">
        <f>D186+4</f>
        <v>44498</v>
      </c>
      <c r="G186" s="469">
        <v>44495</v>
      </c>
      <c r="H186" s="492"/>
      <c r="I186" s="170"/>
      <c r="J186" s="161"/>
      <c r="K186" s="161"/>
      <c r="L186" s="161"/>
      <c r="M186" s="161"/>
      <c r="N186" s="161"/>
      <c r="O186" s="496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5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/>
      <c r="HK186" s="165"/>
      <c r="HL186" s="165"/>
      <c r="HM186" s="165"/>
      <c r="HN186" s="165"/>
      <c r="HO186" s="165"/>
      <c r="HP186" s="165"/>
      <c r="HQ186" s="165"/>
      <c r="HR186" s="165"/>
      <c r="HS186" s="165"/>
      <c r="HT186" s="165"/>
      <c r="HU186" s="165"/>
      <c r="HV186" s="165"/>
      <c r="HW186" s="165"/>
      <c r="HX186" s="165"/>
      <c r="HY186" s="165"/>
      <c r="HZ186" s="165"/>
      <c r="IA186" s="165"/>
      <c r="IB186" s="165"/>
      <c r="IC186" s="165"/>
      <c r="ID186" s="165"/>
      <c r="IE186" s="165"/>
      <c r="IF186" s="165"/>
      <c r="IG186" s="165"/>
      <c r="IH186" s="165"/>
      <c r="II186" s="165"/>
      <c r="IJ186" s="165"/>
      <c r="IK186" s="165"/>
      <c r="IL186" s="165"/>
      <c r="IM186" s="165"/>
      <c r="IN186" s="165"/>
      <c r="IO186" s="165"/>
      <c r="IP186" s="165"/>
      <c r="IQ186" s="165"/>
      <c r="IR186" s="165"/>
      <c r="IS186" s="165"/>
      <c r="IT186" s="165"/>
    </row>
    <row r="187" spans="1:254" s="152" customFormat="1" ht="18" hidden="1" customHeight="1" x14ac:dyDescent="0.2">
      <c r="A187" s="434"/>
      <c r="B187" s="341" t="s">
        <v>1531</v>
      </c>
      <c r="C187" s="341" t="s">
        <v>2198</v>
      </c>
      <c r="D187" s="341">
        <v>44508</v>
      </c>
      <c r="E187" s="341">
        <f>D187+1</f>
        <v>44509</v>
      </c>
      <c r="F187" s="341">
        <f>D187+4</f>
        <v>44512</v>
      </c>
      <c r="G187" s="469">
        <v>44509</v>
      </c>
      <c r="H187" s="492"/>
      <c r="I187" s="170"/>
      <c r="J187" s="161"/>
      <c r="K187" s="161"/>
      <c r="L187" s="161"/>
      <c r="M187" s="161"/>
      <c r="N187" s="161"/>
      <c r="O187" s="496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5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/>
      <c r="HK187" s="165"/>
      <c r="HL187" s="165"/>
      <c r="HM187" s="165"/>
      <c r="HN187" s="165"/>
      <c r="HO187" s="165"/>
      <c r="HP187" s="165"/>
      <c r="HQ187" s="165"/>
      <c r="HR187" s="165"/>
      <c r="HS187" s="165"/>
      <c r="HT187" s="165"/>
      <c r="HU187" s="165"/>
      <c r="HV187" s="165"/>
      <c r="HW187" s="165"/>
      <c r="HX187" s="165"/>
      <c r="HY187" s="165"/>
      <c r="HZ187" s="165"/>
      <c r="IA187" s="165"/>
      <c r="IB187" s="165"/>
      <c r="IC187" s="165"/>
      <c r="ID187" s="165"/>
      <c r="IE187" s="165"/>
      <c r="IF187" s="165"/>
      <c r="IG187" s="165"/>
      <c r="IH187" s="165"/>
      <c r="II187" s="165"/>
      <c r="IJ187" s="165"/>
      <c r="IK187" s="165"/>
      <c r="IL187" s="165"/>
      <c r="IM187" s="165"/>
      <c r="IN187" s="165"/>
      <c r="IO187" s="165"/>
      <c r="IP187" s="165"/>
      <c r="IQ187" s="165"/>
      <c r="IR187" s="165"/>
      <c r="IS187" s="165"/>
      <c r="IT187" s="165"/>
    </row>
    <row r="188" spans="1:254" s="152" customFormat="1" ht="18" hidden="1" customHeight="1" x14ac:dyDescent="0.2">
      <c r="A188" s="434"/>
      <c r="B188" s="341" t="s">
        <v>1531</v>
      </c>
      <c r="C188" s="341" t="s">
        <v>2199</v>
      </c>
      <c r="D188" s="341">
        <f t="shared" ref="D188:D208" si="305">D187+7</f>
        <v>44515</v>
      </c>
      <c r="E188" s="341">
        <f t="shared" ref="E188:E208" si="306">E187+7</f>
        <v>44516</v>
      </c>
      <c r="F188" s="341">
        <f t="shared" ref="F188:F246" si="307">F187+7</f>
        <v>44519</v>
      </c>
      <c r="G188" s="469">
        <v>44516</v>
      </c>
      <c r="H188" s="492"/>
      <c r="I188" s="170"/>
      <c r="J188" s="161"/>
      <c r="K188" s="161"/>
      <c r="L188" s="161"/>
      <c r="M188" s="161"/>
      <c r="N188" s="161"/>
      <c r="O188" s="496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5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/>
      <c r="HK188" s="165"/>
      <c r="HL188" s="165"/>
      <c r="HM188" s="165"/>
      <c r="HN188" s="165"/>
      <c r="HO188" s="165"/>
      <c r="HP188" s="165"/>
      <c r="HQ188" s="165"/>
      <c r="HR188" s="165"/>
      <c r="HS188" s="165"/>
      <c r="HT188" s="165"/>
      <c r="HU188" s="165"/>
      <c r="HV188" s="165"/>
      <c r="HW188" s="165"/>
      <c r="HX188" s="165"/>
      <c r="HY188" s="165"/>
      <c r="HZ188" s="165"/>
      <c r="IA188" s="165"/>
      <c r="IB188" s="165"/>
      <c r="IC188" s="165"/>
      <c r="ID188" s="165"/>
      <c r="IE188" s="165"/>
      <c r="IF188" s="165"/>
      <c r="IG188" s="165"/>
      <c r="IH188" s="165"/>
      <c r="II188" s="165"/>
      <c r="IJ188" s="165"/>
      <c r="IK188" s="165"/>
      <c r="IL188" s="165"/>
      <c r="IM188" s="165"/>
      <c r="IN188" s="165"/>
      <c r="IO188" s="165"/>
      <c r="IP188" s="165"/>
      <c r="IQ188" s="165"/>
      <c r="IR188" s="165"/>
      <c r="IS188" s="165"/>
      <c r="IT188" s="165"/>
    </row>
    <row r="189" spans="1:254" s="152" customFormat="1" ht="18" hidden="1" customHeight="1" x14ac:dyDescent="0.2">
      <c r="A189" s="434"/>
      <c r="B189" s="341" t="s">
        <v>1531</v>
      </c>
      <c r="C189" s="341" t="s">
        <v>2200</v>
      </c>
      <c r="D189" s="341">
        <f t="shared" si="305"/>
        <v>44522</v>
      </c>
      <c r="E189" s="341">
        <f t="shared" si="306"/>
        <v>44523</v>
      </c>
      <c r="F189" s="341">
        <f t="shared" si="307"/>
        <v>44526</v>
      </c>
      <c r="G189" s="469">
        <v>44523</v>
      </c>
      <c r="H189" s="492"/>
      <c r="I189" s="170"/>
      <c r="J189" s="161"/>
      <c r="K189" s="161"/>
      <c r="L189" s="161"/>
      <c r="M189" s="161"/>
      <c r="N189" s="161"/>
      <c r="O189" s="496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5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/>
      <c r="HK189" s="165"/>
      <c r="HL189" s="165"/>
      <c r="HM189" s="165"/>
      <c r="HN189" s="165"/>
      <c r="HO189" s="165"/>
      <c r="HP189" s="165"/>
      <c r="HQ189" s="165"/>
      <c r="HR189" s="165"/>
      <c r="HS189" s="165"/>
      <c r="HT189" s="165"/>
      <c r="HU189" s="165"/>
      <c r="HV189" s="165"/>
      <c r="HW189" s="165"/>
      <c r="HX189" s="165"/>
      <c r="HY189" s="165"/>
      <c r="HZ189" s="165"/>
      <c r="IA189" s="165"/>
      <c r="IB189" s="165"/>
      <c r="IC189" s="165"/>
      <c r="ID189" s="165"/>
      <c r="IE189" s="165"/>
      <c r="IF189" s="165"/>
      <c r="IG189" s="165"/>
      <c r="IH189" s="165"/>
      <c r="II189" s="165"/>
      <c r="IJ189" s="165"/>
      <c r="IK189" s="165"/>
      <c r="IL189" s="165"/>
      <c r="IM189" s="165"/>
      <c r="IN189" s="165"/>
      <c r="IO189" s="165"/>
      <c r="IP189" s="165"/>
      <c r="IQ189" s="165"/>
      <c r="IR189" s="165"/>
      <c r="IS189" s="165"/>
      <c r="IT189" s="165"/>
    </row>
    <row r="190" spans="1:254" s="152" customFormat="1" ht="18" hidden="1" customHeight="1" x14ac:dyDescent="0.2">
      <c r="A190" s="434"/>
      <c r="B190" s="543" t="s">
        <v>395</v>
      </c>
      <c r="C190" s="341" t="s">
        <v>2201</v>
      </c>
      <c r="D190" s="540">
        <f t="shared" si="305"/>
        <v>44529</v>
      </c>
      <c r="E190" s="540">
        <f t="shared" si="306"/>
        <v>44530</v>
      </c>
      <c r="F190" s="540">
        <f t="shared" si="307"/>
        <v>44533</v>
      </c>
      <c r="G190" s="545">
        <v>44530</v>
      </c>
      <c r="H190" s="492"/>
      <c r="I190" s="170"/>
      <c r="J190" s="161"/>
      <c r="K190" s="161"/>
      <c r="L190" s="161"/>
      <c r="M190" s="161"/>
      <c r="N190" s="161"/>
      <c r="O190" s="496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5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/>
      <c r="HK190" s="165"/>
      <c r="HL190" s="165"/>
      <c r="HM190" s="165"/>
      <c r="HN190" s="165"/>
      <c r="HO190" s="165"/>
      <c r="HP190" s="165"/>
      <c r="HQ190" s="165"/>
      <c r="HR190" s="165"/>
      <c r="HS190" s="165"/>
      <c r="HT190" s="165"/>
      <c r="HU190" s="165"/>
      <c r="HV190" s="165"/>
      <c r="HW190" s="165"/>
      <c r="HX190" s="165"/>
      <c r="HY190" s="165"/>
      <c r="HZ190" s="165"/>
      <c r="IA190" s="165"/>
      <c r="IB190" s="165"/>
      <c r="IC190" s="165"/>
      <c r="ID190" s="165"/>
      <c r="IE190" s="165"/>
      <c r="IF190" s="165"/>
      <c r="IG190" s="165"/>
      <c r="IH190" s="165"/>
      <c r="II190" s="165"/>
      <c r="IJ190" s="165"/>
      <c r="IK190" s="165"/>
      <c r="IL190" s="165"/>
      <c r="IM190" s="165"/>
      <c r="IN190" s="165"/>
      <c r="IO190" s="165"/>
      <c r="IP190" s="165"/>
      <c r="IQ190" s="165"/>
      <c r="IR190" s="165"/>
      <c r="IS190" s="165"/>
      <c r="IT190" s="165"/>
    </row>
    <row r="191" spans="1:254" s="152" customFormat="1" ht="18" hidden="1" customHeight="1" x14ac:dyDescent="0.2">
      <c r="A191" s="434"/>
      <c r="B191" s="543" t="s">
        <v>2202</v>
      </c>
      <c r="C191" s="341" t="s">
        <v>2203</v>
      </c>
      <c r="D191" s="540">
        <f t="shared" si="305"/>
        <v>44536</v>
      </c>
      <c r="E191" s="341">
        <f t="shared" si="306"/>
        <v>44537</v>
      </c>
      <c r="F191" s="341">
        <f t="shared" si="307"/>
        <v>44540</v>
      </c>
      <c r="G191" s="469">
        <v>44537</v>
      </c>
      <c r="H191" s="492"/>
      <c r="I191" s="170"/>
      <c r="J191" s="161"/>
      <c r="K191" s="161"/>
      <c r="L191" s="161"/>
      <c r="M191" s="161"/>
      <c r="N191" s="161"/>
      <c r="O191" s="496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5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/>
      <c r="HK191" s="165"/>
      <c r="HL191" s="165"/>
      <c r="HM191" s="165"/>
      <c r="HN191" s="165"/>
      <c r="HO191" s="165"/>
      <c r="HP191" s="165"/>
      <c r="HQ191" s="165"/>
      <c r="HR191" s="165"/>
      <c r="HS191" s="165"/>
      <c r="HT191" s="165"/>
      <c r="HU191" s="165"/>
      <c r="HV191" s="165"/>
      <c r="HW191" s="165"/>
      <c r="HX191" s="165"/>
      <c r="HY191" s="165"/>
      <c r="HZ191" s="165"/>
      <c r="IA191" s="165"/>
      <c r="IB191" s="165"/>
      <c r="IC191" s="165"/>
      <c r="ID191" s="165"/>
      <c r="IE191" s="165"/>
      <c r="IF191" s="165"/>
      <c r="IG191" s="165"/>
      <c r="IH191" s="165"/>
      <c r="II191" s="165"/>
      <c r="IJ191" s="165"/>
      <c r="IK191" s="165"/>
      <c r="IL191" s="165"/>
      <c r="IM191" s="165"/>
      <c r="IN191" s="165"/>
      <c r="IO191" s="165"/>
      <c r="IP191" s="165"/>
      <c r="IQ191" s="165"/>
      <c r="IR191" s="165"/>
      <c r="IS191" s="165"/>
      <c r="IT191" s="165"/>
    </row>
    <row r="192" spans="1:254" s="152" customFormat="1" ht="18" hidden="1" customHeight="1" x14ac:dyDescent="0.2">
      <c r="A192" s="434"/>
      <c r="B192" s="341" t="s">
        <v>1531</v>
      </c>
      <c r="C192" s="341" t="s">
        <v>2204</v>
      </c>
      <c r="D192" s="341">
        <v>44548</v>
      </c>
      <c r="E192" s="341">
        <f t="shared" si="306"/>
        <v>44544</v>
      </c>
      <c r="F192" s="341">
        <f t="shared" si="307"/>
        <v>44547</v>
      </c>
      <c r="G192" s="469">
        <v>44544</v>
      </c>
      <c r="H192" s="492"/>
      <c r="I192" s="170"/>
      <c r="J192" s="161"/>
      <c r="K192" s="161"/>
      <c r="L192" s="161"/>
      <c r="M192" s="161"/>
      <c r="N192" s="161"/>
      <c r="O192" s="496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5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/>
      <c r="HK192" s="165"/>
      <c r="HL192" s="165"/>
      <c r="HM192" s="165"/>
      <c r="HN192" s="165"/>
      <c r="HO192" s="165"/>
      <c r="HP192" s="165"/>
      <c r="HQ192" s="165"/>
      <c r="HR192" s="165"/>
      <c r="HS192" s="165"/>
      <c r="HT192" s="165"/>
      <c r="HU192" s="165"/>
      <c r="HV192" s="165"/>
      <c r="HW192" s="165"/>
      <c r="HX192" s="165"/>
      <c r="HY192" s="165"/>
      <c r="HZ192" s="165"/>
      <c r="IA192" s="165"/>
      <c r="IB192" s="165"/>
      <c r="IC192" s="165"/>
      <c r="ID192" s="165"/>
      <c r="IE192" s="165"/>
      <c r="IF192" s="165"/>
      <c r="IG192" s="165"/>
      <c r="IH192" s="165"/>
      <c r="II192" s="165"/>
      <c r="IJ192" s="165"/>
      <c r="IK192" s="165"/>
      <c r="IL192" s="165"/>
      <c r="IM192" s="165"/>
      <c r="IN192" s="165"/>
      <c r="IO192" s="165"/>
      <c r="IP192" s="165"/>
      <c r="IQ192" s="165"/>
      <c r="IR192" s="165"/>
      <c r="IS192" s="165"/>
      <c r="IT192" s="165"/>
    </row>
    <row r="193" spans="1:254" s="152" customFormat="1" ht="18" hidden="1" customHeight="1" x14ac:dyDescent="0.2">
      <c r="A193" s="434"/>
      <c r="B193" s="543" t="s">
        <v>395</v>
      </c>
      <c r="C193" s="540" t="s">
        <v>2205</v>
      </c>
      <c r="D193" s="540">
        <v>44553</v>
      </c>
      <c r="E193" s="540">
        <f t="shared" si="306"/>
        <v>44551</v>
      </c>
      <c r="F193" s="540">
        <f t="shared" si="307"/>
        <v>44554</v>
      </c>
      <c r="G193" s="545">
        <v>44551</v>
      </c>
      <c r="H193" s="492"/>
      <c r="I193" s="170"/>
      <c r="J193" s="161"/>
      <c r="K193" s="161"/>
      <c r="L193" s="161"/>
      <c r="M193" s="161"/>
      <c r="N193" s="161"/>
      <c r="O193" s="496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5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/>
      <c r="HK193" s="165"/>
      <c r="HL193" s="165"/>
      <c r="HM193" s="165"/>
      <c r="HN193" s="165"/>
      <c r="HO193" s="165"/>
      <c r="HP193" s="165"/>
      <c r="HQ193" s="165"/>
      <c r="HR193" s="165"/>
      <c r="HS193" s="165"/>
      <c r="HT193" s="165"/>
      <c r="HU193" s="165"/>
      <c r="HV193" s="165"/>
      <c r="HW193" s="165"/>
      <c r="HX193" s="165"/>
      <c r="HY193" s="165"/>
      <c r="HZ193" s="165"/>
      <c r="IA193" s="165"/>
      <c r="IB193" s="165"/>
      <c r="IC193" s="165"/>
      <c r="ID193" s="165"/>
      <c r="IE193" s="165"/>
      <c r="IF193" s="165"/>
      <c r="IG193" s="165"/>
      <c r="IH193" s="165"/>
      <c r="II193" s="165"/>
      <c r="IJ193" s="165"/>
      <c r="IK193" s="165"/>
      <c r="IL193" s="165"/>
      <c r="IM193" s="165"/>
      <c r="IN193" s="165"/>
      <c r="IO193" s="165"/>
      <c r="IP193" s="165"/>
      <c r="IQ193" s="165"/>
      <c r="IR193" s="165"/>
      <c r="IS193" s="165"/>
      <c r="IT193" s="165"/>
    </row>
    <row r="194" spans="1:254" s="152" customFormat="1" ht="18" hidden="1" customHeight="1" x14ac:dyDescent="0.2">
      <c r="A194" s="434"/>
      <c r="B194" s="341" t="s">
        <v>1531</v>
      </c>
      <c r="C194" s="341" t="s">
        <v>2206</v>
      </c>
      <c r="D194" s="341">
        <v>44557</v>
      </c>
      <c r="E194" s="341">
        <f t="shared" si="306"/>
        <v>44558</v>
      </c>
      <c r="F194" s="341">
        <f t="shared" si="307"/>
        <v>44561</v>
      </c>
      <c r="G194" s="469">
        <v>44558</v>
      </c>
      <c r="H194" s="492"/>
      <c r="I194" s="170"/>
      <c r="J194" s="161"/>
      <c r="K194" s="161"/>
      <c r="L194" s="161"/>
      <c r="M194" s="161"/>
      <c r="N194" s="161"/>
      <c r="O194" s="496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5"/>
      <c r="GQ194" s="165"/>
      <c r="GR194" s="165"/>
      <c r="GS194" s="165"/>
      <c r="GT194" s="165"/>
      <c r="GU194" s="165"/>
      <c r="GV194" s="165"/>
      <c r="GW194" s="165"/>
      <c r="GX194" s="165"/>
      <c r="GY194" s="165"/>
      <c r="GZ194" s="165"/>
      <c r="HA194" s="165"/>
      <c r="HB194" s="165"/>
      <c r="HC194" s="165"/>
      <c r="HD194" s="165"/>
      <c r="HE194" s="165"/>
      <c r="HF194" s="165"/>
      <c r="HG194" s="165"/>
      <c r="HH194" s="165"/>
      <c r="HI194" s="165"/>
      <c r="HJ194" s="165"/>
      <c r="HK194" s="165"/>
      <c r="HL194" s="165"/>
      <c r="HM194" s="165"/>
      <c r="HN194" s="165"/>
      <c r="HO194" s="165"/>
      <c r="HP194" s="165"/>
      <c r="HQ194" s="165"/>
      <c r="HR194" s="165"/>
      <c r="HS194" s="165"/>
      <c r="HT194" s="165"/>
      <c r="HU194" s="165"/>
      <c r="HV194" s="165"/>
      <c r="HW194" s="165"/>
      <c r="HX194" s="165"/>
      <c r="HY194" s="165"/>
      <c r="HZ194" s="165"/>
      <c r="IA194" s="165"/>
      <c r="IB194" s="165"/>
      <c r="IC194" s="165"/>
      <c r="ID194" s="165"/>
      <c r="IE194" s="165"/>
      <c r="IF194" s="165"/>
      <c r="IG194" s="165"/>
      <c r="IH194" s="165"/>
      <c r="II194" s="165"/>
      <c r="IJ194" s="165"/>
      <c r="IK194" s="165"/>
      <c r="IL194" s="165"/>
      <c r="IM194" s="165"/>
      <c r="IN194" s="165"/>
      <c r="IO194" s="165"/>
      <c r="IP194" s="165"/>
      <c r="IQ194" s="165"/>
      <c r="IR194" s="165"/>
      <c r="IS194" s="165"/>
      <c r="IT194" s="165"/>
    </row>
    <row r="195" spans="1:254" s="152" customFormat="1" ht="18" hidden="1" customHeight="1" x14ac:dyDescent="0.2">
      <c r="A195" s="434"/>
      <c r="B195" s="341" t="s">
        <v>1531</v>
      </c>
      <c r="C195" s="341" t="s">
        <v>2207</v>
      </c>
      <c r="D195" s="341">
        <v>44568</v>
      </c>
      <c r="E195" s="341">
        <f t="shared" si="306"/>
        <v>44565</v>
      </c>
      <c r="F195" s="341">
        <f t="shared" si="307"/>
        <v>44568</v>
      </c>
      <c r="G195" s="469">
        <v>44565</v>
      </c>
      <c r="H195" s="492"/>
      <c r="I195" s="170"/>
      <c r="J195" s="161"/>
      <c r="K195" s="161"/>
      <c r="L195" s="161"/>
      <c r="M195" s="161"/>
      <c r="N195" s="161"/>
      <c r="O195" s="496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5"/>
      <c r="GQ195" s="165"/>
      <c r="GR195" s="165"/>
      <c r="GS195" s="165"/>
      <c r="GT195" s="165"/>
      <c r="GU195" s="165"/>
      <c r="GV195" s="165"/>
      <c r="GW195" s="165"/>
      <c r="GX195" s="165"/>
      <c r="GY195" s="165"/>
      <c r="GZ195" s="165"/>
      <c r="HA195" s="165"/>
      <c r="HB195" s="165"/>
      <c r="HC195" s="165"/>
      <c r="HD195" s="165"/>
      <c r="HE195" s="165"/>
      <c r="HF195" s="165"/>
      <c r="HG195" s="165"/>
      <c r="HH195" s="165"/>
      <c r="HI195" s="165"/>
      <c r="HJ195" s="165"/>
      <c r="HK195" s="165"/>
      <c r="HL195" s="165"/>
      <c r="HM195" s="165"/>
      <c r="HN195" s="165"/>
      <c r="HO195" s="165"/>
      <c r="HP195" s="165"/>
      <c r="HQ195" s="165"/>
      <c r="HR195" s="165"/>
      <c r="HS195" s="165"/>
      <c r="HT195" s="165"/>
      <c r="HU195" s="165"/>
      <c r="HV195" s="165"/>
      <c r="HW195" s="165"/>
      <c r="HX195" s="165"/>
      <c r="HY195" s="165"/>
      <c r="HZ195" s="165"/>
      <c r="IA195" s="165"/>
      <c r="IB195" s="165"/>
      <c r="IC195" s="165"/>
      <c r="ID195" s="165"/>
      <c r="IE195" s="165"/>
      <c r="IF195" s="165"/>
      <c r="IG195" s="165"/>
      <c r="IH195" s="165"/>
      <c r="II195" s="165"/>
      <c r="IJ195" s="165"/>
      <c r="IK195" s="165"/>
      <c r="IL195" s="165"/>
      <c r="IM195" s="165"/>
      <c r="IN195" s="165"/>
      <c r="IO195" s="165"/>
      <c r="IP195" s="165"/>
      <c r="IQ195" s="165"/>
      <c r="IR195" s="165"/>
      <c r="IS195" s="165"/>
      <c r="IT195" s="165"/>
    </row>
    <row r="196" spans="1:254" s="152" customFormat="1" ht="18" hidden="1" customHeight="1" x14ac:dyDescent="0.2">
      <c r="A196" s="434"/>
      <c r="B196" s="341" t="s">
        <v>1531</v>
      </c>
      <c r="C196" s="341" t="s">
        <v>2208</v>
      </c>
      <c r="D196" s="341">
        <f t="shared" si="305"/>
        <v>44575</v>
      </c>
      <c r="E196" s="341">
        <f t="shared" si="306"/>
        <v>44572</v>
      </c>
      <c r="F196" s="341">
        <f t="shared" si="307"/>
        <v>44575</v>
      </c>
      <c r="G196" s="469">
        <v>44572</v>
      </c>
      <c r="H196" s="492"/>
      <c r="I196" s="170"/>
      <c r="J196" s="161"/>
      <c r="K196" s="161"/>
      <c r="L196" s="161"/>
      <c r="M196" s="161"/>
      <c r="N196" s="161"/>
      <c r="O196" s="496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5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/>
      <c r="HK196" s="165"/>
      <c r="HL196" s="165"/>
      <c r="HM196" s="165"/>
      <c r="HN196" s="165"/>
      <c r="HO196" s="165"/>
      <c r="HP196" s="165"/>
      <c r="HQ196" s="165"/>
      <c r="HR196" s="165"/>
      <c r="HS196" s="165"/>
      <c r="HT196" s="165"/>
      <c r="HU196" s="165"/>
      <c r="HV196" s="165"/>
      <c r="HW196" s="165"/>
      <c r="HX196" s="165"/>
      <c r="HY196" s="165"/>
      <c r="HZ196" s="165"/>
      <c r="IA196" s="165"/>
      <c r="IB196" s="165"/>
      <c r="IC196" s="165"/>
      <c r="ID196" s="165"/>
      <c r="IE196" s="165"/>
      <c r="IF196" s="165"/>
      <c r="IG196" s="165"/>
      <c r="IH196" s="165"/>
      <c r="II196" s="165"/>
      <c r="IJ196" s="165"/>
      <c r="IK196" s="165"/>
      <c r="IL196" s="165"/>
      <c r="IM196" s="165"/>
      <c r="IN196" s="165"/>
      <c r="IO196" s="165"/>
      <c r="IP196" s="165"/>
      <c r="IQ196" s="165"/>
      <c r="IR196" s="165"/>
      <c r="IS196" s="165"/>
      <c r="IT196" s="165"/>
    </row>
    <row r="197" spans="1:254" s="152" customFormat="1" ht="18" hidden="1" customHeight="1" x14ac:dyDescent="0.2">
      <c r="A197" s="434"/>
      <c r="B197" s="341" t="s">
        <v>1531</v>
      </c>
      <c r="C197" s="341" t="s">
        <v>2209</v>
      </c>
      <c r="D197" s="341">
        <f t="shared" si="305"/>
        <v>44582</v>
      </c>
      <c r="E197" s="341">
        <f t="shared" si="306"/>
        <v>44579</v>
      </c>
      <c r="F197" s="341">
        <f t="shared" si="307"/>
        <v>44582</v>
      </c>
      <c r="G197" s="469">
        <v>44579</v>
      </c>
      <c r="H197" s="492"/>
      <c r="I197" s="170"/>
      <c r="J197" s="161"/>
      <c r="K197" s="161"/>
      <c r="L197" s="161"/>
      <c r="M197" s="161"/>
      <c r="N197" s="161"/>
      <c r="O197" s="496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5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/>
      <c r="HK197" s="165"/>
      <c r="HL197" s="165"/>
      <c r="HM197" s="165"/>
      <c r="HN197" s="165"/>
      <c r="HO197" s="165"/>
      <c r="HP197" s="165"/>
      <c r="HQ197" s="165"/>
      <c r="HR197" s="165"/>
      <c r="HS197" s="165"/>
      <c r="HT197" s="165"/>
      <c r="HU197" s="165"/>
      <c r="HV197" s="165"/>
      <c r="HW197" s="165"/>
      <c r="HX197" s="165"/>
      <c r="HY197" s="165"/>
      <c r="HZ197" s="165"/>
      <c r="IA197" s="165"/>
      <c r="IB197" s="165"/>
      <c r="IC197" s="165"/>
      <c r="ID197" s="165"/>
      <c r="IE197" s="165"/>
      <c r="IF197" s="165"/>
      <c r="IG197" s="165"/>
      <c r="IH197" s="165"/>
      <c r="II197" s="165"/>
      <c r="IJ197" s="165"/>
      <c r="IK197" s="165"/>
      <c r="IL197" s="165"/>
      <c r="IM197" s="165"/>
      <c r="IN197" s="165"/>
      <c r="IO197" s="165"/>
      <c r="IP197" s="165"/>
      <c r="IQ197" s="165"/>
      <c r="IR197" s="165"/>
      <c r="IS197" s="165"/>
      <c r="IT197" s="165"/>
    </row>
    <row r="198" spans="1:254" s="152" customFormat="1" ht="18" hidden="1" customHeight="1" x14ac:dyDescent="0.2">
      <c r="A198" s="434"/>
      <c r="B198" s="341" t="s">
        <v>1531</v>
      </c>
      <c r="C198" s="341" t="s">
        <v>2210</v>
      </c>
      <c r="D198" s="341">
        <v>44591</v>
      </c>
      <c r="E198" s="341">
        <f t="shared" si="306"/>
        <v>44586</v>
      </c>
      <c r="F198" s="341">
        <f t="shared" si="307"/>
        <v>44589</v>
      </c>
      <c r="G198" s="469">
        <v>44586</v>
      </c>
      <c r="H198" s="492"/>
      <c r="I198" s="170"/>
      <c r="J198" s="161"/>
      <c r="K198" s="161"/>
      <c r="L198" s="161"/>
      <c r="M198" s="161"/>
      <c r="N198" s="161"/>
      <c r="O198" s="496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5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/>
      <c r="HK198" s="165"/>
      <c r="HL198" s="165"/>
      <c r="HM198" s="165"/>
      <c r="HN198" s="165"/>
      <c r="HO198" s="165"/>
      <c r="HP198" s="165"/>
      <c r="HQ198" s="165"/>
      <c r="HR198" s="165"/>
      <c r="HS198" s="165"/>
      <c r="HT198" s="165"/>
      <c r="HU198" s="165"/>
      <c r="HV198" s="165"/>
      <c r="HW198" s="165"/>
      <c r="HX198" s="165"/>
      <c r="HY198" s="165"/>
      <c r="HZ198" s="165"/>
      <c r="IA198" s="165"/>
      <c r="IB198" s="165"/>
      <c r="IC198" s="165"/>
      <c r="ID198" s="165"/>
      <c r="IE198" s="165"/>
      <c r="IF198" s="165"/>
      <c r="IG198" s="165"/>
      <c r="IH198" s="165"/>
      <c r="II198" s="165"/>
      <c r="IJ198" s="165"/>
      <c r="IK198" s="165"/>
      <c r="IL198" s="165"/>
      <c r="IM198" s="165"/>
      <c r="IN198" s="165"/>
      <c r="IO198" s="165"/>
      <c r="IP198" s="165"/>
      <c r="IQ198" s="165"/>
      <c r="IR198" s="165"/>
      <c r="IS198" s="165"/>
      <c r="IT198" s="165"/>
    </row>
    <row r="199" spans="1:254" s="152" customFormat="1" ht="18" hidden="1" customHeight="1" x14ac:dyDescent="0.2">
      <c r="A199" s="434" t="s">
        <v>1532</v>
      </c>
      <c r="B199" s="602" t="s">
        <v>2211</v>
      </c>
      <c r="C199" s="341" t="s">
        <v>2212</v>
      </c>
      <c r="D199" s="341">
        <v>44594</v>
      </c>
      <c r="E199" s="341">
        <f t="shared" si="306"/>
        <v>44593</v>
      </c>
      <c r="F199" s="341">
        <f t="shared" si="307"/>
        <v>44596</v>
      </c>
      <c r="G199" s="469">
        <v>44593</v>
      </c>
      <c r="H199" s="492"/>
      <c r="I199" s="170"/>
      <c r="J199" s="161"/>
      <c r="K199" s="161"/>
      <c r="L199" s="161"/>
      <c r="M199" s="161"/>
      <c r="N199" s="161"/>
      <c r="O199" s="496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5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/>
      <c r="HK199" s="165"/>
      <c r="HL199" s="165"/>
      <c r="HM199" s="165"/>
      <c r="HN199" s="165"/>
      <c r="HO199" s="165"/>
      <c r="HP199" s="165"/>
      <c r="HQ199" s="165"/>
      <c r="HR199" s="165"/>
      <c r="HS199" s="165"/>
      <c r="HT199" s="165"/>
      <c r="HU199" s="165"/>
      <c r="HV199" s="165"/>
      <c r="HW199" s="165"/>
      <c r="HX199" s="165"/>
      <c r="HY199" s="165"/>
      <c r="HZ199" s="165"/>
      <c r="IA199" s="165"/>
      <c r="IB199" s="165"/>
      <c r="IC199" s="165"/>
      <c r="ID199" s="165"/>
      <c r="IE199" s="165"/>
      <c r="IF199" s="165"/>
      <c r="IG199" s="165"/>
      <c r="IH199" s="165"/>
      <c r="II199" s="165"/>
      <c r="IJ199" s="165"/>
      <c r="IK199" s="165"/>
      <c r="IL199" s="165"/>
      <c r="IM199" s="165"/>
      <c r="IN199" s="165"/>
      <c r="IO199" s="165"/>
      <c r="IP199" s="165"/>
      <c r="IQ199" s="165"/>
      <c r="IR199" s="165"/>
      <c r="IS199" s="165"/>
      <c r="IT199" s="165"/>
    </row>
    <row r="200" spans="1:254" s="152" customFormat="1" ht="18" hidden="1" customHeight="1" x14ac:dyDescent="0.2">
      <c r="A200" s="434"/>
      <c r="B200" s="341" t="s">
        <v>1531</v>
      </c>
      <c r="C200" s="341" t="s">
        <v>2213</v>
      </c>
      <c r="D200" s="341">
        <v>44599</v>
      </c>
      <c r="E200" s="341">
        <f t="shared" si="306"/>
        <v>44600</v>
      </c>
      <c r="F200" s="341">
        <f t="shared" si="307"/>
        <v>44603</v>
      </c>
      <c r="G200" s="469">
        <f t="shared" ref="G200:G208" si="308">G199+7</f>
        <v>44600</v>
      </c>
      <c r="H200" s="492"/>
      <c r="I200" s="170"/>
      <c r="J200" s="161"/>
      <c r="K200" s="161"/>
      <c r="L200" s="161"/>
      <c r="M200" s="161"/>
      <c r="N200" s="161"/>
      <c r="O200" s="496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5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/>
      <c r="HK200" s="165"/>
      <c r="HL200" s="165"/>
      <c r="HM200" s="165"/>
      <c r="HN200" s="165"/>
      <c r="HO200" s="165"/>
      <c r="HP200" s="165"/>
      <c r="HQ200" s="165"/>
      <c r="HR200" s="165"/>
      <c r="HS200" s="165"/>
      <c r="HT200" s="165"/>
      <c r="HU200" s="165"/>
      <c r="HV200" s="165"/>
      <c r="HW200" s="165"/>
      <c r="HX200" s="165"/>
      <c r="HY200" s="165"/>
      <c r="HZ200" s="165"/>
      <c r="IA200" s="165"/>
      <c r="IB200" s="165"/>
      <c r="IC200" s="165"/>
      <c r="ID200" s="165"/>
      <c r="IE200" s="165"/>
      <c r="IF200" s="165"/>
      <c r="IG200" s="165"/>
      <c r="IH200" s="165"/>
      <c r="II200" s="165"/>
      <c r="IJ200" s="165"/>
      <c r="IK200" s="165"/>
      <c r="IL200" s="165"/>
      <c r="IM200" s="165"/>
      <c r="IN200" s="165"/>
      <c r="IO200" s="165"/>
      <c r="IP200" s="165"/>
      <c r="IQ200" s="165"/>
      <c r="IR200" s="165"/>
      <c r="IS200" s="165"/>
      <c r="IT200" s="165"/>
    </row>
    <row r="201" spans="1:254" s="152" customFormat="1" ht="18" hidden="1" customHeight="1" x14ac:dyDescent="0.2">
      <c r="A201" s="434"/>
      <c r="B201" s="341" t="s">
        <v>1531</v>
      </c>
      <c r="C201" s="341" t="s">
        <v>2214</v>
      </c>
      <c r="D201" s="341">
        <f t="shared" si="305"/>
        <v>44606</v>
      </c>
      <c r="E201" s="341">
        <f t="shared" si="306"/>
        <v>44607</v>
      </c>
      <c r="F201" s="341">
        <f t="shared" si="307"/>
        <v>44610</v>
      </c>
      <c r="G201" s="469">
        <f t="shared" si="308"/>
        <v>44607</v>
      </c>
      <c r="H201" s="492"/>
      <c r="I201" s="170"/>
      <c r="J201" s="161"/>
      <c r="K201" s="161"/>
      <c r="L201" s="161"/>
      <c r="M201" s="161"/>
      <c r="N201" s="161"/>
      <c r="O201" s="496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5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/>
      <c r="HK201" s="165"/>
      <c r="HL201" s="165"/>
      <c r="HM201" s="165"/>
      <c r="HN201" s="165"/>
      <c r="HO201" s="165"/>
      <c r="HP201" s="165"/>
      <c r="HQ201" s="165"/>
      <c r="HR201" s="165"/>
      <c r="HS201" s="165"/>
      <c r="HT201" s="165"/>
      <c r="HU201" s="165"/>
      <c r="HV201" s="165"/>
      <c r="HW201" s="165"/>
      <c r="HX201" s="165"/>
      <c r="HY201" s="165"/>
      <c r="HZ201" s="165"/>
      <c r="IA201" s="165"/>
      <c r="IB201" s="165"/>
      <c r="IC201" s="165"/>
      <c r="ID201" s="165"/>
      <c r="IE201" s="165"/>
      <c r="IF201" s="165"/>
      <c r="IG201" s="165"/>
      <c r="IH201" s="165"/>
      <c r="II201" s="165"/>
      <c r="IJ201" s="165"/>
      <c r="IK201" s="165"/>
      <c r="IL201" s="165"/>
      <c r="IM201" s="165"/>
      <c r="IN201" s="165"/>
      <c r="IO201" s="165"/>
      <c r="IP201" s="165"/>
      <c r="IQ201" s="165"/>
      <c r="IR201" s="165"/>
      <c r="IS201" s="165"/>
      <c r="IT201" s="165"/>
    </row>
    <row r="202" spans="1:254" s="152" customFormat="1" ht="18" hidden="1" customHeight="1" x14ac:dyDescent="0.2">
      <c r="A202" s="434"/>
      <c r="B202" s="341" t="s">
        <v>1531</v>
      </c>
      <c r="C202" s="341" t="s">
        <v>2215</v>
      </c>
      <c r="D202" s="341">
        <f t="shared" si="305"/>
        <v>44613</v>
      </c>
      <c r="E202" s="341">
        <f t="shared" si="306"/>
        <v>44614</v>
      </c>
      <c r="F202" s="341">
        <f t="shared" si="307"/>
        <v>44617</v>
      </c>
      <c r="G202" s="469">
        <f t="shared" si="308"/>
        <v>44614</v>
      </c>
      <c r="H202" s="492"/>
      <c r="I202" s="499"/>
      <c r="J202" s="161"/>
      <c r="K202" s="161"/>
      <c r="L202" s="161"/>
      <c r="M202" s="161"/>
      <c r="N202" s="161"/>
      <c r="O202" s="496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/>
      <c r="HK202" s="165"/>
      <c r="HL202" s="165"/>
      <c r="HM202" s="165"/>
      <c r="HN202" s="165"/>
      <c r="HO202" s="165"/>
      <c r="HP202" s="165"/>
      <c r="HQ202" s="165"/>
      <c r="HR202" s="165"/>
      <c r="HS202" s="165"/>
      <c r="HT202" s="165"/>
      <c r="HU202" s="165"/>
      <c r="HV202" s="165"/>
      <c r="HW202" s="165"/>
      <c r="HX202" s="165"/>
      <c r="HY202" s="165"/>
      <c r="HZ202" s="165"/>
      <c r="IA202" s="165"/>
      <c r="IB202" s="165"/>
      <c r="IC202" s="165"/>
      <c r="ID202" s="165"/>
      <c r="IE202" s="165"/>
      <c r="IF202" s="165"/>
      <c r="IG202" s="165"/>
      <c r="IH202" s="165"/>
      <c r="II202" s="165"/>
      <c r="IJ202" s="165"/>
      <c r="IK202" s="165"/>
      <c r="IL202" s="165"/>
      <c r="IM202" s="165"/>
      <c r="IN202" s="165"/>
      <c r="IO202" s="165"/>
      <c r="IP202" s="165"/>
      <c r="IQ202" s="165"/>
      <c r="IR202" s="165"/>
      <c r="IS202" s="165"/>
      <c r="IT202" s="165"/>
    </row>
    <row r="203" spans="1:254" s="152" customFormat="1" ht="18" hidden="1" customHeight="1" x14ac:dyDescent="0.2">
      <c r="A203" s="434"/>
      <c r="B203" s="341" t="s">
        <v>1531</v>
      </c>
      <c r="C203" s="341" t="s">
        <v>2216</v>
      </c>
      <c r="D203" s="341">
        <f t="shared" si="305"/>
        <v>44620</v>
      </c>
      <c r="E203" s="341">
        <f t="shared" si="306"/>
        <v>44621</v>
      </c>
      <c r="F203" s="341">
        <f t="shared" si="307"/>
        <v>44624</v>
      </c>
      <c r="G203" s="469">
        <f t="shared" si="308"/>
        <v>44621</v>
      </c>
      <c r="H203" s="492"/>
      <c r="I203" s="170"/>
      <c r="J203" s="161"/>
      <c r="K203" s="161"/>
      <c r="L203" s="161"/>
      <c r="M203" s="161"/>
      <c r="N203" s="161"/>
      <c r="O203" s="496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/>
      <c r="HK203" s="165"/>
      <c r="HL203" s="165"/>
      <c r="HM203" s="165"/>
      <c r="HN203" s="165"/>
      <c r="HO203" s="165"/>
      <c r="HP203" s="165"/>
      <c r="HQ203" s="165"/>
      <c r="HR203" s="165"/>
      <c r="HS203" s="165"/>
      <c r="HT203" s="165"/>
      <c r="HU203" s="165"/>
      <c r="HV203" s="165"/>
      <c r="HW203" s="165"/>
      <c r="HX203" s="165"/>
      <c r="HY203" s="165"/>
      <c r="HZ203" s="165"/>
      <c r="IA203" s="165"/>
      <c r="IB203" s="165"/>
      <c r="IC203" s="165"/>
      <c r="ID203" s="165"/>
      <c r="IE203" s="165"/>
      <c r="IF203" s="165"/>
      <c r="IG203" s="165"/>
      <c r="IH203" s="165"/>
      <c r="II203" s="165"/>
      <c r="IJ203" s="165"/>
      <c r="IK203" s="165"/>
      <c r="IL203" s="165"/>
      <c r="IM203" s="165"/>
      <c r="IN203" s="165"/>
      <c r="IO203" s="165"/>
      <c r="IP203" s="165"/>
      <c r="IQ203" s="165"/>
      <c r="IR203" s="165"/>
      <c r="IS203" s="165"/>
      <c r="IT203" s="165"/>
    </row>
    <row r="204" spans="1:254" s="152" customFormat="1" ht="18" hidden="1" customHeight="1" x14ac:dyDescent="0.2">
      <c r="A204" s="434"/>
      <c r="B204" s="341" t="s">
        <v>1531</v>
      </c>
      <c r="C204" s="341" t="s">
        <v>2217</v>
      </c>
      <c r="D204" s="341">
        <f t="shared" si="305"/>
        <v>44627</v>
      </c>
      <c r="E204" s="341">
        <f t="shared" si="306"/>
        <v>44628</v>
      </c>
      <c r="F204" s="341">
        <f t="shared" si="307"/>
        <v>44631</v>
      </c>
      <c r="G204" s="469">
        <f t="shared" si="308"/>
        <v>44628</v>
      </c>
      <c r="H204" s="492"/>
      <c r="I204" s="170"/>
      <c r="J204" s="161"/>
      <c r="K204" s="161"/>
      <c r="L204" s="161"/>
      <c r="M204" s="161"/>
      <c r="N204" s="161"/>
      <c r="O204" s="496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/>
      <c r="HK204" s="165"/>
      <c r="HL204" s="165"/>
      <c r="HM204" s="165"/>
      <c r="HN204" s="165"/>
      <c r="HO204" s="165"/>
      <c r="HP204" s="165"/>
      <c r="HQ204" s="165"/>
      <c r="HR204" s="165"/>
      <c r="HS204" s="165"/>
      <c r="HT204" s="165"/>
      <c r="HU204" s="165"/>
      <c r="HV204" s="165"/>
      <c r="HW204" s="165"/>
      <c r="HX204" s="165"/>
      <c r="HY204" s="165"/>
      <c r="HZ204" s="165"/>
      <c r="IA204" s="165"/>
      <c r="IB204" s="165"/>
      <c r="IC204" s="165"/>
      <c r="ID204" s="165"/>
      <c r="IE204" s="165"/>
      <c r="IF204" s="165"/>
      <c r="IG204" s="165"/>
      <c r="IH204" s="165"/>
      <c r="II204" s="165"/>
      <c r="IJ204" s="165"/>
      <c r="IK204" s="165"/>
      <c r="IL204" s="165"/>
      <c r="IM204" s="165"/>
      <c r="IN204" s="165"/>
      <c r="IO204" s="165"/>
      <c r="IP204" s="165"/>
      <c r="IQ204" s="165"/>
      <c r="IR204" s="165"/>
      <c r="IS204" s="165"/>
      <c r="IT204" s="165"/>
    </row>
    <row r="205" spans="1:254" s="152" customFormat="1" ht="18" hidden="1" customHeight="1" x14ac:dyDescent="0.2">
      <c r="A205" s="434"/>
      <c r="B205" s="341" t="s">
        <v>1531</v>
      </c>
      <c r="C205" s="341" t="s">
        <v>2218</v>
      </c>
      <c r="D205" s="341">
        <f t="shared" si="305"/>
        <v>44634</v>
      </c>
      <c r="E205" s="341">
        <f t="shared" si="306"/>
        <v>44635</v>
      </c>
      <c r="F205" s="341">
        <f t="shared" si="307"/>
        <v>44638</v>
      </c>
      <c r="G205" s="469">
        <f t="shared" si="308"/>
        <v>44635</v>
      </c>
      <c r="H205" s="492"/>
      <c r="I205" s="170"/>
      <c r="J205" s="161"/>
      <c r="K205" s="161"/>
      <c r="L205" s="161"/>
      <c r="M205" s="161"/>
      <c r="N205" s="161"/>
      <c r="O205" s="496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5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/>
      <c r="HK205" s="165"/>
      <c r="HL205" s="165"/>
      <c r="HM205" s="165"/>
      <c r="HN205" s="165"/>
      <c r="HO205" s="165"/>
      <c r="HP205" s="165"/>
      <c r="HQ205" s="165"/>
      <c r="HR205" s="165"/>
      <c r="HS205" s="165"/>
      <c r="HT205" s="165"/>
      <c r="HU205" s="165"/>
      <c r="HV205" s="165"/>
      <c r="HW205" s="165"/>
      <c r="HX205" s="165"/>
      <c r="HY205" s="165"/>
      <c r="HZ205" s="165"/>
      <c r="IA205" s="165"/>
      <c r="IB205" s="165"/>
      <c r="IC205" s="165"/>
      <c r="ID205" s="165"/>
      <c r="IE205" s="165"/>
      <c r="IF205" s="165"/>
      <c r="IG205" s="165"/>
      <c r="IH205" s="165"/>
      <c r="II205" s="165"/>
      <c r="IJ205" s="165"/>
      <c r="IK205" s="165"/>
      <c r="IL205" s="165"/>
      <c r="IM205" s="165"/>
      <c r="IN205" s="165"/>
      <c r="IO205" s="165"/>
      <c r="IP205" s="165"/>
      <c r="IQ205" s="165"/>
      <c r="IR205" s="165"/>
      <c r="IS205" s="165"/>
      <c r="IT205" s="165"/>
    </row>
    <row r="206" spans="1:254" s="152" customFormat="1" ht="18" hidden="1" customHeight="1" x14ac:dyDescent="0.2">
      <c r="A206" s="434"/>
      <c r="B206" s="341" t="s">
        <v>1531</v>
      </c>
      <c r="C206" s="341" t="s">
        <v>2219</v>
      </c>
      <c r="D206" s="341">
        <f t="shared" si="305"/>
        <v>44641</v>
      </c>
      <c r="E206" s="341">
        <f t="shared" si="306"/>
        <v>44642</v>
      </c>
      <c r="F206" s="341">
        <f t="shared" si="307"/>
        <v>44645</v>
      </c>
      <c r="G206" s="469">
        <f t="shared" si="308"/>
        <v>44642</v>
      </c>
      <c r="H206" s="492"/>
      <c r="I206" s="170"/>
      <c r="J206" s="161"/>
      <c r="K206" s="161"/>
      <c r="L206" s="161"/>
      <c r="M206" s="161"/>
      <c r="N206" s="161"/>
      <c r="O206" s="496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5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/>
      <c r="HK206" s="165"/>
      <c r="HL206" s="165"/>
      <c r="HM206" s="165"/>
      <c r="HN206" s="165"/>
      <c r="HO206" s="165"/>
      <c r="HP206" s="165"/>
      <c r="HQ206" s="165"/>
      <c r="HR206" s="165"/>
      <c r="HS206" s="165"/>
      <c r="HT206" s="165"/>
      <c r="HU206" s="165"/>
      <c r="HV206" s="165"/>
      <c r="HW206" s="165"/>
      <c r="HX206" s="165"/>
      <c r="HY206" s="165"/>
      <c r="HZ206" s="165"/>
      <c r="IA206" s="165"/>
      <c r="IB206" s="165"/>
      <c r="IC206" s="165"/>
      <c r="ID206" s="165"/>
      <c r="IE206" s="165"/>
      <c r="IF206" s="165"/>
      <c r="IG206" s="165"/>
      <c r="IH206" s="165"/>
      <c r="II206" s="165"/>
      <c r="IJ206" s="165"/>
      <c r="IK206" s="165"/>
      <c r="IL206" s="165"/>
      <c r="IM206" s="165"/>
      <c r="IN206" s="165"/>
      <c r="IO206" s="165"/>
      <c r="IP206" s="165"/>
      <c r="IQ206" s="165"/>
      <c r="IR206" s="165"/>
      <c r="IS206" s="165"/>
      <c r="IT206" s="165"/>
    </row>
    <row r="207" spans="1:254" s="152" customFormat="1" ht="18" hidden="1" customHeight="1" x14ac:dyDescent="0.2">
      <c r="A207" s="434"/>
      <c r="B207" s="341" t="s">
        <v>1531</v>
      </c>
      <c r="C207" s="341" t="s">
        <v>2220</v>
      </c>
      <c r="D207" s="341">
        <f t="shared" si="305"/>
        <v>44648</v>
      </c>
      <c r="E207" s="341">
        <f t="shared" si="306"/>
        <v>44649</v>
      </c>
      <c r="F207" s="341">
        <f t="shared" si="307"/>
        <v>44652</v>
      </c>
      <c r="G207" s="469">
        <f t="shared" si="308"/>
        <v>44649</v>
      </c>
      <c r="H207" s="492"/>
      <c r="I207" s="170"/>
      <c r="J207" s="161"/>
      <c r="K207" s="161"/>
      <c r="L207" s="161"/>
      <c r="M207" s="161"/>
      <c r="N207" s="161"/>
      <c r="O207" s="496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5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/>
      <c r="HK207" s="165"/>
      <c r="HL207" s="165"/>
      <c r="HM207" s="165"/>
      <c r="HN207" s="165"/>
      <c r="HO207" s="165"/>
      <c r="HP207" s="165"/>
      <c r="HQ207" s="165"/>
      <c r="HR207" s="165"/>
      <c r="HS207" s="165"/>
      <c r="HT207" s="165"/>
      <c r="HU207" s="165"/>
      <c r="HV207" s="165"/>
      <c r="HW207" s="165"/>
      <c r="HX207" s="165"/>
      <c r="HY207" s="165"/>
      <c r="HZ207" s="165"/>
      <c r="IA207" s="165"/>
      <c r="IB207" s="165"/>
      <c r="IC207" s="165"/>
      <c r="ID207" s="165"/>
      <c r="IE207" s="165"/>
      <c r="IF207" s="165"/>
      <c r="IG207" s="165"/>
      <c r="IH207" s="165"/>
      <c r="II207" s="165"/>
      <c r="IJ207" s="165"/>
      <c r="IK207" s="165"/>
      <c r="IL207" s="165"/>
      <c r="IM207" s="165"/>
      <c r="IN207" s="165"/>
      <c r="IO207" s="165"/>
      <c r="IP207" s="165"/>
      <c r="IQ207" s="165"/>
      <c r="IR207" s="165"/>
      <c r="IS207" s="165"/>
      <c r="IT207" s="165"/>
    </row>
    <row r="208" spans="1:254" s="152" customFormat="1" ht="18" hidden="1" customHeight="1" x14ac:dyDescent="0.2">
      <c r="A208" s="434"/>
      <c r="B208" s="341" t="s">
        <v>1076</v>
      </c>
      <c r="C208" s="341" t="s">
        <v>2221</v>
      </c>
      <c r="D208" s="341">
        <f t="shared" si="305"/>
        <v>44655</v>
      </c>
      <c r="E208" s="341">
        <f t="shared" si="306"/>
        <v>44656</v>
      </c>
      <c r="F208" s="341">
        <f t="shared" si="307"/>
        <v>44659</v>
      </c>
      <c r="G208" s="469">
        <f t="shared" si="308"/>
        <v>44656</v>
      </c>
      <c r="H208" s="492"/>
      <c r="I208" s="170"/>
      <c r="J208" s="161"/>
      <c r="K208" s="161"/>
      <c r="L208" s="161"/>
      <c r="M208" s="161"/>
      <c r="N208" s="161"/>
      <c r="O208" s="496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5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/>
      <c r="HK208" s="165"/>
      <c r="HL208" s="165"/>
      <c r="HM208" s="165"/>
      <c r="HN208" s="165"/>
      <c r="HO208" s="165"/>
      <c r="HP208" s="165"/>
      <c r="HQ208" s="165"/>
      <c r="HR208" s="165"/>
      <c r="HS208" s="165"/>
      <c r="HT208" s="165"/>
      <c r="HU208" s="165"/>
      <c r="HV208" s="165"/>
      <c r="HW208" s="165"/>
      <c r="HX208" s="165"/>
      <c r="HY208" s="165"/>
      <c r="HZ208" s="165"/>
      <c r="IA208" s="165"/>
      <c r="IB208" s="165"/>
      <c r="IC208" s="165"/>
      <c r="ID208" s="165"/>
      <c r="IE208" s="165"/>
      <c r="IF208" s="165"/>
      <c r="IG208" s="165"/>
      <c r="IH208" s="165"/>
      <c r="II208" s="165"/>
      <c r="IJ208" s="165"/>
      <c r="IK208" s="165"/>
      <c r="IL208" s="165"/>
      <c r="IM208" s="165"/>
      <c r="IN208" s="165"/>
      <c r="IO208" s="165"/>
      <c r="IP208" s="165"/>
      <c r="IQ208" s="165"/>
      <c r="IR208" s="165"/>
      <c r="IS208" s="165"/>
      <c r="IT208" s="165"/>
    </row>
    <row r="209" spans="1:254" s="152" customFormat="1" ht="18" hidden="1" customHeight="1" x14ac:dyDescent="0.2">
      <c r="A209" s="434"/>
      <c r="B209" s="341" t="s">
        <v>1531</v>
      </c>
      <c r="C209" s="341" t="s">
        <v>2222</v>
      </c>
      <c r="D209" s="341">
        <v>44767</v>
      </c>
      <c r="E209" s="341">
        <f>+D209+1</f>
        <v>44768</v>
      </c>
      <c r="F209" s="341">
        <f>D209+4</f>
        <v>44771</v>
      </c>
      <c r="G209" s="469">
        <v>44768</v>
      </c>
      <c r="H209" s="492"/>
      <c r="I209" s="170"/>
      <c r="J209" s="161"/>
      <c r="K209" s="161"/>
      <c r="L209" s="161"/>
      <c r="M209" s="161"/>
      <c r="N209" s="161"/>
      <c r="O209" s="496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5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/>
      <c r="HK209" s="165"/>
      <c r="HL209" s="165"/>
      <c r="HM209" s="165"/>
      <c r="HN209" s="165"/>
      <c r="HO209" s="165"/>
      <c r="HP209" s="165"/>
      <c r="HQ209" s="165"/>
      <c r="HR209" s="165"/>
      <c r="HS209" s="165"/>
      <c r="HT209" s="165"/>
      <c r="HU209" s="165"/>
      <c r="HV209" s="165"/>
      <c r="HW209" s="165"/>
      <c r="HX209" s="165"/>
      <c r="HY209" s="165"/>
      <c r="HZ209" s="165"/>
      <c r="IA209" s="165"/>
      <c r="IB209" s="165"/>
      <c r="IC209" s="165"/>
      <c r="ID209" s="165"/>
      <c r="IE209" s="165"/>
      <c r="IF209" s="165"/>
      <c r="IG209" s="165"/>
      <c r="IH209" s="165"/>
      <c r="II209" s="165"/>
      <c r="IJ209" s="165"/>
      <c r="IK209" s="165"/>
      <c r="IL209" s="165"/>
      <c r="IM209" s="165"/>
      <c r="IN209" s="165"/>
      <c r="IO209" s="165"/>
      <c r="IP209" s="165"/>
      <c r="IQ209" s="165"/>
      <c r="IR209" s="165"/>
      <c r="IS209" s="165"/>
      <c r="IT209" s="165"/>
    </row>
    <row r="210" spans="1:254" s="152" customFormat="1" ht="18" hidden="1" customHeight="1" x14ac:dyDescent="0.2">
      <c r="A210" s="434"/>
      <c r="B210" s="341" t="s">
        <v>1531</v>
      </c>
      <c r="C210" s="341" t="s">
        <v>2223</v>
      </c>
      <c r="D210" s="341">
        <f t="shared" ref="D210:D247" si="309">D209+7</f>
        <v>44774</v>
      </c>
      <c r="E210" s="341">
        <f t="shared" ref="E210:E221" si="310">+D210+1</f>
        <v>44775</v>
      </c>
      <c r="F210" s="341">
        <f t="shared" si="307"/>
        <v>44778</v>
      </c>
      <c r="G210" s="469">
        <f t="shared" ref="G210:G247" si="311">G209+7</f>
        <v>44775</v>
      </c>
      <c r="H210" s="492"/>
      <c r="I210" s="170"/>
      <c r="J210" s="161"/>
      <c r="K210" s="161"/>
      <c r="L210" s="161"/>
      <c r="M210" s="161"/>
      <c r="N210" s="161"/>
      <c r="O210" s="496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5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/>
      <c r="HK210" s="165"/>
      <c r="HL210" s="165"/>
      <c r="HM210" s="165"/>
      <c r="HN210" s="165"/>
      <c r="HO210" s="165"/>
      <c r="HP210" s="165"/>
      <c r="HQ210" s="165"/>
      <c r="HR210" s="165"/>
      <c r="HS210" s="165"/>
      <c r="HT210" s="165"/>
      <c r="HU210" s="165"/>
      <c r="HV210" s="165"/>
      <c r="HW210" s="165"/>
      <c r="HX210" s="165"/>
      <c r="HY210" s="165"/>
      <c r="HZ210" s="165"/>
      <c r="IA210" s="165"/>
      <c r="IB210" s="165"/>
      <c r="IC210" s="165"/>
      <c r="ID210" s="165"/>
      <c r="IE210" s="165"/>
      <c r="IF210" s="165"/>
      <c r="IG210" s="165"/>
      <c r="IH210" s="165"/>
      <c r="II210" s="165"/>
      <c r="IJ210" s="165"/>
      <c r="IK210" s="165"/>
      <c r="IL210" s="165"/>
      <c r="IM210" s="165"/>
      <c r="IN210" s="165"/>
      <c r="IO210" s="165"/>
      <c r="IP210" s="165"/>
      <c r="IQ210" s="165"/>
      <c r="IR210" s="165"/>
      <c r="IS210" s="165"/>
      <c r="IT210" s="165"/>
    </row>
    <row r="211" spans="1:254" s="152" customFormat="1" ht="18" hidden="1" customHeight="1" x14ac:dyDescent="0.2">
      <c r="A211" s="434"/>
      <c r="B211" s="354" t="s">
        <v>1602</v>
      </c>
      <c r="C211" s="341" t="s">
        <v>2224</v>
      </c>
      <c r="D211" s="341">
        <f t="shared" si="309"/>
        <v>44781</v>
      </c>
      <c r="E211" s="341">
        <f t="shared" si="310"/>
        <v>44782</v>
      </c>
      <c r="F211" s="341">
        <f t="shared" si="307"/>
        <v>44785</v>
      </c>
      <c r="G211" s="469">
        <f t="shared" si="311"/>
        <v>44782</v>
      </c>
      <c r="H211" s="492"/>
      <c r="I211" s="170"/>
      <c r="J211" s="161"/>
      <c r="K211" s="161"/>
      <c r="L211" s="161"/>
      <c r="M211" s="161"/>
      <c r="N211" s="161"/>
      <c r="O211" s="496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5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/>
      <c r="HK211" s="165"/>
      <c r="HL211" s="165"/>
      <c r="HM211" s="165"/>
      <c r="HN211" s="165"/>
      <c r="HO211" s="165"/>
      <c r="HP211" s="165"/>
      <c r="HQ211" s="165"/>
      <c r="HR211" s="165"/>
      <c r="HS211" s="165"/>
      <c r="HT211" s="165"/>
      <c r="HU211" s="165"/>
      <c r="HV211" s="165"/>
      <c r="HW211" s="165"/>
      <c r="HX211" s="165"/>
      <c r="HY211" s="165"/>
      <c r="HZ211" s="165"/>
      <c r="IA211" s="165"/>
      <c r="IB211" s="165"/>
      <c r="IC211" s="165"/>
      <c r="ID211" s="165"/>
      <c r="IE211" s="165"/>
      <c r="IF211" s="165"/>
      <c r="IG211" s="165"/>
      <c r="IH211" s="165"/>
      <c r="II211" s="165"/>
      <c r="IJ211" s="165"/>
      <c r="IK211" s="165"/>
      <c r="IL211" s="165"/>
      <c r="IM211" s="165"/>
      <c r="IN211" s="165"/>
      <c r="IO211" s="165"/>
      <c r="IP211" s="165"/>
      <c r="IQ211" s="165"/>
      <c r="IR211" s="165"/>
      <c r="IS211" s="165"/>
      <c r="IT211" s="165"/>
    </row>
    <row r="212" spans="1:254" s="152" customFormat="1" ht="18" hidden="1" customHeight="1" x14ac:dyDescent="0.2">
      <c r="A212" s="434"/>
      <c r="B212" s="341" t="s">
        <v>1531</v>
      </c>
      <c r="C212" s="341" t="s">
        <v>2225</v>
      </c>
      <c r="D212" s="341">
        <v>44786</v>
      </c>
      <c r="E212" s="341">
        <f t="shared" si="310"/>
        <v>44787</v>
      </c>
      <c r="F212" s="341">
        <f t="shared" si="307"/>
        <v>44792</v>
      </c>
      <c r="G212" s="469">
        <f t="shared" si="311"/>
        <v>44789</v>
      </c>
      <c r="H212" s="492"/>
      <c r="I212" s="170"/>
      <c r="J212" s="161"/>
      <c r="K212" s="161"/>
      <c r="L212" s="161"/>
      <c r="M212" s="161"/>
      <c r="N212" s="161"/>
      <c r="O212" s="496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5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/>
      <c r="HK212" s="165"/>
      <c r="HL212" s="165"/>
      <c r="HM212" s="165"/>
      <c r="HN212" s="165"/>
      <c r="HO212" s="165"/>
      <c r="HP212" s="165"/>
      <c r="HQ212" s="165"/>
      <c r="HR212" s="165"/>
      <c r="HS212" s="165"/>
      <c r="HT212" s="165"/>
      <c r="HU212" s="165"/>
      <c r="HV212" s="165"/>
      <c r="HW212" s="165"/>
      <c r="HX212" s="165"/>
      <c r="HY212" s="165"/>
      <c r="HZ212" s="165"/>
      <c r="IA212" s="165"/>
      <c r="IB212" s="165"/>
      <c r="IC212" s="165"/>
      <c r="ID212" s="165"/>
      <c r="IE212" s="165"/>
      <c r="IF212" s="165"/>
      <c r="IG212" s="165"/>
      <c r="IH212" s="165"/>
      <c r="II212" s="165"/>
      <c r="IJ212" s="165"/>
      <c r="IK212" s="165"/>
      <c r="IL212" s="165"/>
      <c r="IM212" s="165"/>
      <c r="IN212" s="165"/>
      <c r="IO212" s="165"/>
      <c r="IP212" s="165"/>
      <c r="IQ212" s="165"/>
      <c r="IR212" s="165"/>
      <c r="IS212" s="165"/>
      <c r="IT212" s="165"/>
    </row>
    <row r="213" spans="1:254" s="152" customFormat="1" ht="18" hidden="1" customHeight="1" x14ac:dyDescent="0.2">
      <c r="A213" s="434"/>
      <c r="B213" s="341" t="s">
        <v>1531</v>
      </c>
      <c r="C213" s="341" t="s">
        <v>2226</v>
      </c>
      <c r="D213" s="341">
        <v>44797</v>
      </c>
      <c r="E213" s="341">
        <f t="shared" si="310"/>
        <v>44798</v>
      </c>
      <c r="F213" s="341">
        <f t="shared" si="307"/>
        <v>44799</v>
      </c>
      <c r="G213" s="469">
        <f t="shared" si="311"/>
        <v>44796</v>
      </c>
      <c r="H213" s="492"/>
      <c r="I213" s="170"/>
      <c r="J213" s="161"/>
      <c r="K213" s="161"/>
      <c r="L213" s="161"/>
      <c r="M213" s="161"/>
      <c r="N213" s="161"/>
      <c r="O213" s="496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</row>
    <row r="214" spans="1:254" s="152" customFormat="1" ht="18" hidden="1" customHeight="1" x14ac:dyDescent="0.2">
      <c r="A214" s="434"/>
      <c r="B214" s="341" t="s">
        <v>1531</v>
      </c>
      <c r="C214" s="341" t="s">
        <v>2227</v>
      </c>
      <c r="D214" s="341">
        <v>44805</v>
      </c>
      <c r="E214" s="341">
        <f t="shared" si="310"/>
        <v>44806</v>
      </c>
      <c r="F214" s="341">
        <f t="shared" si="307"/>
        <v>44806</v>
      </c>
      <c r="G214" s="469">
        <f t="shared" si="311"/>
        <v>44803</v>
      </c>
      <c r="H214" s="492"/>
      <c r="I214" s="170"/>
      <c r="J214" s="161"/>
      <c r="K214" s="161"/>
      <c r="L214" s="161"/>
      <c r="M214" s="161"/>
      <c r="N214" s="161"/>
      <c r="O214" s="496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</row>
    <row r="215" spans="1:254" s="152" customFormat="1" ht="18" hidden="1" customHeight="1" x14ac:dyDescent="0.2">
      <c r="A215" s="434" t="s">
        <v>1532</v>
      </c>
      <c r="B215" s="341" t="s">
        <v>1354</v>
      </c>
      <c r="C215" s="341" t="s">
        <v>2228</v>
      </c>
      <c r="D215" s="341">
        <v>44809</v>
      </c>
      <c r="E215" s="341">
        <f t="shared" si="310"/>
        <v>44810</v>
      </c>
      <c r="F215" s="341">
        <f t="shared" si="307"/>
        <v>44813</v>
      </c>
      <c r="G215" s="469">
        <f t="shared" si="311"/>
        <v>44810</v>
      </c>
      <c r="H215" s="492"/>
      <c r="I215" s="170"/>
      <c r="J215" s="161"/>
      <c r="K215" s="161"/>
      <c r="L215" s="161"/>
      <c r="M215" s="161"/>
      <c r="N215" s="161"/>
      <c r="O215" s="496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</row>
    <row r="216" spans="1:254" s="152" customFormat="1" ht="18" hidden="1" customHeight="1" x14ac:dyDescent="0.2">
      <c r="A216" s="434"/>
      <c r="B216" s="341" t="s">
        <v>1354</v>
      </c>
      <c r="C216" s="341" t="s">
        <v>2229</v>
      </c>
      <c r="D216" s="341">
        <f t="shared" si="309"/>
        <v>44816</v>
      </c>
      <c r="E216" s="341">
        <f t="shared" si="310"/>
        <v>44817</v>
      </c>
      <c r="F216" s="341">
        <f t="shared" si="307"/>
        <v>44820</v>
      </c>
      <c r="G216" s="469">
        <f t="shared" si="311"/>
        <v>44817</v>
      </c>
      <c r="H216" s="492"/>
      <c r="I216" s="170"/>
      <c r="J216" s="161"/>
      <c r="K216" s="161"/>
      <c r="L216" s="161"/>
      <c r="M216" s="161"/>
      <c r="N216" s="161"/>
      <c r="O216" s="496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</row>
    <row r="217" spans="1:254" s="152" customFormat="1" ht="18" hidden="1" customHeight="1" x14ac:dyDescent="0.2">
      <c r="A217" s="434"/>
      <c r="B217" s="341" t="s">
        <v>1354</v>
      </c>
      <c r="C217" s="341" t="s">
        <v>2230</v>
      </c>
      <c r="D217" s="341">
        <f t="shared" si="309"/>
        <v>44823</v>
      </c>
      <c r="E217" s="341">
        <f t="shared" si="310"/>
        <v>44824</v>
      </c>
      <c r="F217" s="341">
        <f t="shared" si="307"/>
        <v>44827</v>
      </c>
      <c r="G217" s="469">
        <f t="shared" si="311"/>
        <v>44824</v>
      </c>
      <c r="H217" s="492"/>
      <c r="I217" s="170"/>
      <c r="J217" s="161"/>
      <c r="K217" s="161"/>
      <c r="L217" s="161"/>
      <c r="M217" s="161"/>
      <c r="N217" s="161"/>
      <c r="O217" s="496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</row>
    <row r="218" spans="1:254" s="152" customFormat="1" ht="18" hidden="1" customHeight="1" x14ac:dyDescent="0.2">
      <c r="A218" s="434"/>
      <c r="B218" s="341" t="s">
        <v>1354</v>
      </c>
      <c r="C218" s="341" t="s">
        <v>2231</v>
      </c>
      <c r="D218" s="341">
        <f t="shared" si="309"/>
        <v>44830</v>
      </c>
      <c r="E218" s="341">
        <f t="shared" si="310"/>
        <v>44831</v>
      </c>
      <c r="F218" s="341">
        <f t="shared" si="307"/>
        <v>44834</v>
      </c>
      <c r="G218" s="469">
        <f t="shared" si="311"/>
        <v>44831</v>
      </c>
      <c r="H218" s="492"/>
      <c r="I218" s="170"/>
      <c r="J218" s="161"/>
      <c r="K218" s="161"/>
      <c r="L218" s="161"/>
      <c r="M218" s="161"/>
      <c r="N218" s="161"/>
      <c r="O218" s="496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</row>
    <row r="219" spans="1:254" s="152" customFormat="1" ht="18" hidden="1" customHeight="1" x14ac:dyDescent="0.2">
      <c r="A219" s="434"/>
      <c r="B219" s="341" t="s">
        <v>1354</v>
      </c>
      <c r="C219" s="341" t="s">
        <v>2232</v>
      </c>
      <c r="D219" s="341">
        <f t="shared" si="309"/>
        <v>44837</v>
      </c>
      <c r="E219" s="341">
        <f t="shared" si="310"/>
        <v>44838</v>
      </c>
      <c r="F219" s="341">
        <f t="shared" si="307"/>
        <v>44841</v>
      </c>
      <c r="G219" s="469">
        <f t="shared" si="311"/>
        <v>44838</v>
      </c>
      <c r="H219" s="492"/>
      <c r="I219" s="170"/>
      <c r="J219" s="161"/>
      <c r="K219" s="161"/>
      <c r="L219" s="161"/>
      <c r="M219" s="161"/>
      <c r="N219" s="161"/>
      <c r="O219" s="496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5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/>
      <c r="HK219" s="165"/>
      <c r="HL219" s="165"/>
      <c r="HM219" s="165"/>
      <c r="HN219" s="165"/>
      <c r="HO219" s="165"/>
      <c r="HP219" s="165"/>
      <c r="HQ219" s="165"/>
      <c r="HR219" s="165"/>
      <c r="HS219" s="165"/>
      <c r="HT219" s="165"/>
      <c r="HU219" s="165"/>
      <c r="HV219" s="165"/>
      <c r="HW219" s="165"/>
      <c r="HX219" s="165"/>
      <c r="HY219" s="165"/>
      <c r="HZ219" s="165"/>
      <c r="IA219" s="165"/>
      <c r="IB219" s="165"/>
      <c r="IC219" s="165"/>
      <c r="ID219" s="165"/>
      <c r="IE219" s="165"/>
      <c r="IF219" s="165"/>
      <c r="IG219" s="165"/>
      <c r="IH219" s="165"/>
      <c r="II219" s="165"/>
      <c r="IJ219" s="165"/>
      <c r="IK219" s="165"/>
      <c r="IL219" s="165"/>
      <c r="IM219" s="165"/>
      <c r="IN219" s="165"/>
      <c r="IO219" s="165"/>
      <c r="IP219" s="165"/>
      <c r="IQ219" s="165"/>
      <c r="IR219" s="165"/>
      <c r="IS219" s="165"/>
      <c r="IT219" s="165"/>
    </row>
    <row r="220" spans="1:254" s="152" customFormat="1" ht="18" hidden="1" customHeight="1" x14ac:dyDescent="0.2">
      <c r="A220" s="434"/>
      <c r="B220" s="341" t="s">
        <v>1354</v>
      </c>
      <c r="C220" s="341" t="s">
        <v>2233</v>
      </c>
      <c r="D220" s="341">
        <f t="shared" si="309"/>
        <v>44844</v>
      </c>
      <c r="E220" s="341">
        <f t="shared" si="310"/>
        <v>44845</v>
      </c>
      <c r="F220" s="341">
        <f t="shared" si="307"/>
        <v>44848</v>
      </c>
      <c r="G220" s="469">
        <f t="shared" si="311"/>
        <v>44845</v>
      </c>
      <c r="H220" s="492"/>
      <c r="I220" s="170"/>
      <c r="J220" s="161"/>
      <c r="K220" s="161"/>
      <c r="L220" s="161"/>
      <c r="M220" s="161"/>
      <c r="N220" s="161"/>
      <c r="O220" s="496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5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/>
      <c r="HK220" s="165"/>
      <c r="HL220" s="165"/>
      <c r="HM220" s="165"/>
      <c r="HN220" s="165"/>
      <c r="HO220" s="165"/>
      <c r="HP220" s="165"/>
      <c r="HQ220" s="165"/>
      <c r="HR220" s="165"/>
      <c r="HS220" s="165"/>
      <c r="HT220" s="165"/>
      <c r="HU220" s="165"/>
      <c r="HV220" s="165"/>
      <c r="HW220" s="165"/>
      <c r="HX220" s="165"/>
      <c r="HY220" s="165"/>
      <c r="HZ220" s="165"/>
      <c r="IA220" s="165"/>
      <c r="IB220" s="165"/>
      <c r="IC220" s="165"/>
      <c r="ID220" s="165"/>
      <c r="IE220" s="165"/>
      <c r="IF220" s="165"/>
      <c r="IG220" s="165"/>
      <c r="IH220" s="165"/>
      <c r="II220" s="165"/>
      <c r="IJ220" s="165"/>
      <c r="IK220" s="165"/>
      <c r="IL220" s="165"/>
      <c r="IM220" s="165"/>
      <c r="IN220" s="165"/>
      <c r="IO220" s="165"/>
      <c r="IP220" s="165"/>
      <c r="IQ220" s="165"/>
      <c r="IR220" s="165"/>
      <c r="IS220" s="165"/>
      <c r="IT220" s="165"/>
    </row>
    <row r="221" spans="1:254" s="152" customFormat="1" ht="18" hidden="1" customHeight="1" x14ac:dyDescent="0.2">
      <c r="A221" s="434"/>
      <c r="B221" s="341" t="s">
        <v>1354</v>
      </c>
      <c r="C221" s="341" t="s">
        <v>2234</v>
      </c>
      <c r="D221" s="341">
        <f t="shared" si="309"/>
        <v>44851</v>
      </c>
      <c r="E221" s="341">
        <f t="shared" si="310"/>
        <v>44852</v>
      </c>
      <c r="F221" s="341">
        <f t="shared" si="307"/>
        <v>44855</v>
      </c>
      <c r="G221" s="469">
        <f t="shared" si="311"/>
        <v>44852</v>
      </c>
      <c r="H221" s="492"/>
      <c r="I221" s="170"/>
      <c r="J221" s="161"/>
      <c r="K221" s="161"/>
      <c r="L221" s="161"/>
      <c r="M221" s="161"/>
      <c r="N221" s="161"/>
      <c r="O221" s="496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5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/>
      <c r="HK221" s="165"/>
      <c r="HL221" s="165"/>
      <c r="HM221" s="165"/>
      <c r="HN221" s="165"/>
      <c r="HO221" s="165"/>
      <c r="HP221" s="165"/>
      <c r="HQ221" s="165"/>
      <c r="HR221" s="165"/>
      <c r="HS221" s="165"/>
      <c r="HT221" s="165"/>
      <c r="HU221" s="165"/>
      <c r="HV221" s="165"/>
      <c r="HW221" s="165"/>
      <c r="HX221" s="165"/>
      <c r="HY221" s="165"/>
      <c r="HZ221" s="165"/>
      <c r="IA221" s="165"/>
      <c r="IB221" s="165"/>
      <c r="IC221" s="165"/>
      <c r="ID221" s="165"/>
      <c r="IE221" s="165"/>
      <c r="IF221" s="165"/>
      <c r="IG221" s="165"/>
      <c r="IH221" s="165"/>
      <c r="II221" s="165"/>
      <c r="IJ221" s="165"/>
      <c r="IK221" s="165"/>
      <c r="IL221" s="165"/>
      <c r="IM221" s="165"/>
      <c r="IN221" s="165"/>
      <c r="IO221" s="165"/>
      <c r="IP221" s="165"/>
      <c r="IQ221" s="165"/>
      <c r="IR221" s="165"/>
      <c r="IS221" s="165"/>
      <c r="IT221" s="165"/>
    </row>
    <row r="222" spans="1:254" s="152" customFormat="1" ht="18" hidden="1" customHeight="1" x14ac:dyDescent="0.2">
      <c r="A222" s="434"/>
      <c r="B222" s="341" t="s">
        <v>1354</v>
      </c>
      <c r="C222" s="341" t="s">
        <v>2235</v>
      </c>
      <c r="D222" s="341">
        <f t="shared" si="309"/>
        <v>44858</v>
      </c>
      <c r="E222" s="341">
        <f t="shared" ref="E222" si="312">+D222+1</f>
        <v>44859</v>
      </c>
      <c r="F222" s="341">
        <f t="shared" si="307"/>
        <v>44862</v>
      </c>
      <c r="G222" s="469">
        <f t="shared" si="311"/>
        <v>44859</v>
      </c>
      <c r="H222" s="492"/>
      <c r="I222" s="170"/>
      <c r="J222" s="161"/>
      <c r="K222" s="161"/>
      <c r="L222" s="161"/>
      <c r="M222" s="161"/>
      <c r="N222" s="161"/>
      <c r="O222" s="496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5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/>
      <c r="HK222" s="165"/>
      <c r="HL222" s="165"/>
      <c r="HM222" s="165"/>
      <c r="HN222" s="165"/>
      <c r="HO222" s="165"/>
      <c r="HP222" s="165"/>
      <c r="HQ222" s="165"/>
      <c r="HR222" s="165"/>
      <c r="HS222" s="165"/>
      <c r="HT222" s="165"/>
      <c r="HU222" s="165"/>
      <c r="HV222" s="165"/>
      <c r="HW222" s="165"/>
      <c r="HX222" s="165"/>
      <c r="HY222" s="165"/>
      <c r="HZ222" s="165"/>
      <c r="IA222" s="165"/>
      <c r="IB222" s="165"/>
      <c r="IC222" s="165"/>
      <c r="ID222" s="165"/>
      <c r="IE222" s="165"/>
      <c r="IF222" s="165"/>
      <c r="IG222" s="165"/>
      <c r="IH222" s="165"/>
      <c r="II222" s="165"/>
      <c r="IJ222" s="165"/>
      <c r="IK222" s="165"/>
      <c r="IL222" s="165"/>
      <c r="IM222" s="165"/>
      <c r="IN222" s="165"/>
      <c r="IO222" s="165"/>
      <c r="IP222" s="165"/>
      <c r="IQ222" s="165"/>
      <c r="IR222" s="165"/>
      <c r="IS222" s="165"/>
      <c r="IT222" s="165"/>
    </row>
    <row r="223" spans="1:254" s="152" customFormat="1" ht="18" hidden="1" customHeight="1" x14ac:dyDescent="0.2">
      <c r="A223" s="434"/>
      <c r="B223" s="341" t="s">
        <v>1354</v>
      </c>
      <c r="C223" s="341" t="s">
        <v>2236</v>
      </c>
      <c r="D223" s="341">
        <f t="shared" si="309"/>
        <v>44865</v>
      </c>
      <c r="E223" s="341">
        <f t="shared" ref="E223" si="313">+D223+1</f>
        <v>44866</v>
      </c>
      <c r="F223" s="341">
        <f t="shared" si="307"/>
        <v>44869</v>
      </c>
      <c r="G223" s="469">
        <f t="shared" si="311"/>
        <v>44866</v>
      </c>
      <c r="H223" s="492"/>
      <c r="I223" s="170"/>
      <c r="J223" s="161"/>
      <c r="K223" s="161"/>
      <c r="L223" s="161"/>
      <c r="M223" s="161"/>
      <c r="N223" s="161"/>
      <c r="O223" s="496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5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/>
      <c r="HK223" s="165"/>
      <c r="HL223" s="165"/>
      <c r="HM223" s="165"/>
      <c r="HN223" s="165"/>
      <c r="HO223" s="165"/>
      <c r="HP223" s="165"/>
      <c r="HQ223" s="165"/>
      <c r="HR223" s="165"/>
      <c r="HS223" s="165"/>
      <c r="HT223" s="165"/>
      <c r="HU223" s="165"/>
      <c r="HV223" s="165"/>
      <c r="HW223" s="165"/>
      <c r="HX223" s="165"/>
      <c r="HY223" s="165"/>
      <c r="HZ223" s="165"/>
      <c r="IA223" s="165"/>
      <c r="IB223" s="165"/>
      <c r="IC223" s="165"/>
      <c r="ID223" s="165"/>
      <c r="IE223" s="165"/>
      <c r="IF223" s="165"/>
      <c r="IG223" s="165"/>
      <c r="IH223" s="165"/>
      <c r="II223" s="165"/>
      <c r="IJ223" s="165"/>
      <c r="IK223" s="165"/>
      <c r="IL223" s="165"/>
      <c r="IM223" s="165"/>
      <c r="IN223" s="165"/>
      <c r="IO223" s="165"/>
      <c r="IP223" s="165"/>
      <c r="IQ223" s="165"/>
      <c r="IR223" s="165"/>
      <c r="IS223" s="165"/>
      <c r="IT223" s="165"/>
    </row>
    <row r="224" spans="1:254" s="152" customFormat="1" ht="18" hidden="1" customHeight="1" x14ac:dyDescent="0.2">
      <c r="A224" s="434"/>
      <c r="B224" s="341" t="s">
        <v>1354</v>
      </c>
      <c r="C224" s="341" t="s">
        <v>2237</v>
      </c>
      <c r="D224" s="341">
        <f t="shared" si="309"/>
        <v>44872</v>
      </c>
      <c r="E224" s="341">
        <f t="shared" ref="E224" si="314">+D224+1</f>
        <v>44873</v>
      </c>
      <c r="F224" s="341">
        <f t="shared" si="307"/>
        <v>44876</v>
      </c>
      <c r="G224" s="469">
        <f t="shared" si="311"/>
        <v>44873</v>
      </c>
      <c r="H224" s="492"/>
      <c r="I224" s="170"/>
      <c r="J224" s="161"/>
      <c r="K224" s="161"/>
      <c r="L224" s="161"/>
      <c r="M224" s="161"/>
      <c r="N224" s="161"/>
      <c r="O224" s="496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5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/>
      <c r="HK224" s="165"/>
      <c r="HL224" s="165"/>
      <c r="HM224" s="165"/>
      <c r="HN224" s="165"/>
      <c r="HO224" s="165"/>
      <c r="HP224" s="165"/>
      <c r="HQ224" s="165"/>
      <c r="HR224" s="165"/>
      <c r="HS224" s="165"/>
      <c r="HT224" s="165"/>
      <c r="HU224" s="165"/>
      <c r="HV224" s="165"/>
      <c r="HW224" s="165"/>
      <c r="HX224" s="165"/>
      <c r="HY224" s="165"/>
      <c r="HZ224" s="165"/>
      <c r="IA224" s="165"/>
      <c r="IB224" s="165"/>
      <c r="IC224" s="165"/>
      <c r="ID224" s="165"/>
      <c r="IE224" s="165"/>
      <c r="IF224" s="165"/>
      <c r="IG224" s="165"/>
      <c r="IH224" s="165"/>
      <c r="II224" s="165"/>
      <c r="IJ224" s="165"/>
      <c r="IK224" s="165"/>
      <c r="IL224" s="165"/>
      <c r="IM224" s="165"/>
      <c r="IN224" s="165"/>
      <c r="IO224" s="165"/>
      <c r="IP224" s="165"/>
      <c r="IQ224" s="165"/>
      <c r="IR224" s="165"/>
      <c r="IS224" s="165"/>
      <c r="IT224" s="165"/>
    </row>
    <row r="225" spans="1:254" s="152" customFormat="1" ht="18" hidden="1" customHeight="1" x14ac:dyDescent="0.2">
      <c r="A225" s="434" t="s">
        <v>1473</v>
      </c>
      <c r="B225" s="341" t="s">
        <v>392</v>
      </c>
      <c r="C225" s="341" t="s">
        <v>2238</v>
      </c>
      <c r="D225" s="341">
        <f t="shared" si="309"/>
        <v>44879</v>
      </c>
      <c r="E225" s="341">
        <f t="shared" ref="E225" si="315">+D225+1</f>
        <v>44880</v>
      </c>
      <c r="F225" s="341">
        <f t="shared" si="307"/>
        <v>44883</v>
      </c>
      <c r="G225" s="469">
        <f t="shared" si="311"/>
        <v>44880</v>
      </c>
      <c r="H225" s="492"/>
      <c r="I225" s="170"/>
      <c r="J225" s="161"/>
      <c r="K225" s="161"/>
      <c r="L225" s="161"/>
      <c r="M225" s="161"/>
      <c r="N225" s="161"/>
      <c r="O225" s="496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/>
      <c r="HK225" s="165"/>
      <c r="HL225" s="165"/>
      <c r="HM225" s="165"/>
      <c r="HN225" s="165"/>
      <c r="HO225" s="165"/>
      <c r="HP225" s="165"/>
      <c r="HQ225" s="165"/>
      <c r="HR225" s="165"/>
      <c r="HS225" s="165"/>
      <c r="HT225" s="165"/>
      <c r="HU225" s="165"/>
      <c r="HV225" s="165"/>
      <c r="HW225" s="165"/>
      <c r="HX225" s="165"/>
      <c r="HY225" s="165"/>
      <c r="HZ225" s="165"/>
      <c r="IA225" s="165"/>
      <c r="IB225" s="165"/>
      <c r="IC225" s="165"/>
      <c r="ID225" s="165"/>
      <c r="IE225" s="165"/>
      <c r="IF225" s="165"/>
      <c r="IG225" s="165"/>
      <c r="IH225" s="165"/>
      <c r="II225" s="165"/>
      <c r="IJ225" s="165"/>
      <c r="IK225" s="165"/>
      <c r="IL225" s="165"/>
      <c r="IM225" s="165"/>
      <c r="IN225" s="165"/>
      <c r="IO225" s="165"/>
      <c r="IP225" s="165"/>
      <c r="IQ225" s="165"/>
      <c r="IR225" s="165"/>
      <c r="IS225" s="165"/>
      <c r="IT225" s="165"/>
    </row>
    <row r="226" spans="1:254" s="152" customFormat="1" ht="18" hidden="1" customHeight="1" x14ac:dyDescent="0.2">
      <c r="A226" s="434" t="s">
        <v>1473</v>
      </c>
      <c r="B226" s="341" t="s">
        <v>392</v>
      </c>
      <c r="C226" s="341" t="s">
        <v>2239</v>
      </c>
      <c r="D226" s="341">
        <f t="shared" si="309"/>
        <v>44886</v>
      </c>
      <c r="E226" s="341">
        <f t="shared" ref="E226" si="316">+D226+1</f>
        <v>44887</v>
      </c>
      <c r="F226" s="341">
        <f t="shared" si="307"/>
        <v>44890</v>
      </c>
      <c r="G226" s="469">
        <f t="shared" si="311"/>
        <v>44887</v>
      </c>
      <c r="H226" s="492"/>
      <c r="I226" s="170"/>
      <c r="J226" s="161"/>
      <c r="K226" s="161"/>
      <c r="L226" s="161"/>
      <c r="M226" s="161"/>
      <c r="N226" s="161"/>
      <c r="O226" s="496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/>
      <c r="HK226" s="165"/>
      <c r="HL226" s="165"/>
      <c r="HM226" s="165"/>
      <c r="HN226" s="165"/>
      <c r="HO226" s="165"/>
      <c r="HP226" s="165"/>
      <c r="HQ226" s="165"/>
      <c r="HR226" s="165"/>
      <c r="HS226" s="165"/>
      <c r="HT226" s="165"/>
      <c r="HU226" s="165"/>
      <c r="HV226" s="165"/>
      <c r="HW226" s="165"/>
      <c r="HX226" s="165"/>
      <c r="HY226" s="165"/>
      <c r="HZ226" s="165"/>
      <c r="IA226" s="165"/>
      <c r="IB226" s="165"/>
      <c r="IC226" s="165"/>
      <c r="ID226" s="165"/>
      <c r="IE226" s="165"/>
      <c r="IF226" s="165"/>
      <c r="IG226" s="165"/>
      <c r="IH226" s="165"/>
      <c r="II226" s="165"/>
      <c r="IJ226" s="165"/>
      <c r="IK226" s="165"/>
      <c r="IL226" s="165"/>
      <c r="IM226" s="165"/>
      <c r="IN226" s="165"/>
      <c r="IO226" s="165"/>
      <c r="IP226" s="165"/>
      <c r="IQ226" s="165"/>
      <c r="IR226" s="165"/>
      <c r="IS226" s="165"/>
      <c r="IT226" s="165"/>
    </row>
    <row r="227" spans="1:254" s="152" customFormat="1" ht="18" hidden="1" customHeight="1" x14ac:dyDescent="0.2">
      <c r="A227" s="434" t="s">
        <v>1473</v>
      </c>
      <c r="B227" s="341" t="s">
        <v>392</v>
      </c>
      <c r="C227" s="341" t="s">
        <v>2240</v>
      </c>
      <c r="D227" s="341">
        <f t="shared" si="309"/>
        <v>44893</v>
      </c>
      <c r="E227" s="341">
        <f t="shared" ref="E227" si="317">+D227+1</f>
        <v>44894</v>
      </c>
      <c r="F227" s="341">
        <f t="shared" si="307"/>
        <v>44897</v>
      </c>
      <c r="G227" s="469">
        <f t="shared" si="311"/>
        <v>44894</v>
      </c>
      <c r="H227" s="492"/>
      <c r="I227" s="170"/>
      <c r="J227" s="161"/>
      <c r="K227" s="161"/>
      <c r="L227" s="161"/>
      <c r="M227" s="161"/>
      <c r="N227" s="161"/>
      <c r="O227" s="496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/>
      <c r="HK227" s="165"/>
      <c r="HL227" s="165"/>
      <c r="HM227" s="165"/>
      <c r="HN227" s="165"/>
      <c r="HO227" s="165"/>
      <c r="HP227" s="165"/>
      <c r="HQ227" s="165"/>
      <c r="HR227" s="165"/>
      <c r="HS227" s="165"/>
      <c r="HT227" s="165"/>
      <c r="HU227" s="165"/>
      <c r="HV227" s="165"/>
      <c r="HW227" s="165"/>
      <c r="HX227" s="165"/>
      <c r="HY227" s="165"/>
      <c r="HZ227" s="165"/>
      <c r="IA227" s="165"/>
      <c r="IB227" s="165"/>
      <c r="IC227" s="165"/>
      <c r="ID227" s="165"/>
      <c r="IE227" s="165"/>
      <c r="IF227" s="165"/>
      <c r="IG227" s="165"/>
      <c r="IH227" s="165"/>
      <c r="II227" s="165"/>
      <c r="IJ227" s="165"/>
      <c r="IK227" s="165"/>
      <c r="IL227" s="165"/>
      <c r="IM227" s="165"/>
      <c r="IN227" s="165"/>
      <c r="IO227" s="165"/>
      <c r="IP227" s="165"/>
      <c r="IQ227" s="165"/>
      <c r="IR227" s="165"/>
      <c r="IS227" s="165"/>
      <c r="IT227" s="165"/>
    </row>
    <row r="228" spans="1:254" s="152" customFormat="1" ht="18" hidden="1" customHeight="1" x14ac:dyDescent="0.2">
      <c r="A228" s="434" t="s">
        <v>2241</v>
      </c>
      <c r="B228" s="341" t="s">
        <v>392</v>
      </c>
      <c r="C228" s="341" t="s">
        <v>2242</v>
      </c>
      <c r="D228" s="540">
        <f t="shared" si="309"/>
        <v>44900</v>
      </c>
      <c r="E228" s="540">
        <f t="shared" ref="E228" si="318">+D228+1</f>
        <v>44901</v>
      </c>
      <c r="F228" s="540">
        <f t="shared" si="307"/>
        <v>44904</v>
      </c>
      <c r="G228" s="469">
        <f t="shared" si="311"/>
        <v>44901</v>
      </c>
      <c r="H228" s="492"/>
      <c r="I228" s="170"/>
      <c r="J228" s="161"/>
      <c r="K228" s="161"/>
      <c r="L228" s="161"/>
      <c r="M228" s="161"/>
      <c r="N228" s="161"/>
      <c r="O228" s="496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5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/>
      <c r="HK228" s="165"/>
      <c r="HL228" s="165"/>
      <c r="HM228" s="165"/>
      <c r="HN228" s="165"/>
      <c r="HO228" s="165"/>
      <c r="HP228" s="165"/>
      <c r="HQ228" s="165"/>
      <c r="HR228" s="165"/>
      <c r="HS228" s="165"/>
      <c r="HT228" s="165"/>
      <c r="HU228" s="165"/>
      <c r="HV228" s="165"/>
      <c r="HW228" s="165"/>
      <c r="HX228" s="165"/>
      <c r="HY228" s="165"/>
      <c r="HZ228" s="165"/>
      <c r="IA228" s="165"/>
      <c r="IB228" s="165"/>
      <c r="IC228" s="165"/>
      <c r="ID228" s="165"/>
      <c r="IE228" s="165"/>
      <c r="IF228" s="165"/>
      <c r="IG228" s="165"/>
      <c r="IH228" s="165"/>
      <c r="II228" s="165"/>
      <c r="IJ228" s="165"/>
      <c r="IK228" s="165"/>
      <c r="IL228" s="165"/>
      <c r="IM228" s="165"/>
      <c r="IN228" s="165"/>
      <c r="IO228" s="165"/>
      <c r="IP228" s="165"/>
      <c r="IQ228" s="165"/>
      <c r="IR228" s="165"/>
      <c r="IS228" s="165"/>
      <c r="IT228" s="165"/>
    </row>
    <row r="229" spans="1:254" s="152" customFormat="1" ht="18" hidden="1" customHeight="1" x14ac:dyDescent="0.2">
      <c r="A229" s="434" t="s">
        <v>2241</v>
      </c>
      <c r="B229" s="341" t="s">
        <v>392</v>
      </c>
      <c r="C229" s="341" t="s">
        <v>2243</v>
      </c>
      <c r="D229" s="341">
        <f t="shared" si="309"/>
        <v>44907</v>
      </c>
      <c r="E229" s="540">
        <f t="shared" ref="E229" si="319">+D229+1</f>
        <v>44908</v>
      </c>
      <c r="F229" s="341">
        <f t="shared" si="307"/>
        <v>44911</v>
      </c>
      <c r="G229" s="469">
        <f t="shared" si="311"/>
        <v>44908</v>
      </c>
      <c r="H229" s="492"/>
      <c r="I229" s="170"/>
      <c r="J229" s="161"/>
      <c r="K229" s="161"/>
      <c r="L229" s="161"/>
      <c r="M229" s="161"/>
      <c r="N229" s="161"/>
      <c r="O229" s="496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5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/>
      <c r="HK229" s="165"/>
      <c r="HL229" s="165"/>
      <c r="HM229" s="165"/>
      <c r="HN229" s="165"/>
      <c r="HO229" s="165"/>
      <c r="HP229" s="165"/>
      <c r="HQ229" s="165"/>
      <c r="HR229" s="165"/>
      <c r="HS229" s="165"/>
      <c r="HT229" s="165"/>
      <c r="HU229" s="165"/>
      <c r="HV229" s="165"/>
      <c r="HW229" s="165"/>
      <c r="HX229" s="165"/>
      <c r="HY229" s="165"/>
      <c r="HZ229" s="165"/>
      <c r="IA229" s="165"/>
      <c r="IB229" s="165"/>
      <c r="IC229" s="165"/>
      <c r="ID229" s="165"/>
      <c r="IE229" s="165"/>
      <c r="IF229" s="165"/>
      <c r="IG229" s="165"/>
      <c r="IH229" s="165"/>
      <c r="II229" s="165"/>
      <c r="IJ229" s="165"/>
      <c r="IK229" s="165"/>
      <c r="IL229" s="165"/>
      <c r="IM229" s="165"/>
      <c r="IN229" s="165"/>
      <c r="IO229" s="165"/>
      <c r="IP229" s="165"/>
      <c r="IQ229" s="165"/>
      <c r="IR229" s="165"/>
      <c r="IS229" s="165"/>
      <c r="IT229" s="165"/>
    </row>
    <row r="230" spans="1:254" s="152" customFormat="1" ht="18" hidden="1" customHeight="1" x14ac:dyDescent="0.2">
      <c r="A230" s="434" t="s">
        <v>2241</v>
      </c>
      <c r="B230" s="341" t="s">
        <v>392</v>
      </c>
      <c r="C230" s="341" t="s">
        <v>2244</v>
      </c>
      <c r="D230" s="341">
        <f t="shared" si="309"/>
        <v>44914</v>
      </c>
      <c r="E230" s="341">
        <f t="shared" ref="E230" si="320">+D230+1</f>
        <v>44915</v>
      </c>
      <c r="F230" s="341">
        <f t="shared" si="307"/>
        <v>44918</v>
      </c>
      <c r="G230" s="469">
        <f t="shared" si="311"/>
        <v>44915</v>
      </c>
      <c r="H230" s="492"/>
      <c r="I230" s="170"/>
      <c r="J230" s="161"/>
      <c r="K230" s="161"/>
      <c r="L230" s="161"/>
      <c r="M230" s="161"/>
      <c r="N230" s="161"/>
      <c r="O230" s="496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  <c r="GR230" s="165"/>
      <c r="GS230" s="165"/>
      <c r="GT230" s="165"/>
      <c r="GU230" s="165"/>
      <c r="GV230" s="165"/>
      <c r="GW230" s="165"/>
      <c r="GX230" s="165"/>
      <c r="GY230" s="165"/>
      <c r="GZ230" s="165"/>
      <c r="HA230" s="165"/>
      <c r="HB230" s="165"/>
      <c r="HC230" s="165"/>
      <c r="HD230" s="165"/>
      <c r="HE230" s="165"/>
      <c r="HF230" s="165"/>
      <c r="HG230" s="165"/>
      <c r="HH230" s="165"/>
      <c r="HI230" s="165"/>
      <c r="HJ230" s="165"/>
      <c r="HK230" s="165"/>
      <c r="HL230" s="165"/>
      <c r="HM230" s="165"/>
      <c r="HN230" s="165"/>
      <c r="HO230" s="165"/>
      <c r="HP230" s="165"/>
      <c r="HQ230" s="165"/>
      <c r="HR230" s="165"/>
      <c r="HS230" s="165"/>
      <c r="HT230" s="165"/>
      <c r="HU230" s="165"/>
      <c r="HV230" s="165"/>
      <c r="HW230" s="165"/>
      <c r="HX230" s="165"/>
      <c r="HY230" s="165"/>
      <c r="HZ230" s="165"/>
      <c r="IA230" s="165"/>
      <c r="IB230" s="165"/>
      <c r="IC230" s="165"/>
      <c r="ID230" s="165"/>
      <c r="IE230" s="165"/>
      <c r="IF230" s="165"/>
      <c r="IG230" s="165"/>
      <c r="IH230" s="165"/>
      <c r="II230" s="165"/>
      <c r="IJ230" s="165"/>
      <c r="IK230" s="165"/>
      <c r="IL230" s="165"/>
      <c r="IM230" s="165"/>
      <c r="IN230" s="165"/>
      <c r="IO230" s="165"/>
      <c r="IP230" s="165"/>
      <c r="IQ230" s="165"/>
      <c r="IR230" s="165"/>
      <c r="IS230" s="165"/>
      <c r="IT230" s="165"/>
    </row>
    <row r="231" spans="1:254" s="152" customFormat="1" ht="18" hidden="1" customHeight="1" x14ac:dyDescent="0.2">
      <c r="A231" s="434" t="s">
        <v>2241</v>
      </c>
      <c r="B231" s="341" t="s">
        <v>392</v>
      </c>
      <c r="C231" s="341" t="s">
        <v>2245</v>
      </c>
      <c r="D231" s="341">
        <f t="shared" si="309"/>
        <v>44921</v>
      </c>
      <c r="E231" s="341">
        <f t="shared" ref="E231" si="321">+D231+1</f>
        <v>44922</v>
      </c>
      <c r="F231" s="341">
        <f t="shared" si="307"/>
        <v>44925</v>
      </c>
      <c r="G231" s="469">
        <f t="shared" si="311"/>
        <v>44922</v>
      </c>
      <c r="H231" s="492"/>
      <c r="I231" s="170"/>
      <c r="J231" s="161"/>
      <c r="K231" s="161"/>
      <c r="L231" s="161"/>
      <c r="M231" s="161"/>
      <c r="N231" s="161"/>
      <c r="O231" s="496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165"/>
      <c r="EK231" s="165"/>
      <c r="EL231" s="165"/>
      <c r="EM231" s="165"/>
      <c r="EN231" s="165"/>
      <c r="EO231" s="165"/>
      <c r="EP231" s="165"/>
      <c r="EQ231" s="165"/>
      <c r="ER231" s="165"/>
      <c r="ES231" s="165"/>
      <c r="ET231" s="165"/>
      <c r="EU231" s="165"/>
      <c r="EV231" s="165"/>
      <c r="EW231" s="165"/>
      <c r="EX231" s="165"/>
      <c r="EY231" s="165"/>
      <c r="EZ231" s="165"/>
      <c r="FA231" s="165"/>
      <c r="FB231" s="165"/>
      <c r="FC231" s="165"/>
      <c r="FD231" s="165"/>
      <c r="FE231" s="165"/>
      <c r="FF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  <c r="FR231" s="165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165"/>
      <c r="GD231" s="165"/>
      <c r="GE231" s="165"/>
      <c r="GF231" s="165"/>
      <c r="GG231" s="165"/>
      <c r="GH231" s="165"/>
      <c r="GI231" s="165"/>
      <c r="GJ231" s="165"/>
      <c r="GK231" s="165"/>
      <c r="GL231" s="165"/>
      <c r="GM231" s="165"/>
      <c r="GN231" s="165"/>
      <c r="GO231" s="165"/>
      <c r="GP231" s="165"/>
      <c r="GQ231" s="165"/>
      <c r="GR231" s="165"/>
      <c r="GS231" s="165"/>
      <c r="GT231" s="165"/>
      <c r="GU231" s="165"/>
      <c r="GV231" s="165"/>
      <c r="GW231" s="165"/>
      <c r="GX231" s="165"/>
      <c r="GY231" s="165"/>
      <c r="GZ231" s="165"/>
      <c r="HA231" s="165"/>
      <c r="HB231" s="165"/>
      <c r="HC231" s="165"/>
      <c r="HD231" s="165"/>
      <c r="HE231" s="165"/>
      <c r="HF231" s="165"/>
      <c r="HG231" s="165"/>
      <c r="HH231" s="165"/>
      <c r="HI231" s="165"/>
      <c r="HJ231" s="165"/>
      <c r="HK231" s="165"/>
      <c r="HL231" s="165"/>
      <c r="HM231" s="165"/>
      <c r="HN231" s="165"/>
      <c r="HO231" s="165"/>
      <c r="HP231" s="165"/>
      <c r="HQ231" s="165"/>
      <c r="HR231" s="165"/>
      <c r="HS231" s="165"/>
      <c r="HT231" s="165"/>
      <c r="HU231" s="165"/>
      <c r="HV231" s="165"/>
      <c r="HW231" s="165"/>
      <c r="HX231" s="165"/>
      <c r="HY231" s="165"/>
      <c r="HZ231" s="165"/>
      <c r="IA231" s="165"/>
      <c r="IB231" s="165"/>
      <c r="IC231" s="165"/>
      <c r="ID231" s="165"/>
      <c r="IE231" s="165"/>
      <c r="IF231" s="165"/>
      <c r="IG231" s="165"/>
      <c r="IH231" s="165"/>
      <c r="II231" s="165"/>
      <c r="IJ231" s="165"/>
      <c r="IK231" s="165"/>
      <c r="IL231" s="165"/>
      <c r="IM231" s="165"/>
      <c r="IN231" s="165"/>
      <c r="IO231" s="165"/>
      <c r="IP231" s="165"/>
      <c r="IQ231" s="165"/>
      <c r="IR231" s="165"/>
      <c r="IS231" s="165"/>
      <c r="IT231" s="165"/>
    </row>
    <row r="232" spans="1:254" s="152" customFormat="1" ht="18" hidden="1" customHeight="1" x14ac:dyDescent="0.2">
      <c r="A232" s="434" t="s">
        <v>2241</v>
      </c>
      <c r="B232" s="341" t="s">
        <v>1368</v>
      </c>
      <c r="C232" s="341" t="s">
        <v>2246</v>
      </c>
      <c r="D232" s="341">
        <f t="shared" si="309"/>
        <v>44928</v>
      </c>
      <c r="E232" s="341">
        <f t="shared" ref="E232" si="322">+D232+1</f>
        <v>44929</v>
      </c>
      <c r="F232" s="341">
        <f t="shared" si="307"/>
        <v>44932</v>
      </c>
      <c r="G232" s="469">
        <f t="shared" si="311"/>
        <v>44929</v>
      </c>
      <c r="H232" s="492"/>
      <c r="I232" s="170"/>
      <c r="J232" s="161"/>
      <c r="K232" s="161"/>
      <c r="L232" s="161"/>
      <c r="M232" s="161"/>
      <c r="N232" s="161"/>
      <c r="O232" s="496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165"/>
      <c r="EK232" s="165"/>
      <c r="EL232" s="165"/>
      <c r="EM232" s="165"/>
      <c r="EN232" s="165"/>
      <c r="EO232" s="165"/>
      <c r="EP232" s="165"/>
      <c r="EQ232" s="165"/>
      <c r="ER232" s="165"/>
      <c r="ES232" s="165"/>
      <c r="ET232" s="165"/>
      <c r="EU232" s="165"/>
      <c r="EV232" s="165"/>
      <c r="EW232" s="165"/>
      <c r="EX232" s="165"/>
      <c r="EY232" s="165"/>
      <c r="EZ232" s="165"/>
      <c r="FA232" s="165"/>
      <c r="FB232" s="165"/>
      <c r="FC232" s="165"/>
      <c r="FD232" s="165"/>
      <c r="FE232" s="165"/>
      <c r="FF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  <c r="FR232" s="165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165"/>
      <c r="GD232" s="165"/>
      <c r="GE232" s="165"/>
      <c r="GF232" s="165"/>
      <c r="GG232" s="165"/>
      <c r="GH232" s="165"/>
      <c r="GI232" s="165"/>
      <c r="GJ232" s="165"/>
      <c r="GK232" s="165"/>
      <c r="GL232" s="165"/>
      <c r="GM232" s="165"/>
      <c r="GN232" s="165"/>
      <c r="GO232" s="165"/>
      <c r="GP232" s="165"/>
      <c r="GQ232" s="165"/>
      <c r="GR232" s="165"/>
      <c r="GS232" s="165"/>
      <c r="GT232" s="165"/>
      <c r="GU232" s="165"/>
      <c r="GV232" s="165"/>
      <c r="GW232" s="165"/>
      <c r="GX232" s="165"/>
      <c r="GY232" s="165"/>
      <c r="GZ232" s="165"/>
      <c r="HA232" s="165"/>
      <c r="HB232" s="165"/>
      <c r="HC232" s="165"/>
      <c r="HD232" s="165"/>
      <c r="HE232" s="165"/>
      <c r="HF232" s="165"/>
      <c r="HG232" s="165"/>
      <c r="HH232" s="165"/>
      <c r="HI232" s="165"/>
      <c r="HJ232" s="165"/>
      <c r="HK232" s="165"/>
      <c r="HL232" s="165"/>
      <c r="HM232" s="165"/>
      <c r="HN232" s="165"/>
      <c r="HO232" s="165"/>
      <c r="HP232" s="165"/>
      <c r="HQ232" s="165"/>
      <c r="HR232" s="165"/>
      <c r="HS232" s="165"/>
      <c r="HT232" s="165"/>
      <c r="HU232" s="165"/>
      <c r="HV232" s="165"/>
      <c r="HW232" s="165"/>
      <c r="HX232" s="165"/>
      <c r="HY232" s="165"/>
      <c r="HZ232" s="165"/>
      <c r="IA232" s="165"/>
      <c r="IB232" s="165"/>
      <c r="IC232" s="165"/>
      <c r="ID232" s="165"/>
      <c r="IE232" s="165"/>
      <c r="IF232" s="165"/>
      <c r="IG232" s="165"/>
      <c r="IH232" s="165"/>
      <c r="II232" s="165"/>
      <c r="IJ232" s="165"/>
      <c r="IK232" s="165"/>
      <c r="IL232" s="165"/>
      <c r="IM232" s="165"/>
      <c r="IN232" s="165"/>
      <c r="IO232" s="165"/>
      <c r="IP232" s="165"/>
      <c r="IQ232" s="165"/>
      <c r="IR232" s="165"/>
      <c r="IS232" s="165"/>
      <c r="IT232" s="165"/>
    </row>
    <row r="233" spans="1:254" s="152" customFormat="1" ht="18" hidden="1" customHeight="1" x14ac:dyDescent="0.2">
      <c r="A233" s="434" t="s">
        <v>2241</v>
      </c>
      <c r="B233" s="341" t="s">
        <v>1368</v>
      </c>
      <c r="C233" s="341" t="s">
        <v>2247</v>
      </c>
      <c r="D233" s="341">
        <f t="shared" si="309"/>
        <v>44935</v>
      </c>
      <c r="E233" s="341">
        <f t="shared" ref="E233" si="323">+D233+1</f>
        <v>44936</v>
      </c>
      <c r="F233" s="341">
        <f t="shared" si="307"/>
        <v>44939</v>
      </c>
      <c r="G233" s="469">
        <f t="shared" si="311"/>
        <v>44936</v>
      </c>
      <c r="H233" s="492"/>
      <c r="I233" s="170"/>
      <c r="J233" s="161"/>
      <c r="K233" s="161"/>
      <c r="L233" s="161"/>
      <c r="M233" s="161"/>
      <c r="N233" s="161"/>
      <c r="O233" s="496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  <c r="GR233" s="165"/>
      <c r="GS233" s="165"/>
      <c r="GT233" s="165"/>
      <c r="GU233" s="165"/>
      <c r="GV233" s="165"/>
      <c r="GW233" s="165"/>
      <c r="GX233" s="165"/>
      <c r="GY233" s="165"/>
      <c r="GZ233" s="165"/>
      <c r="HA233" s="165"/>
      <c r="HB233" s="165"/>
      <c r="HC233" s="165"/>
      <c r="HD233" s="165"/>
      <c r="HE233" s="165"/>
      <c r="HF233" s="165"/>
      <c r="HG233" s="165"/>
      <c r="HH233" s="165"/>
      <c r="HI233" s="165"/>
      <c r="HJ233" s="165"/>
      <c r="HK233" s="165"/>
      <c r="HL233" s="165"/>
      <c r="HM233" s="165"/>
      <c r="HN233" s="165"/>
      <c r="HO233" s="165"/>
      <c r="HP233" s="165"/>
      <c r="HQ233" s="165"/>
      <c r="HR233" s="165"/>
      <c r="HS233" s="165"/>
      <c r="HT233" s="165"/>
      <c r="HU233" s="165"/>
      <c r="HV233" s="165"/>
      <c r="HW233" s="165"/>
      <c r="HX233" s="165"/>
      <c r="HY233" s="165"/>
      <c r="HZ233" s="165"/>
      <c r="IA233" s="165"/>
      <c r="IB233" s="165"/>
      <c r="IC233" s="165"/>
      <c r="ID233" s="165"/>
      <c r="IE233" s="165"/>
      <c r="IF233" s="165"/>
      <c r="IG233" s="165"/>
      <c r="IH233" s="165"/>
      <c r="II233" s="165"/>
      <c r="IJ233" s="165"/>
      <c r="IK233" s="165"/>
      <c r="IL233" s="165"/>
      <c r="IM233" s="165"/>
      <c r="IN233" s="165"/>
      <c r="IO233" s="165"/>
      <c r="IP233" s="165"/>
      <c r="IQ233" s="165"/>
      <c r="IR233" s="165"/>
      <c r="IS233" s="165"/>
      <c r="IT233" s="165"/>
    </row>
    <row r="234" spans="1:254" s="152" customFormat="1" ht="18" hidden="1" customHeight="1" x14ac:dyDescent="0.2">
      <c r="A234" s="434" t="s">
        <v>2241</v>
      </c>
      <c r="B234" s="341" t="s">
        <v>1368</v>
      </c>
      <c r="C234" s="341" t="s">
        <v>2248</v>
      </c>
      <c r="D234" s="341">
        <f t="shared" si="309"/>
        <v>44942</v>
      </c>
      <c r="E234" s="540">
        <f t="shared" ref="E234" si="324">+D234+1</f>
        <v>44943</v>
      </c>
      <c r="F234" s="341">
        <f t="shared" si="307"/>
        <v>44946</v>
      </c>
      <c r="G234" s="469">
        <f t="shared" si="311"/>
        <v>44943</v>
      </c>
      <c r="H234" s="492"/>
      <c r="I234" s="170"/>
      <c r="J234" s="161"/>
      <c r="K234" s="161"/>
      <c r="L234" s="161"/>
      <c r="M234" s="161"/>
      <c r="N234" s="161"/>
      <c r="O234" s="496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  <c r="GR234" s="165"/>
      <c r="GS234" s="165"/>
      <c r="GT234" s="165"/>
      <c r="GU234" s="165"/>
      <c r="GV234" s="165"/>
      <c r="GW234" s="165"/>
      <c r="GX234" s="165"/>
      <c r="GY234" s="165"/>
      <c r="GZ234" s="165"/>
      <c r="HA234" s="165"/>
      <c r="HB234" s="165"/>
      <c r="HC234" s="165"/>
      <c r="HD234" s="165"/>
      <c r="HE234" s="165"/>
      <c r="HF234" s="165"/>
      <c r="HG234" s="165"/>
      <c r="HH234" s="165"/>
      <c r="HI234" s="165"/>
      <c r="HJ234" s="165"/>
      <c r="HK234" s="165"/>
      <c r="HL234" s="165"/>
      <c r="HM234" s="165"/>
      <c r="HN234" s="165"/>
      <c r="HO234" s="165"/>
      <c r="HP234" s="165"/>
      <c r="HQ234" s="165"/>
      <c r="HR234" s="165"/>
      <c r="HS234" s="165"/>
      <c r="HT234" s="165"/>
      <c r="HU234" s="165"/>
      <c r="HV234" s="165"/>
      <c r="HW234" s="165"/>
      <c r="HX234" s="165"/>
      <c r="HY234" s="165"/>
      <c r="HZ234" s="165"/>
      <c r="IA234" s="165"/>
      <c r="IB234" s="165"/>
      <c r="IC234" s="165"/>
      <c r="ID234" s="165"/>
      <c r="IE234" s="165"/>
      <c r="IF234" s="165"/>
      <c r="IG234" s="165"/>
      <c r="IH234" s="165"/>
      <c r="II234" s="165"/>
      <c r="IJ234" s="165"/>
      <c r="IK234" s="165"/>
      <c r="IL234" s="165"/>
      <c r="IM234" s="165"/>
      <c r="IN234" s="165"/>
      <c r="IO234" s="165"/>
      <c r="IP234" s="165"/>
      <c r="IQ234" s="165"/>
      <c r="IR234" s="165"/>
      <c r="IS234" s="165"/>
      <c r="IT234" s="165"/>
    </row>
    <row r="235" spans="1:254" s="152" customFormat="1" ht="18" hidden="1" customHeight="1" x14ac:dyDescent="0.2">
      <c r="A235" s="434"/>
      <c r="B235" s="341" t="s">
        <v>1368</v>
      </c>
      <c r="C235" s="341" t="s">
        <v>2249</v>
      </c>
      <c r="D235" s="341">
        <f t="shared" si="309"/>
        <v>44949</v>
      </c>
      <c r="E235" s="341">
        <f t="shared" ref="E235" si="325">+D235+1</f>
        <v>44950</v>
      </c>
      <c r="F235" s="341">
        <f t="shared" si="307"/>
        <v>44953</v>
      </c>
      <c r="G235" s="469">
        <f t="shared" si="311"/>
        <v>44950</v>
      </c>
      <c r="H235" s="492"/>
      <c r="I235" s="170"/>
      <c r="J235" s="161"/>
      <c r="K235" s="161"/>
      <c r="L235" s="161"/>
      <c r="M235" s="161"/>
      <c r="N235" s="161"/>
      <c r="O235" s="496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165"/>
      <c r="EK235" s="165"/>
      <c r="EL235" s="165"/>
      <c r="EM235" s="165"/>
      <c r="EN235" s="165"/>
      <c r="EO235" s="165"/>
      <c r="EP235" s="165"/>
      <c r="EQ235" s="165"/>
      <c r="ER235" s="165"/>
      <c r="ES235" s="165"/>
      <c r="ET235" s="165"/>
      <c r="EU235" s="165"/>
      <c r="EV235" s="165"/>
      <c r="EW235" s="165"/>
      <c r="EX235" s="165"/>
      <c r="EY235" s="165"/>
      <c r="EZ235" s="165"/>
      <c r="FA235" s="165"/>
      <c r="FB235" s="165"/>
      <c r="FC235" s="165"/>
      <c r="FD235" s="165"/>
      <c r="FE235" s="165"/>
      <c r="FF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  <c r="FR235" s="165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165"/>
      <c r="GD235" s="165"/>
      <c r="GE235" s="165"/>
      <c r="GF235" s="165"/>
      <c r="GG235" s="165"/>
      <c r="GH235" s="165"/>
      <c r="GI235" s="165"/>
      <c r="GJ235" s="165"/>
      <c r="GK235" s="165"/>
      <c r="GL235" s="165"/>
      <c r="GM235" s="165"/>
      <c r="GN235" s="165"/>
      <c r="GO235" s="165"/>
      <c r="GP235" s="165"/>
      <c r="GQ235" s="165"/>
      <c r="GR235" s="165"/>
      <c r="GS235" s="165"/>
      <c r="GT235" s="165"/>
      <c r="GU235" s="165"/>
      <c r="GV235" s="165"/>
      <c r="GW235" s="165"/>
      <c r="GX235" s="165"/>
      <c r="GY235" s="165"/>
      <c r="GZ235" s="165"/>
      <c r="HA235" s="165"/>
      <c r="HB235" s="165"/>
      <c r="HC235" s="165"/>
      <c r="HD235" s="165"/>
      <c r="HE235" s="165"/>
      <c r="HF235" s="165"/>
      <c r="HG235" s="165"/>
      <c r="HH235" s="165"/>
      <c r="HI235" s="165"/>
      <c r="HJ235" s="165"/>
      <c r="HK235" s="165"/>
      <c r="HL235" s="165"/>
      <c r="HM235" s="165"/>
      <c r="HN235" s="165"/>
      <c r="HO235" s="165"/>
      <c r="HP235" s="165"/>
      <c r="HQ235" s="165"/>
      <c r="HR235" s="165"/>
      <c r="HS235" s="165"/>
      <c r="HT235" s="165"/>
      <c r="HU235" s="165"/>
      <c r="HV235" s="165"/>
      <c r="HW235" s="165"/>
      <c r="HX235" s="165"/>
      <c r="HY235" s="165"/>
      <c r="HZ235" s="165"/>
      <c r="IA235" s="165"/>
      <c r="IB235" s="165"/>
      <c r="IC235" s="165"/>
      <c r="ID235" s="165"/>
      <c r="IE235" s="165"/>
      <c r="IF235" s="165"/>
      <c r="IG235" s="165"/>
      <c r="IH235" s="165"/>
      <c r="II235" s="165"/>
      <c r="IJ235" s="165"/>
      <c r="IK235" s="165"/>
      <c r="IL235" s="165"/>
      <c r="IM235" s="165"/>
      <c r="IN235" s="165"/>
      <c r="IO235" s="165"/>
      <c r="IP235" s="165"/>
      <c r="IQ235" s="165"/>
      <c r="IR235" s="165"/>
      <c r="IS235" s="165"/>
      <c r="IT235" s="165"/>
    </row>
    <row r="236" spans="1:254" s="152" customFormat="1" ht="18" hidden="1" customHeight="1" x14ac:dyDescent="0.2">
      <c r="A236" s="434"/>
      <c r="B236" s="341" t="s">
        <v>1368</v>
      </c>
      <c r="C236" s="341" t="s">
        <v>2250</v>
      </c>
      <c r="D236" s="341">
        <f t="shared" si="309"/>
        <v>44956</v>
      </c>
      <c r="E236" s="540">
        <f t="shared" ref="E236" si="326">+D236+1</f>
        <v>44957</v>
      </c>
      <c r="F236" s="341">
        <f t="shared" si="307"/>
        <v>44960</v>
      </c>
      <c r="G236" s="469">
        <f t="shared" si="311"/>
        <v>44957</v>
      </c>
      <c r="H236" s="492"/>
      <c r="I236" s="170"/>
      <c r="J236" s="161"/>
      <c r="K236" s="161"/>
      <c r="L236" s="161"/>
      <c r="M236" s="161"/>
      <c r="N236" s="161"/>
      <c r="O236" s="496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165"/>
      <c r="EK236" s="165"/>
      <c r="EL236" s="165"/>
      <c r="EM236" s="165"/>
      <c r="EN236" s="165"/>
      <c r="EO236" s="165"/>
      <c r="EP236" s="165"/>
      <c r="EQ236" s="165"/>
      <c r="ER236" s="165"/>
      <c r="ES236" s="165"/>
      <c r="ET236" s="165"/>
      <c r="EU236" s="165"/>
      <c r="EV236" s="165"/>
      <c r="EW236" s="165"/>
      <c r="EX236" s="165"/>
      <c r="EY236" s="165"/>
      <c r="EZ236" s="165"/>
      <c r="FA236" s="165"/>
      <c r="FB236" s="165"/>
      <c r="FC236" s="165"/>
      <c r="FD236" s="165"/>
      <c r="FE236" s="165"/>
      <c r="FF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  <c r="FR236" s="165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165"/>
      <c r="GD236" s="165"/>
      <c r="GE236" s="165"/>
      <c r="GF236" s="165"/>
      <c r="GG236" s="165"/>
      <c r="GH236" s="165"/>
      <c r="GI236" s="165"/>
      <c r="GJ236" s="165"/>
      <c r="GK236" s="165"/>
      <c r="GL236" s="165"/>
      <c r="GM236" s="165"/>
      <c r="GN236" s="165"/>
      <c r="GO236" s="165"/>
      <c r="GP236" s="165"/>
      <c r="GQ236" s="165"/>
      <c r="GR236" s="165"/>
      <c r="GS236" s="165"/>
      <c r="GT236" s="165"/>
      <c r="GU236" s="165"/>
      <c r="GV236" s="165"/>
      <c r="GW236" s="165"/>
      <c r="GX236" s="165"/>
      <c r="GY236" s="165"/>
      <c r="GZ236" s="165"/>
      <c r="HA236" s="165"/>
      <c r="HB236" s="165"/>
      <c r="HC236" s="165"/>
      <c r="HD236" s="165"/>
      <c r="HE236" s="165"/>
      <c r="HF236" s="165"/>
      <c r="HG236" s="165"/>
      <c r="HH236" s="165"/>
      <c r="HI236" s="165"/>
      <c r="HJ236" s="165"/>
      <c r="HK236" s="165"/>
      <c r="HL236" s="165"/>
      <c r="HM236" s="165"/>
      <c r="HN236" s="165"/>
      <c r="HO236" s="165"/>
      <c r="HP236" s="165"/>
      <c r="HQ236" s="165"/>
      <c r="HR236" s="165"/>
      <c r="HS236" s="165"/>
      <c r="HT236" s="165"/>
      <c r="HU236" s="165"/>
      <c r="HV236" s="165"/>
      <c r="HW236" s="165"/>
      <c r="HX236" s="165"/>
      <c r="HY236" s="165"/>
      <c r="HZ236" s="165"/>
      <c r="IA236" s="165"/>
      <c r="IB236" s="165"/>
      <c r="IC236" s="165"/>
      <c r="ID236" s="165"/>
      <c r="IE236" s="165"/>
      <c r="IF236" s="165"/>
      <c r="IG236" s="165"/>
      <c r="IH236" s="165"/>
      <c r="II236" s="165"/>
      <c r="IJ236" s="165"/>
      <c r="IK236" s="165"/>
      <c r="IL236" s="165"/>
      <c r="IM236" s="165"/>
      <c r="IN236" s="165"/>
      <c r="IO236" s="165"/>
      <c r="IP236" s="165"/>
      <c r="IQ236" s="165"/>
      <c r="IR236" s="165"/>
      <c r="IS236" s="165"/>
      <c r="IT236" s="165"/>
    </row>
    <row r="237" spans="1:254" s="152" customFormat="1" ht="18" hidden="1" customHeight="1" x14ac:dyDescent="0.2">
      <c r="A237" s="434"/>
      <c r="B237" s="341" t="s">
        <v>1368</v>
      </c>
      <c r="C237" s="341" t="s">
        <v>2251</v>
      </c>
      <c r="D237" s="341">
        <f t="shared" si="309"/>
        <v>44963</v>
      </c>
      <c r="E237" s="540">
        <f t="shared" ref="E237" si="327">+D237+1</f>
        <v>44964</v>
      </c>
      <c r="F237" s="341">
        <f t="shared" si="307"/>
        <v>44967</v>
      </c>
      <c r="G237" s="469">
        <f t="shared" si="311"/>
        <v>44964</v>
      </c>
      <c r="H237" s="492"/>
      <c r="I237" s="170"/>
      <c r="J237" s="161"/>
      <c r="K237" s="161"/>
      <c r="L237" s="161"/>
      <c r="M237" s="161"/>
      <c r="N237" s="161"/>
      <c r="O237" s="496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  <c r="GR237" s="165"/>
      <c r="GS237" s="165"/>
      <c r="GT237" s="165"/>
      <c r="GU237" s="165"/>
      <c r="GV237" s="165"/>
      <c r="GW237" s="165"/>
      <c r="GX237" s="165"/>
      <c r="GY237" s="165"/>
      <c r="GZ237" s="165"/>
      <c r="HA237" s="165"/>
      <c r="HB237" s="165"/>
      <c r="HC237" s="165"/>
      <c r="HD237" s="165"/>
      <c r="HE237" s="165"/>
      <c r="HF237" s="165"/>
      <c r="HG237" s="165"/>
      <c r="HH237" s="165"/>
      <c r="HI237" s="165"/>
      <c r="HJ237" s="165"/>
      <c r="HK237" s="165"/>
      <c r="HL237" s="165"/>
      <c r="HM237" s="165"/>
      <c r="HN237" s="165"/>
      <c r="HO237" s="165"/>
      <c r="HP237" s="165"/>
      <c r="HQ237" s="165"/>
      <c r="HR237" s="165"/>
      <c r="HS237" s="165"/>
      <c r="HT237" s="165"/>
      <c r="HU237" s="165"/>
      <c r="HV237" s="165"/>
      <c r="HW237" s="165"/>
      <c r="HX237" s="165"/>
      <c r="HY237" s="165"/>
      <c r="HZ237" s="165"/>
      <c r="IA237" s="165"/>
      <c r="IB237" s="165"/>
      <c r="IC237" s="165"/>
      <c r="ID237" s="165"/>
      <c r="IE237" s="165"/>
      <c r="IF237" s="165"/>
      <c r="IG237" s="165"/>
      <c r="IH237" s="165"/>
      <c r="II237" s="165"/>
      <c r="IJ237" s="165"/>
      <c r="IK237" s="165"/>
      <c r="IL237" s="165"/>
      <c r="IM237" s="165"/>
      <c r="IN237" s="165"/>
      <c r="IO237" s="165"/>
      <c r="IP237" s="165"/>
      <c r="IQ237" s="165"/>
      <c r="IR237" s="165"/>
      <c r="IS237" s="165"/>
      <c r="IT237" s="165"/>
    </row>
    <row r="238" spans="1:254" s="152" customFormat="1" ht="18" hidden="1" customHeight="1" x14ac:dyDescent="0.2">
      <c r="A238" s="434"/>
      <c r="B238" s="341" t="s">
        <v>1368</v>
      </c>
      <c r="C238" s="341" t="s">
        <v>2252</v>
      </c>
      <c r="D238" s="341">
        <f t="shared" si="309"/>
        <v>44970</v>
      </c>
      <c r="E238" s="341">
        <f t="shared" ref="E238" si="328">+D238+1</f>
        <v>44971</v>
      </c>
      <c r="F238" s="341">
        <f t="shared" si="307"/>
        <v>44974</v>
      </c>
      <c r="G238" s="469">
        <f t="shared" si="311"/>
        <v>44971</v>
      </c>
      <c r="H238" s="492"/>
      <c r="I238" s="170"/>
      <c r="J238" s="161"/>
      <c r="K238" s="161"/>
      <c r="L238" s="161"/>
      <c r="M238" s="161"/>
      <c r="N238" s="161"/>
      <c r="O238" s="496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165"/>
      <c r="EK238" s="165"/>
      <c r="EL238" s="165"/>
      <c r="EM238" s="165"/>
      <c r="EN238" s="165"/>
      <c r="EO238" s="165"/>
      <c r="EP238" s="165"/>
      <c r="EQ238" s="165"/>
      <c r="ER238" s="165"/>
      <c r="ES238" s="165"/>
      <c r="ET238" s="165"/>
      <c r="EU238" s="165"/>
      <c r="EV238" s="165"/>
      <c r="EW238" s="165"/>
      <c r="EX238" s="165"/>
      <c r="EY238" s="165"/>
      <c r="EZ238" s="165"/>
      <c r="FA238" s="165"/>
      <c r="FB238" s="165"/>
      <c r="FC238" s="165"/>
      <c r="FD238" s="165"/>
      <c r="FE238" s="165"/>
      <c r="FF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  <c r="FR238" s="165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165"/>
      <c r="GD238" s="165"/>
      <c r="GE238" s="165"/>
      <c r="GF238" s="165"/>
      <c r="GG238" s="165"/>
      <c r="GH238" s="165"/>
      <c r="GI238" s="165"/>
      <c r="GJ238" s="165"/>
      <c r="GK238" s="165"/>
      <c r="GL238" s="165"/>
      <c r="GM238" s="165"/>
      <c r="GN238" s="165"/>
      <c r="GO238" s="165"/>
      <c r="GP238" s="165"/>
      <c r="GQ238" s="165"/>
      <c r="GR238" s="165"/>
      <c r="GS238" s="165"/>
      <c r="GT238" s="165"/>
      <c r="GU238" s="165"/>
      <c r="GV238" s="165"/>
      <c r="GW238" s="165"/>
      <c r="GX238" s="165"/>
      <c r="GY238" s="165"/>
      <c r="GZ238" s="165"/>
      <c r="HA238" s="165"/>
      <c r="HB238" s="165"/>
      <c r="HC238" s="165"/>
      <c r="HD238" s="165"/>
      <c r="HE238" s="165"/>
      <c r="HF238" s="165"/>
      <c r="HG238" s="165"/>
      <c r="HH238" s="165"/>
      <c r="HI238" s="165"/>
      <c r="HJ238" s="165"/>
      <c r="HK238" s="165"/>
      <c r="HL238" s="165"/>
      <c r="HM238" s="165"/>
      <c r="HN238" s="165"/>
      <c r="HO238" s="165"/>
      <c r="HP238" s="165"/>
      <c r="HQ238" s="165"/>
      <c r="HR238" s="165"/>
      <c r="HS238" s="165"/>
      <c r="HT238" s="165"/>
      <c r="HU238" s="165"/>
      <c r="HV238" s="165"/>
      <c r="HW238" s="165"/>
      <c r="HX238" s="165"/>
      <c r="HY238" s="165"/>
      <c r="HZ238" s="165"/>
      <c r="IA238" s="165"/>
      <c r="IB238" s="165"/>
      <c r="IC238" s="165"/>
      <c r="ID238" s="165"/>
      <c r="IE238" s="165"/>
      <c r="IF238" s="165"/>
      <c r="IG238" s="165"/>
      <c r="IH238" s="165"/>
      <c r="II238" s="165"/>
      <c r="IJ238" s="165"/>
      <c r="IK238" s="165"/>
      <c r="IL238" s="165"/>
      <c r="IM238" s="165"/>
      <c r="IN238" s="165"/>
      <c r="IO238" s="165"/>
      <c r="IP238" s="165"/>
      <c r="IQ238" s="165"/>
      <c r="IR238" s="165"/>
      <c r="IS238" s="165"/>
      <c r="IT238" s="165"/>
    </row>
    <row r="239" spans="1:254" s="152" customFormat="1" ht="18" hidden="1" customHeight="1" x14ac:dyDescent="0.2">
      <c r="A239" s="434" t="s">
        <v>2253</v>
      </c>
      <c r="B239" s="341" t="s">
        <v>1531</v>
      </c>
      <c r="C239" s="341" t="s">
        <v>2254</v>
      </c>
      <c r="D239" s="341">
        <f t="shared" si="309"/>
        <v>44977</v>
      </c>
      <c r="E239" s="341">
        <f t="shared" ref="E239" si="329">+D239+1</f>
        <v>44978</v>
      </c>
      <c r="F239" s="341">
        <f t="shared" si="307"/>
        <v>44981</v>
      </c>
      <c r="G239" s="469">
        <f t="shared" si="311"/>
        <v>44978</v>
      </c>
      <c r="H239" s="492"/>
      <c r="I239" s="170"/>
      <c r="J239" s="161"/>
      <c r="K239" s="161"/>
      <c r="L239" s="161"/>
      <c r="M239" s="161"/>
      <c r="N239" s="161"/>
      <c r="O239" s="496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  <c r="GR239" s="165"/>
      <c r="GS239" s="165"/>
      <c r="GT239" s="165"/>
      <c r="GU239" s="165"/>
      <c r="GV239" s="165"/>
      <c r="GW239" s="165"/>
      <c r="GX239" s="165"/>
      <c r="GY239" s="165"/>
      <c r="GZ239" s="165"/>
      <c r="HA239" s="165"/>
      <c r="HB239" s="165"/>
      <c r="HC239" s="165"/>
      <c r="HD239" s="165"/>
      <c r="HE239" s="165"/>
      <c r="HF239" s="165"/>
      <c r="HG239" s="165"/>
      <c r="HH239" s="165"/>
      <c r="HI239" s="165"/>
      <c r="HJ239" s="165"/>
      <c r="HK239" s="165"/>
      <c r="HL239" s="165"/>
      <c r="HM239" s="165"/>
      <c r="HN239" s="165"/>
      <c r="HO239" s="165"/>
      <c r="HP239" s="165"/>
      <c r="HQ239" s="165"/>
      <c r="HR239" s="165"/>
      <c r="HS239" s="165"/>
      <c r="HT239" s="165"/>
      <c r="HU239" s="165"/>
      <c r="HV239" s="165"/>
      <c r="HW239" s="165"/>
      <c r="HX239" s="165"/>
      <c r="HY239" s="165"/>
      <c r="HZ239" s="165"/>
      <c r="IA239" s="165"/>
      <c r="IB239" s="165"/>
      <c r="IC239" s="165"/>
      <c r="ID239" s="165"/>
      <c r="IE239" s="165"/>
      <c r="IF239" s="165"/>
      <c r="IG239" s="165"/>
      <c r="IH239" s="165"/>
      <c r="II239" s="165"/>
      <c r="IJ239" s="165"/>
      <c r="IK239" s="165"/>
      <c r="IL239" s="165"/>
      <c r="IM239" s="165"/>
      <c r="IN239" s="165"/>
      <c r="IO239" s="165"/>
      <c r="IP239" s="165"/>
      <c r="IQ239" s="165"/>
      <c r="IR239" s="165"/>
      <c r="IS239" s="165"/>
      <c r="IT239" s="165"/>
    </row>
    <row r="240" spans="1:254" s="152" customFormat="1" ht="18" hidden="1" customHeight="1" x14ac:dyDescent="0.2">
      <c r="A240" s="434" t="s">
        <v>2253</v>
      </c>
      <c r="B240" s="341" t="s">
        <v>1531</v>
      </c>
      <c r="C240" s="341" t="s">
        <v>2255</v>
      </c>
      <c r="D240" s="341">
        <f t="shared" si="309"/>
        <v>44984</v>
      </c>
      <c r="E240" s="341">
        <f t="shared" ref="E240" si="330">+D240+1</f>
        <v>44985</v>
      </c>
      <c r="F240" s="341">
        <f t="shared" si="307"/>
        <v>44988</v>
      </c>
      <c r="G240" s="469">
        <f t="shared" si="311"/>
        <v>44985</v>
      </c>
      <c r="H240" s="492"/>
      <c r="I240" s="170"/>
      <c r="J240" s="161"/>
      <c r="K240" s="161"/>
      <c r="L240" s="161"/>
      <c r="M240" s="161"/>
      <c r="N240" s="161"/>
      <c r="O240" s="496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</row>
    <row r="241" spans="1:254" s="152" customFormat="1" ht="18" hidden="1" customHeight="1" x14ac:dyDescent="0.2">
      <c r="A241" s="434" t="s">
        <v>2253</v>
      </c>
      <c r="B241" s="341" t="s">
        <v>1531</v>
      </c>
      <c r="C241" s="341" t="s">
        <v>2256</v>
      </c>
      <c r="D241" s="341">
        <f t="shared" si="309"/>
        <v>44991</v>
      </c>
      <c r="E241" s="341">
        <f t="shared" ref="E241" si="331">+D241+1</f>
        <v>44992</v>
      </c>
      <c r="F241" s="341">
        <f t="shared" si="307"/>
        <v>44995</v>
      </c>
      <c r="G241" s="469">
        <f t="shared" si="311"/>
        <v>44992</v>
      </c>
      <c r="H241" s="492"/>
      <c r="I241" s="170"/>
      <c r="J241" s="161"/>
      <c r="K241" s="161"/>
      <c r="L241" s="161"/>
      <c r="M241" s="161"/>
      <c r="N241" s="161"/>
      <c r="O241" s="496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  <c r="GR241" s="165"/>
      <c r="GS241" s="165"/>
      <c r="GT241" s="165"/>
      <c r="GU241" s="165"/>
      <c r="GV241" s="165"/>
      <c r="GW241" s="165"/>
      <c r="GX241" s="165"/>
      <c r="GY241" s="165"/>
      <c r="GZ241" s="165"/>
      <c r="HA241" s="165"/>
      <c r="HB241" s="165"/>
      <c r="HC241" s="165"/>
      <c r="HD241" s="165"/>
      <c r="HE241" s="165"/>
      <c r="HF241" s="165"/>
      <c r="HG241" s="165"/>
      <c r="HH241" s="165"/>
      <c r="HI241" s="165"/>
      <c r="HJ241" s="165"/>
      <c r="HK241" s="165"/>
      <c r="HL241" s="165"/>
      <c r="HM241" s="165"/>
      <c r="HN241" s="165"/>
      <c r="HO241" s="165"/>
      <c r="HP241" s="165"/>
      <c r="HQ241" s="165"/>
      <c r="HR241" s="165"/>
      <c r="HS241" s="165"/>
      <c r="HT241" s="165"/>
      <c r="HU241" s="165"/>
      <c r="HV241" s="165"/>
      <c r="HW241" s="165"/>
      <c r="HX241" s="165"/>
      <c r="HY241" s="165"/>
      <c r="HZ241" s="165"/>
      <c r="IA241" s="165"/>
      <c r="IB241" s="165"/>
      <c r="IC241" s="165"/>
      <c r="ID241" s="165"/>
      <c r="IE241" s="165"/>
      <c r="IF241" s="165"/>
      <c r="IG241" s="165"/>
      <c r="IH241" s="165"/>
      <c r="II241" s="165"/>
      <c r="IJ241" s="165"/>
      <c r="IK241" s="165"/>
      <c r="IL241" s="165"/>
      <c r="IM241" s="165"/>
      <c r="IN241" s="165"/>
      <c r="IO241" s="165"/>
      <c r="IP241" s="165"/>
      <c r="IQ241" s="165"/>
      <c r="IR241" s="165"/>
      <c r="IS241" s="165"/>
      <c r="IT241" s="165"/>
    </row>
    <row r="242" spans="1:254" s="152" customFormat="1" ht="18" hidden="1" customHeight="1" x14ac:dyDescent="0.2">
      <c r="A242" s="434" t="s">
        <v>2253</v>
      </c>
      <c r="B242" s="341" t="s">
        <v>1531</v>
      </c>
      <c r="C242" s="341" t="s">
        <v>2257</v>
      </c>
      <c r="D242" s="341">
        <f t="shared" si="309"/>
        <v>44998</v>
      </c>
      <c r="E242" s="341">
        <f t="shared" ref="E242" si="332">+D242+1</f>
        <v>44999</v>
      </c>
      <c r="F242" s="341">
        <f t="shared" si="307"/>
        <v>45002</v>
      </c>
      <c r="G242" s="469">
        <f t="shared" si="311"/>
        <v>44999</v>
      </c>
      <c r="H242" s="492"/>
      <c r="I242" s="170"/>
      <c r="J242" s="161"/>
      <c r="K242" s="161"/>
      <c r="L242" s="161"/>
      <c r="M242" s="161"/>
      <c r="N242" s="161"/>
      <c r="O242" s="496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165"/>
      <c r="EK242" s="165"/>
      <c r="EL242" s="165"/>
      <c r="EM242" s="165"/>
      <c r="EN242" s="165"/>
      <c r="EO242" s="165"/>
      <c r="EP242" s="165"/>
      <c r="EQ242" s="165"/>
      <c r="ER242" s="165"/>
      <c r="ES242" s="165"/>
      <c r="ET242" s="165"/>
      <c r="EU242" s="165"/>
      <c r="EV242" s="165"/>
      <c r="EW242" s="165"/>
      <c r="EX242" s="165"/>
      <c r="EY242" s="165"/>
      <c r="EZ242" s="165"/>
      <c r="FA242" s="165"/>
      <c r="FB242" s="165"/>
      <c r="FC242" s="165"/>
      <c r="FD242" s="165"/>
      <c r="FE242" s="165"/>
      <c r="FF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  <c r="FR242" s="165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165"/>
      <c r="GD242" s="165"/>
      <c r="GE242" s="165"/>
      <c r="GF242" s="165"/>
      <c r="GG242" s="165"/>
      <c r="GH242" s="165"/>
      <c r="GI242" s="165"/>
      <c r="GJ242" s="165"/>
      <c r="GK242" s="165"/>
      <c r="GL242" s="165"/>
      <c r="GM242" s="165"/>
      <c r="GN242" s="165"/>
      <c r="GO242" s="165"/>
      <c r="GP242" s="165"/>
      <c r="GQ242" s="165"/>
      <c r="GR242" s="165"/>
      <c r="GS242" s="165"/>
      <c r="GT242" s="165"/>
      <c r="GU242" s="165"/>
      <c r="GV242" s="165"/>
      <c r="GW242" s="165"/>
      <c r="GX242" s="165"/>
      <c r="GY242" s="165"/>
      <c r="GZ242" s="165"/>
      <c r="HA242" s="165"/>
      <c r="HB242" s="165"/>
      <c r="HC242" s="165"/>
      <c r="HD242" s="165"/>
      <c r="HE242" s="165"/>
      <c r="HF242" s="165"/>
      <c r="HG242" s="165"/>
      <c r="HH242" s="165"/>
      <c r="HI242" s="165"/>
      <c r="HJ242" s="165"/>
      <c r="HK242" s="165"/>
      <c r="HL242" s="165"/>
      <c r="HM242" s="165"/>
      <c r="HN242" s="165"/>
      <c r="HO242" s="165"/>
      <c r="HP242" s="165"/>
      <c r="HQ242" s="165"/>
      <c r="HR242" s="165"/>
      <c r="HS242" s="165"/>
      <c r="HT242" s="165"/>
      <c r="HU242" s="165"/>
      <c r="HV242" s="165"/>
      <c r="HW242" s="165"/>
      <c r="HX242" s="165"/>
      <c r="HY242" s="165"/>
      <c r="HZ242" s="165"/>
      <c r="IA242" s="165"/>
      <c r="IB242" s="165"/>
      <c r="IC242" s="165"/>
      <c r="ID242" s="165"/>
      <c r="IE242" s="165"/>
      <c r="IF242" s="165"/>
      <c r="IG242" s="165"/>
      <c r="IH242" s="165"/>
      <c r="II242" s="165"/>
      <c r="IJ242" s="165"/>
      <c r="IK242" s="165"/>
      <c r="IL242" s="165"/>
      <c r="IM242" s="165"/>
      <c r="IN242" s="165"/>
      <c r="IO242" s="165"/>
      <c r="IP242" s="165"/>
      <c r="IQ242" s="165"/>
      <c r="IR242" s="165"/>
      <c r="IS242" s="165"/>
      <c r="IT242" s="165"/>
    </row>
    <row r="243" spans="1:254" s="152" customFormat="1" ht="18" hidden="1" customHeight="1" x14ac:dyDescent="0.2">
      <c r="A243" s="434" t="s">
        <v>2253</v>
      </c>
      <c r="B243" s="341" t="s">
        <v>1531</v>
      </c>
      <c r="C243" s="341" t="s">
        <v>2258</v>
      </c>
      <c r="D243" s="341">
        <f t="shared" si="309"/>
        <v>45005</v>
      </c>
      <c r="E243" s="341">
        <f t="shared" ref="E243" si="333">+D243+1</f>
        <v>45006</v>
      </c>
      <c r="F243" s="341">
        <f t="shared" si="307"/>
        <v>45009</v>
      </c>
      <c r="G243" s="469">
        <f t="shared" si="311"/>
        <v>45006</v>
      </c>
      <c r="H243" s="492"/>
      <c r="I243" s="170"/>
      <c r="J243" s="161"/>
      <c r="K243" s="161"/>
      <c r="L243" s="161"/>
      <c r="M243" s="161"/>
      <c r="N243" s="161"/>
      <c r="O243" s="496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  <c r="GR243" s="165"/>
      <c r="GS243" s="165"/>
      <c r="GT243" s="165"/>
      <c r="GU243" s="165"/>
      <c r="GV243" s="165"/>
      <c r="GW243" s="165"/>
      <c r="GX243" s="165"/>
      <c r="GY243" s="165"/>
      <c r="GZ243" s="165"/>
      <c r="HA243" s="165"/>
      <c r="HB243" s="165"/>
      <c r="HC243" s="165"/>
      <c r="HD243" s="165"/>
      <c r="HE243" s="165"/>
      <c r="HF243" s="165"/>
      <c r="HG243" s="165"/>
      <c r="HH243" s="165"/>
      <c r="HI243" s="165"/>
      <c r="HJ243" s="165"/>
      <c r="HK243" s="165"/>
      <c r="HL243" s="165"/>
      <c r="HM243" s="165"/>
      <c r="HN243" s="165"/>
      <c r="HO243" s="165"/>
      <c r="HP243" s="165"/>
      <c r="HQ243" s="165"/>
      <c r="HR243" s="165"/>
      <c r="HS243" s="165"/>
      <c r="HT243" s="165"/>
      <c r="HU243" s="165"/>
      <c r="HV243" s="165"/>
      <c r="HW243" s="165"/>
      <c r="HX243" s="165"/>
      <c r="HY243" s="165"/>
      <c r="HZ243" s="165"/>
      <c r="IA243" s="165"/>
      <c r="IB243" s="165"/>
      <c r="IC243" s="165"/>
      <c r="ID243" s="165"/>
      <c r="IE243" s="165"/>
      <c r="IF243" s="165"/>
      <c r="IG243" s="165"/>
      <c r="IH243" s="165"/>
      <c r="II243" s="165"/>
      <c r="IJ243" s="165"/>
      <c r="IK243" s="165"/>
      <c r="IL243" s="165"/>
      <c r="IM243" s="165"/>
      <c r="IN243" s="165"/>
      <c r="IO243" s="165"/>
      <c r="IP243" s="165"/>
      <c r="IQ243" s="165"/>
      <c r="IR243" s="165"/>
      <c r="IS243" s="165"/>
      <c r="IT243" s="165"/>
    </row>
    <row r="244" spans="1:254" s="152" customFormat="1" ht="18" hidden="1" customHeight="1" x14ac:dyDescent="0.2">
      <c r="A244" s="434" t="s">
        <v>2253</v>
      </c>
      <c r="B244" s="341" t="s">
        <v>1531</v>
      </c>
      <c r="C244" s="341" t="s">
        <v>2259</v>
      </c>
      <c r="D244" s="341">
        <f t="shared" si="309"/>
        <v>45012</v>
      </c>
      <c r="E244" s="341">
        <f t="shared" ref="E244" si="334">+D244+1</f>
        <v>45013</v>
      </c>
      <c r="F244" s="341">
        <f t="shared" si="307"/>
        <v>45016</v>
      </c>
      <c r="G244" s="469">
        <f t="shared" si="311"/>
        <v>45013</v>
      </c>
      <c r="H244" s="492"/>
      <c r="I244" s="170"/>
      <c r="J244" s="161"/>
      <c r="K244" s="161"/>
      <c r="L244" s="161"/>
      <c r="M244" s="161"/>
      <c r="N244" s="161"/>
      <c r="O244" s="496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165"/>
      <c r="EK244" s="165"/>
      <c r="EL244" s="165"/>
      <c r="EM244" s="165"/>
      <c r="EN244" s="165"/>
      <c r="EO244" s="165"/>
      <c r="EP244" s="165"/>
      <c r="EQ244" s="165"/>
      <c r="ER244" s="165"/>
      <c r="ES244" s="165"/>
      <c r="ET244" s="165"/>
      <c r="EU244" s="165"/>
      <c r="EV244" s="165"/>
      <c r="EW244" s="165"/>
      <c r="EX244" s="165"/>
      <c r="EY244" s="165"/>
      <c r="EZ244" s="165"/>
      <c r="FA244" s="165"/>
      <c r="FB244" s="165"/>
      <c r="FC244" s="165"/>
      <c r="FD244" s="165"/>
      <c r="FE244" s="165"/>
      <c r="FF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  <c r="FR244" s="165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165"/>
      <c r="GD244" s="165"/>
      <c r="GE244" s="165"/>
      <c r="GF244" s="165"/>
      <c r="GG244" s="165"/>
      <c r="GH244" s="165"/>
      <c r="GI244" s="165"/>
      <c r="GJ244" s="165"/>
      <c r="GK244" s="165"/>
      <c r="GL244" s="165"/>
      <c r="GM244" s="165"/>
      <c r="GN244" s="165"/>
      <c r="GO244" s="165"/>
      <c r="GP244" s="165"/>
      <c r="GQ244" s="165"/>
      <c r="GR244" s="165"/>
      <c r="GS244" s="165"/>
      <c r="GT244" s="165"/>
      <c r="GU244" s="165"/>
      <c r="GV244" s="165"/>
      <c r="GW244" s="165"/>
      <c r="GX244" s="165"/>
      <c r="GY244" s="165"/>
      <c r="GZ244" s="165"/>
      <c r="HA244" s="165"/>
      <c r="HB244" s="165"/>
      <c r="HC244" s="165"/>
      <c r="HD244" s="165"/>
      <c r="HE244" s="165"/>
      <c r="HF244" s="165"/>
      <c r="HG244" s="165"/>
      <c r="HH244" s="165"/>
      <c r="HI244" s="165"/>
      <c r="HJ244" s="165"/>
      <c r="HK244" s="165"/>
      <c r="HL244" s="165"/>
      <c r="HM244" s="165"/>
      <c r="HN244" s="165"/>
      <c r="HO244" s="165"/>
      <c r="HP244" s="165"/>
      <c r="HQ244" s="165"/>
      <c r="HR244" s="165"/>
      <c r="HS244" s="165"/>
      <c r="HT244" s="165"/>
      <c r="HU244" s="165"/>
      <c r="HV244" s="165"/>
      <c r="HW244" s="165"/>
      <c r="HX244" s="165"/>
      <c r="HY244" s="165"/>
      <c r="HZ244" s="165"/>
      <c r="IA244" s="165"/>
      <c r="IB244" s="165"/>
      <c r="IC244" s="165"/>
      <c r="ID244" s="165"/>
      <c r="IE244" s="165"/>
      <c r="IF244" s="165"/>
      <c r="IG244" s="165"/>
      <c r="IH244" s="165"/>
      <c r="II244" s="165"/>
      <c r="IJ244" s="165"/>
      <c r="IK244" s="165"/>
      <c r="IL244" s="165"/>
      <c r="IM244" s="165"/>
      <c r="IN244" s="165"/>
      <c r="IO244" s="165"/>
      <c r="IP244" s="165"/>
      <c r="IQ244" s="165"/>
      <c r="IR244" s="165"/>
      <c r="IS244" s="165"/>
      <c r="IT244" s="165"/>
    </row>
    <row r="245" spans="1:254" s="152" customFormat="1" ht="18" hidden="1" customHeight="1" x14ac:dyDescent="0.2">
      <c r="A245" s="434" t="s">
        <v>2253</v>
      </c>
      <c r="B245" s="341" t="s">
        <v>1531</v>
      </c>
      <c r="C245" s="341" t="s">
        <v>2260</v>
      </c>
      <c r="D245" s="341">
        <f t="shared" si="309"/>
        <v>45019</v>
      </c>
      <c r="E245" s="341">
        <f t="shared" ref="E245" si="335">+D245+1</f>
        <v>45020</v>
      </c>
      <c r="F245" s="341">
        <f t="shared" si="307"/>
        <v>45023</v>
      </c>
      <c r="G245" s="469">
        <f t="shared" si="311"/>
        <v>45020</v>
      </c>
      <c r="H245" s="492"/>
      <c r="I245" s="170"/>
      <c r="J245" s="161"/>
      <c r="K245" s="161"/>
      <c r="L245" s="161"/>
      <c r="M245" s="161"/>
      <c r="N245" s="161"/>
      <c r="O245" s="496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  <c r="GR245" s="165"/>
      <c r="GS245" s="165"/>
      <c r="GT245" s="165"/>
      <c r="GU245" s="165"/>
      <c r="GV245" s="165"/>
      <c r="GW245" s="165"/>
      <c r="GX245" s="165"/>
      <c r="GY245" s="165"/>
      <c r="GZ245" s="165"/>
      <c r="HA245" s="165"/>
      <c r="HB245" s="165"/>
      <c r="HC245" s="165"/>
      <c r="HD245" s="165"/>
      <c r="HE245" s="165"/>
      <c r="HF245" s="165"/>
      <c r="HG245" s="165"/>
      <c r="HH245" s="165"/>
      <c r="HI245" s="165"/>
      <c r="HJ245" s="165"/>
      <c r="HK245" s="165"/>
      <c r="HL245" s="165"/>
      <c r="HM245" s="165"/>
      <c r="HN245" s="165"/>
      <c r="HO245" s="165"/>
      <c r="HP245" s="165"/>
      <c r="HQ245" s="165"/>
      <c r="HR245" s="165"/>
      <c r="HS245" s="165"/>
      <c r="HT245" s="165"/>
      <c r="HU245" s="165"/>
      <c r="HV245" s="165"/>
      <c r="HW245" s="165"/>
      <c r="HX245" s="165"/>
      <c r="HY245" s="165"/>
      <c r="HZ245" s="165"/>
      <c r="IA245" s="165"/>
      <c r="IB245" s="165"/>
      <c r="IC245" s="165"/>
      <c r="ID245" s="165"/>
      <c r="IE245" s="165"/>
      <c r="IF245" s="165"/>
      <c r="IG245" s="165"/>
      <c r="IH245" s="165"/>
      <c r="II245" s="165"/>
      <c r="IJ245" s="165"/>
      <c r="IK245" s="165"/>
      <c r="IL245" s="165"/>
      <c r="IM245" s="165"/>
      <c r="IN245" s="165"/>
      <c r="IO245" s="165"/>
      <c r="IP245" s="165"/>
      <c r="IQ245" s="165"/>
      <c r="IR245" s="165"/>
      <c r="IS245" s="165"/>
      <c r="IT245" s="165"/>
    </row>
    <row r="246" spans="1:254" s="152" customFormat="1" ht="18" hidden="1" customHeight="1" x14ac:dyDescent="0.2">
      <c r="A246" s="434" t="s">
        <v>2261</v>
      </c>
      <c r="B246" s="543" t="s">
        <v>395</v>
      </c>
      <c r="C246" s="341" t="s">
        <v>2262</v>
      </c>
      <c r="D246" s="540">
        <f t="shared" si="309"/>
        <v>45026</v>
      </c>
      <c r="E246" s="540">
        <f t="shared" ref="E246" si="336">+D246+1</f>
        <v>45027</v>
      </c>
      <c r="F246" s="540">
        <f t="shared" si="307"/>
        <v>45030</v>
      </c>
      <c r="G246" s="469">
        <f t="shared" si="311"/>
        <v>45027</v>
      </c>
      <c r="H246" s="492"/>
      <c r="I246" s="170"/>
      <c r="J246" s="161"/>
      <c r="K246" s="161"/>
      <c r="L246" s="161"/>
      <c r="M246" s="161"/>
      <c r="N246" s="161"/>
      <c r="O246" s="496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165"/>
      <c r="EK246" s="165"/>
      <c r="EL246" s="165"/>
      <c r="EM246" s="165"/>
      <c r="EN246" s="165"/>
      <c r="EO246" s="165"/>
      <c r="EP246" s="165"/>
      <c r="EQ246" s="165"/>
      <c r="ER246" s="165"/>
      <c r="ES246" s="165"/>
      <c r="ET246" s="165"/>
      <c r="EU246" s="165"/>
      <c r="EV246" s="165"/>
      <c r="EW246" s="165"/>
      <c r="EX246" s="165"/>
      <c r="EY246" s="165"/>
      <c r="EZ246" s="165"/>
      <c r="FA246" s="165"/>
      <c r="FB246" s="165"/>
      <c r="FC246" s="165"/>
      <c r="FD246" s="165"/>
      <c r="FE246" s="165"/>
      <c r="FF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  <c r="FR246" s="165"/>
      <c r="FS246" s="165"/>
      <c r="FT246" s="165"/>
      <c r="FU246" s="165"/>
      <c r="FV246" s="165"/>
      <c r="FW246" s="165"/>
      <c r="FX246" s="165"/>
      <c r="FY246" s="165"/>
      <c r="FZ246" s="165"/>
      <c r="GA246" s="165"/>
      <c r="GB246" s="165"/>
      <c r="GC246" s="165"/>
      <c r="GD246" s="165"/>
      <c r="GE246" s="165"/>
      <c r="GF246" s="165"/>
      <c r="GG246" s="165"/>
      <c r="GH246" s="165"/>
      <c r="GI246" s="165"/>
      <c r="GJ246" s="165"/>
      <c r="GK246" s="165"/>
      <c r="GL246" s="165"/>
      <c r="GM246" s="165"/>
      <c r="GN246" s="165"/>
      <c r="GO246" s="165"/>
      <c r="GP246" s="165"/>
      <c r="GQ246" s="165"/>
      <c r="GR246" s="165"/>
      <c r="GS246" s="165"/>
      <c r="GT246" s="165"/>
      <c r="GU246" s="165"/>
      <c r="GV246" s="165"/>
      <c r="GW246" s="165"/>
      <c r="GX246" s="165"/>
      <c r="GY246" s="165"/>
      <c r="GZ246" s="165"/>
      <c r="HA246" s="165"/>
      <c r="HB246" s="165"/>
      <c r="HC246" s="165"/>
      <c r="HD246" s="165"/>
      <c r="HE246" s="165"/>
      <c r="HF246" s="165"/>
      <c r="HG246" s="165"/>
      <c r="HH246" s="165"/>
      <c r="HI246" s="165"/>
      <c r="HJ246" s="165"/>
      <c r="HK246" s="165"/>
      <c r="HL246" s="165"/>
      <c r="HM246" s="165"/>
      <c r="HN246" s="165"/>
      <c r="HO246" s="165"/>
      <c r="HP246" s="165"/>
      <c r="HQ246" s="165"/>
      <c r="HR246" s="165"/>
      <c r="HS246" s="165"/>
      <c r="HT246" s="165"/>
      <c r="HU246" s="165"/>
      <c r="HV246" s="165"/>
      <c r="HW246" s="165"/>
      <c r="HX246" s="165"/>
      <c r="HY246" s="165"/>
      <c r="HZ246" s="165"/>
      <c r="IA246" s="165"/>
      <c r="IB246" s="165"/>
      <c r="IC246" s="165"/>
      <c r="ID246" s="165"/>
      <c r="IE246" s="165"/>
      <c r="IF246" s="165"/>
      <c r="IG246" s="165"/>
      <c r="IH246" s="165"/>
      <c r="II246" s="165"/>
      <c r="IJ246" s="165"/>
      <c r="IK246" s="165"/>
      <c r="IL246" s="165"/>
      <c r="IM246" s="165"/>
      <c r="IN246" s="165"/>
      <c r="IO246" s="165"/>
      <c r="IP246" s="165"/>
      <c r="IQ246" s="165"/>
      <c r="IR246" s="165"/>
      <c r="IS246" s="165"/>
      <c r="IT246" s="165"/>
    </row>
    <row r="247" spans="1:254" s="152" customFormat="1" ht="18" hidden="1" customHeight="1" x14ac:dyDescent="0.2">
      <c r="A247" s="434" t="s">
        <v>2253</v>
      </c>
      <c r="B247" s="341" t="s">
        <v>1531</v>
      </c>
      <c r="C247" s="341" t="s">
        <v>2263</v>
      </c>
      <c r="D247" s="341">
        <f t="shared" si="309"/>
        <v>45033</v>
      </c>
      <c r="E247" s="341">
        <f t="shared" ref="E247" si="337">+D247+1</f>
        <v>45034</v>
      </c>
      <c r="F247" s="341">
        <f>D247+4</f>
        <v>45037</v>
      </c>
      <c r="G247" s="469">
        <f t="shared" si="311"/>
        <v>45034</v>
      </c>
      <c r="H247" s="469"/>
      <c r="I247" s="170"/>
      <c r="J247" s="161"/>
      <c r="K247" s="161"/>
      <c r="L247" s="161"/>
      <c r="M247" s="161"/>
      <c r="N247" s="161"/>
      <c r="O247" s="496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  <c r="GR247" s="165"/>
      <c r="GS247" s="165"/>
      <c r="GT247" s="165"/>
      <c r="GU247" s="165"/>
      <c r="GV247" s="165"/>
      <c r="GW247" s="165"/>
      <c r="GX247" s="165"/>
      <c r="GY247" s="165"/>
      <c r="GZ247" s="165"/>
      <c r="HA247" s="165"/>
      <c r="HB247" s="165"/>
      <c r="HC247" s="165"/>
      <c r="HD247" s="165"/>
      <c r="HE247" s="165"/>
      <c r="HF247" s="165"/>
      <c r="HG247" s="165"/>
      <c r="HH247" s="165"/>
      <c r="HI247" s="165"/>
      <c r="HJ247" s="165"/>
      <c r="HK247" s="165"/>
      <c r="HL247" s="165"/>
      <c r="HM247" s="165"/>
      <c r="HN247" s="165"/>
      <c r="HO247" s="165"/>
      <c r="HP247" s="165"/>
      <c r="HQ247" s="165"/>
      <c r="HR247" s="165"/>
      <c r="HS247" s="165"/>
      <c r="HT247" s="165"/>
      <c r="HU247" s="165"/>
      <c r="HV247" s="165"/>
      <c r="HW247" s="165"/>
      <c r="HX247" s="165"/>
      <c r="HY247" s="165"/>
      <c r="HZ247" s="165"/>
      <c r="IA247" s="165"/>
      <c r="IB247" s="165"/>
      <c r="IC247" s="165"/>
      <c r="ID247" s="165"/>
      <c r="IE247" s="165"/>
      <c r="IF247" s="165"/>
      <c r="IG247" s="165"/>
      <c r="IH247" s="165"/>
      <c r="II247" s="165"/>
      <c r="IJ247" s="165"/>
      <c r="IK247" s="165"/>
      <c r="IL247" s="165"/>
      <c r="IM247" s="165"/>
      <c r="IN247" s="165"/>
      <c r="IO247" s="165"/>
      <c r="IP247" s="165"/>
      <c r="IQ247" s="165"/>
      <c r="IR247" s="165"/>
      <c r="IS247" s="165"/>
      <c r="IT247" s="165"/>
    </row>
    <row r="248" spans="1:254" s="152" customFormat="1" ht="18" hidden="1" customHeight="1" x14ac:dyDescent="0.2">
      <c r="A248" s="434"/>
      <c r="B248" s="341" t="s">
        <v>1531</v>
      </c>
      <c r="C248" s="341" t="s">
        <v>2264</v>
      </c>
      <c r="D248" s="341">
        <f>D247+7</f>
        <v>45040</v>
      </c>
      <c r="E248" s="341">
        <f t="shared" ref="E248:E255" si="338">+D248+1</f>
        <v>45041</v>
      </c>
      <c r="F248" s="341">
        <f t="shared" ref="F248:F255" si="339">D248+4</f>
        <v>45044</v>
      </c>
      <c r="G248" s="469">
        <f t="shared" ref="G248:G255" si="340">G247+7</f>
        <v>45041</v>
      </c>
      <c r="H248" s="469"/>
      <c r="I248" s="170"/>
      <c r="J248" s="161"/>
      <c r="K248" s="161"/>
      <c r="L248" s="161"/>
      <c r="M248" s="161"/>
      <c r="N248" s="161"/>
      <c r="O248" s="496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165"/>
      <c r="EK248" s="165"/>
      <c r="EL248" s="165"/>
      <c r="EM248" s="165"/>
      <c r="EN248" s="165"/>
      <c r="EO248" s="165"/>
      <c r="EP248" s="165"/>
      <c r="EQ248" s="165"/>
      <c r="ER248" s="165"/>
      <c r="ES248" s="165"/>
      <c r="ET248" s="165"/>
      <c r="EU248" s="165"/>
      <c r="EV248" s="165"/>
      <c r="EW248" s="165"/>
      <c r="EX248" s="165"/>
      <c r="EY248" s="165"/>
      <c r="EZ248" s="165"/>
      <c r="FA248" s="165"/>
      <c r="FB248" s="165"/>
      <c r="FC248" s="165"/>
      <c r="FD248" s="165"/>
      <c r="FE248" s="165"/>
      <c r="FF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  <c r="FR248" s="165"/>
      <c r="FS248" s="165"/>
      <c r="FT248" s="165"/>
      <c r="FU248" s="165"/>
      <c r="FV248" s="165"/>
      <c r="FW248" s="165"/>
      <c r="FX248" s="165"/>
      <c r="FY248" s="165"/>
      <c r="FZ248" s="165"/>
      <c r="GA248" s="165"/>
      <c r="GB248" s="165"/>
      <c r="GC248" s="165"/>
      <c r="GD248" s="165"/>
      <c r="GE248" s="165"/>
      <c r="GF248" s="165"/>
      <c r="GG248" s="165"/>
      <c r="GH248" s="165"/>
      <c r="GI248" s="165"/>
      <c r="GJ248" s="165"/>
      <c r="GK248" s="165"/>
      <c r="GL248" s="165"/>
      <c r="GM248" s="165"/>
      <c r="GN248" s="165"/>
      <c r="GO248" s="165"/>
      <c r="GP248" s="165"/>
      <c r="GQ248" s="165"/>
      <c r="GR248" s="165"/>
      <c r="GS248" s="165"/>
      <c r="GT248" s="165"/>
      <c r="GU248" s="165"/>
      <c r="GV248" s="165"/>
      <c r="GW248" s="165"/>
      <c r="GX248" s="165"/>
      <c r="GY248" s="165"/>
      <c r="GZ248" s="165"/>
      <c r="HA248" s="165"/>
      <c r="HB248" s="165"/>
      <c r="HC248" s="165"/>
      <c r="HD248" s="165"/>
      <c r="HE248" s="165"/>
      <c r="HF248" s="165"/>
      <c r="HG248" s="165"/>
      <c r="HH248" s="165"/>
      <c r="HI248" s="165"/>
      <c r="HJ248" s="165"/>
      <c r="HK248" s="165"/>
      <c r="HL248" s="165"/>
      <c r="HM248" s="165"/>
      <c r="HN248" s="165"/>
      <c r="HO248" s="165"/>
      <c r="HP248" s="165"/>
      <c r="HQ248" s="165"/>
      <c r="HR248" s="165"/>
      <c r="HS248" s="165"/>
      <c r="HT248" s="165"/>
      <c r="HU248" s="165"/>
      <c r="HV248" s="165"/>
      <c r="HW248" s="165"/>
      <c r="HX248" s="165"/>
      <c r="HY248" s="165"/>
      <c r="HZ248" s="165"/>
      <c r="IA248" s="165"/>
      <c r="IB248" s="165"/>
      <c r="IC248" s="165"/>
      <c r="ID248" s="165"/>
      <c r="IE248" s="165"/>
      <c r="IF248" s="165"/>
      <c r="IG248" s="165"/>
      <c r="IH248" s="165"/>
      <c r="II248" s="165"/>
      <c r="IJ248" s="165"/>
      <c r="IK248" s="165"/>
      <c r="IL248" s="165"/>
      <c r="IM248" s="165"/>
      <c r="IN248" s="165"/>
      <c r="IO248" s="165"/>
      <c r="IP248" s="165"/>
      <c r="IQ248" s="165"/>
      <c r="IR248" s="165"/>
      <c r="IS248" s="165"/>
      <c r="IT248" s="165"/>
    </row>
    <row r="249" spans="1:254" s="152" customFormat="1" ht="18" hidden="1" customHeight="1" x14ac:dyDescent="0.2">
      <c r="A249" s="434"/>
      <c r="B249" s="341" t="s">
        <v>1531</v>
      </c>
      <c r="C249" s="341" t="s">
        <v>2265</v>
      </c>
      <c r="D249" s="341">
        <v>45044</v>
      </c>
      <c r="E249" s="341">
        <f t="shared" si="338"/>
        <v>45045</v>
      </c>
      <c r="F249" s="341">
        <f t="shared" si="339"/>
        <v>45048</v>
      </c>
      <c r="G249" s="469">
        <f t="shared" si="340"/>
        <v>45048</v>
      </c>
      <c r="H249" s="469"/>
      <c r="I249" s="170"/>
      <c r="J249" s="161"/>
      <c r="K249" s="161"/>
      <c r="L249" s="161"/>
      <c r="M249" s="161"/>
      <c r="N249" s="161"/>
      <c r="O249" s="496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  <c r="GR249" s="165"/>
      <c r="GS249" s="165"/>
      <c r="GT249" s="165"/>
      <c r="GU249" s="165"/>
      <c r="GV249" s="165"/>
      <c r="GW249" s="165"/>
      <c r="GX249" s="165"/>
      <c r="GY249" s="165"/>
      <c r="GZ249" s="165"/>
      <c r="HA249" s="165"/>
      <c r="HB249" s="165"/>
      <c r="HC249" s="165"/>
      <c r="HD249" s="165"/>
      <c r="HE249" s="165"/>
      <c r="HF249" s="165"/>
      <c r="HG249" s="165"/>
      <c r="HH249" s="165"/>
      <c r="HI249" s="165"/>
      <c r="HJ249" s="165"/>
      <c r="HK249" s="165"/>
      <c r="HL249" s="165"/>
      <c r="HM249" s="165"/>
      <c r="HN249" s="165"/>
      <c r="HO249" s="165"/>
      <c r="HP249" s="165"/>
      <c r="HQ249" s="165"/>
      <c r="HR249" s="165"/>
      <c r="HS249" s="165"/>
      <c r="HT249" s="165"/>
      <c r="HU249" s="165"/>
      <c r="HV249" s="165"/>
      <c r="HW249" s="165"/>
      <c r="HX249" s="165"/>
      <c r="HY249" s="165"/>
      <c r="HZ249" s="165"/>
      <c r="IA249" s="165"/>
      <c r="IB249" s="165"/>
      <c r="IC249" s="165"/>
      <c r="ID249" s="165"/>
      <c r="IE249" s="165"/>
      <c r="IF249" s="165"/>
      <c r="IG249" s="165"/>
      <c r="IH249" s="165"/>
      <c r="II249" s="165"/>
      <c r="IJ249" s="165"/>
      <c r="IK249" s="165"/>
      <c r="IL249" s="165"/>
      <c r="IM249" s="165"/>
      <c r="IN249" s="165"/>
      <c r="IO249" s="165"/>
      <c r="IP249" s="165"/>
      <c r="IQ249" s="165"/>
      <c r="IR249" s="165"/>
      <c r="IS249" s="165"/>
      <c r="IT249" s="165"/>
    </row>
    <row r="250" spans="1:254" s="152" customFormat="1" ht="18" hidden="1" customHeight="1" x14ac:dyDescent="0.2">
      <c r="A250" s="434"/>
      <c r="B250" s="341" t="s">
        <v>1531</v>
      </c>
      <c r="C250" s="341" t="s">
        <v>2266</v>
      </c>
      <c r="D250" s="341">
        <v>45057</v>
      </c>
      <c r="E250" s="341">
        <f t="shared" si="338"/>
        <v>45058</v>
      </c>
      <c r="F250" s="341">
        <f t="shared" si="339"/>
        <v>45061</v>
      </c>
      <c r="G250" s="469">
        <f t="shared" si="340"/>
        <v>45055</v>
      </c>
      <c r="H250" s="469"/>
      <c r="I250" s="170"/>
      <c r="J250" s="161"/>
      <c r="K250" s="161"/>
      <c r="L250" s="161"/>
      <c r="M250" s="161"/>
      <c r="N250" s="161"/>
      <c r="O250" s="496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165"/>
      <c r="EK250" s="165"/>
      <c r="EL250" s="165"/>
      <c r="EM250" s="165"/>
      <c r="EN250" s="165"/>
      <c r="EO250" s="165"/>
      <c r="EP250" s="165"/>
      <c r="EQ250" s="165"/>
      <c r="ER250" s="165"/>
      <c r="ES250" s="165"/>
      <c r="ET250" s="165"/>
      <c r="EU250" s="165"/>
      <c r="EV250" s="165"/>
      <c r="EW250" s="165"/>
      <c r="EX250" s="165"/>
      <c r="EY250" s="165"/>
      <c r="EZ250" s="165"/>
      <c r="FA250" s="165"/>
      <c r="FB250" s="165"/>
      <c r="FC250" s="165"/>
      <c r="FD250" s="165"/>
      <c r="FE250" s="165"/>
      <c r="FF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  <c r="FR250" s="165"/>
      <c r="FS250" s="165"/>
      <c r="FT250" s="165"/>
      <c r="FU250" s="165"/>
      <c r="FV250" s="165"/>
      <c r="FW250" s="165"/>
      <c r="FX250" s="165"/>
      <c r="FY250" s="165"/>
      <c r="FZ250" s="165"/>
      <c r="GA250" s="165"/>
      <c r="GB250" s="165"/>
      <c r="GC250" s="165"/>
      <c r="GD250" s="165"/>
      <c r="GE250" s="165"/>
      <c r="GF250" s="165"/>
      <c r="GG250" s="165"/>
      <c r="GH250" s="165"/>
      <c r="GI250" s="165"/>
      <c r="GJ250" s="165"/>
      <c r="GK250" s="165"/>
      <c r="GL250" s="165"/>
      <c r="GM250" s="165"/>
      <c r="GN250" s="165"/>
      <c r="GO250" s="165"/>
      <c r="GP250" s="165"/>
      <c r="GQ250" s="165"/>
      <c r="GR250" s="165"/>
      <c r="GS250" s="165"/>
      <c r="GT250" s="165"/>
      <c r="GU250" s="165"/>
      <c r="GV250" s="165"/>
      <c r="GW250" s="165"/>
      <c r="GX250" s="165"/>
      <c r="GY250" s="165"/>
      <c r="GZ250" s="165"/>
      <c r="HA250" s="165"/>
      <c r="HB250" s="165"/>
      <c r="HC250" s="165"/>
      <c r="HD250" s="165"/>
      <c r="HE250" s="165"/>
      <c r="HF250" s="165"/>
      <c r="HG250" s="165"/>
      <c r="HH250" s="165"/>
      <c r="HI250" s="165"/>
      <c r="HJ250" s="165"/>
      <c r="HK250" s="165"/>
      <c r="HL250" s="165"/>
      <c r="HM250" s="165"/>
      <c r="HN250" s="165"/>
      <c r="HO250" s="165"/>
      <c r="HP250" s="165"/>
      <c r="HQ250" s="165"/>
      <c r="HR250" s="165"/>
      <c r="HS250" s="165"/>
      <c r="HT250" s="165"/>
      <c r="HU250" s="165"/>
      <c r="HV250" s="165"/>
      <c r="HW250" s="165"/>
      <c r="HX250" s="165"/>
      <c r="HY250" s="165"/>
      <c r="HZ250" s="165"/>
      <c r="IA250" s="165"/>
      <c r="IB250" s="165"/>
      <c r="IC250" s="165"/>
      <c r="ID250" s="165"/>
      <c r="IE250" s="165"/>
      <c r="IF250" s="165"/>
      <c r="IG250" s="165"/>
      <c r="IH250" s="165"/>
      <c r="II250" s="165"/>
      <c r="IJ250" s="165"/>
      <c r="IK250" s="165"/>
      <c r="IL250" s="165"/>
      <c r="IM250" s="165"/>
      <c r="IN250" s="165"/>
      <c r="IO250" s="165"/>
      <c r="IP250" s="165"/>
      <c r="IQ250" s="165"/>
      <c r="IR250" s="165"/>
      <c r="IS250" s="165"/>
      <c r="IT250" s="165"/>
    </row>
    <row r="251" spans="1:254" s="152" customFormat="1" ht="18" customHeight="1" x14ac:dyDescent="0.2">
      <c r="A251" s="434"/>
      <c r="B251" s="341" t="s">
        <v>1531</v>
      </c>
      <c r="C251" s="341" t="s">
        <v>2267</v>
      </c>
      <c r="D251" s="341">
        <f t="shared" ref="D251:D253" si="341">D250+7</f>
        <v>45064</v>
      </c>
      <c r="E251" s="341">
        <f t="shared" si="338"/>
        <v>45065</v>
      </c>
      <c r="F251" s="341">
        <f t="shared" si="339"/>
        <v>45068</v>
      </c>
      <c r="G251" s="469">
        <f t="shared" si="340"/>
        <v>45062</v>
      </c>
      <c r="H251" s="469"/>
      <c r="I251" s="170"/>
      <c r="J251" s="161"/>
      <c r="K251" s="161"/>
      <c r="L251" s="161"/>
      <c r="M251" s="161"/>
      <c r="N251" s="161"/>
      <c r="O251" s="496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  <c r="GR251" s="165"/>
      <c r="GS251" s="165"/>
      <c r="GT251" s="165"/>
      <c r="GU251" s="165"/>
      <c r="GV251" s="165"/>
      <c r="GW251" s="165"/>
      <c r="GX251" s="165"/>
      <c r="GY251" s="165"/>
      <c r="GZ251" s="165"/>
      <c r="HA251" s="165"/>
      <c r="HB251" s="165"/>
      <c r="HC251" s="165"/>
      <c r="HD251" s="165"/>
      <c r="HE251" s="165"/>
      <c r="HF251" s="165"/>
      <c r="HG251" s="165"/>
      <c r="HH251" s="165"/>
      <c r="HI251" s="165"/>
      <c r="HJ251" s="165"/>
      <c r="HK251" s="165"/>
      <c r="HL251" s="165"/>
      <c r="HM251" s="165"/>
      <c r="HN251" s="165"/>
      <c r="HO251" s="165"/>
      <c r="HP251" s="165"/>
      <c r="HQ251" s="165"/>
      <c r="HR251" s="165"/>
      <c r="HS251" s="165"/>
      <c r="HT251" s="165"/>
      <c r="HU251" s="165"/>
      <c r="HV251" s="165"/>
      <c r="HW251" s="165"/>
      <c r="HX251" s="165"/>
      <c r="HY251" s="165"/>
      <c r="HZ251" s="165"/>
      <c r="IA251" s="165"/>
      <c r="IB251" s="165"/>
      <c r="IC251" s="165"/>
      <c r="ID251" s="165"/>
      <c r="IE251" s="165"/>
      <c r="IF251" s="165"/>
      <c r="IG251" s="165"/>
      <c r="IH251" s="165"/>
      <c r="II251" s="165"/>
      <c r="IJ251" s="165"/>
      <c r="IK251" s="165"/>
      <c r="IL251" s="165"/>
      <c r="IM251" s="165"/>
      <c r="IN251" s="165"/>
      <c r="IO251" s="165"/>
      <c r="IP251" s="165"/>
      <c r="IQ251" s="165"/>
      <c r="IR251" s="165"/>
      <c r="IS251" s="165"/>
      <c r="IT251" s="165"/>
    </row>
    <row r="252" spans="1:254" s="152" customFormat="1" ht="18" customHeight="1" x14ac:dyDescent="0.2">
      <c r="A252" s="434" t="s">
        <v>1532</v>
      </c>
      <c r="B252" s="799" t="s">
        <v>395</v>
      </c>
      <c r="C252" s="341" t="s">
        <v>2268</v>
      </c>
      <c r="D252" s="540">
        <v>45068</v>
      </c>
      <c r="E252" s="540">
        <f t="shared" si="338"/>
        <v>45069</v>
      </c>
      <c r="F252" s="540">
        <f t="shared" si="339"/>
        <v>45072</v>
      </c>
      <c r="G252" s="469">
        <f t="shared" si="340"/>
        <v>45069</v>
      </c>
      <c r="H252" s="469"/>
      <c r="I252" s="170"/>
      <c r="J252" s="161"/>
      <c r="K252" s="161"/>
      <c r="L252" s="161"/>
      <c r="M252" s="161"/>
      <c r="N252" s="161"/>
      <c r="O252" s="496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  <c r="GR252" s="165"/>
      <c r="GS252" s="165"/>
      <c r="GT252" s="165"/>
      <c r="GU252" s="165"/>
      <c r="GV252" s="165"/>
      <c r="GW252" s="165"/>
      <c r="GX252" s="165"/>
      <c r="GY252" s="165"/>
      <c r="GZ252" s="165"/>
      <c r="HA252" s="165"/>
      <c r="HB252" s="165"/>
      <c r="HC252" s="165"/>
      <c r="HD252" s="165"/>
      <c r="HE252" s="165"/>
      <c r="HF252" s="165"/>
      <c r="HG252" s="165"/>
      <c r="HH252" s="165"/>
      <c r="HI252" s="165"/>
      <c r="HJ252" s="165"/>
      <c r="HK252" s="165"/>
      <c r="HL252" s="165"/>
      <c r="HM252" s="165"/>
      <c r="HN252" s="165"/>
      <c r="HO252" s="165"/>
      <c r="HP252" s="165"/>
      <c r="HQ252" s="165"/>
      <c r="HR252" s="165"/>
      <c r="HS252" s="165"/>
      <c r="HT252" s="165"/>
      <c r="HU252" s="165"/>
      <c r="HV252" s="165"/>
      <c r="HW252" s="165"/>
      <c r="HX252" s="165"/>
      <c r="HY252" s="165"/>
      <c r="HZ252" s="165"/>
      <c r="IA252" s="165"/>
      <c r="IB252" s="165"/>
      <c r="IC252" s="165"/>
      <c r="ID252" s="165"/>
      <c r="IE252" s="165"/>
      <c r="IF252" s="165"/>
      <c r="IG252" s="165"/>
      <c r="IH252" s="165"/>
      <c r="II252" s="165"/>
      <c r="IJ252" s="165"/>
      <c r="IK252" s="165"/>
      <c r="IL252" s="165"/>
      <c r="IM252" s="165"/>
      <c r="IN252" s="165"/>
      <c r="IO252" s="165"/>
      <c r="IP252" s="165"/>
      <c r="IQ252" s="165"/>
      <c r="IR252" s="165"/>
      <c r="IS252" s="165"/>
      <c r="IT252" s="165"/>
    </row>
    <row r="253" spans="1:254" s="152" customFormat="1" ht="18" customHeight="1" x14ac:dyDescent="0.2">
      <c r="A253" s="434"/>
      <c r="B253" s="341" t="s">
        <v>1531</v>
      </c>
      <c r="C253" s="341" t="s">
        <v>2269</v>
      </c>
      <c r="D253" s="341">
        <f t="shared" si="341"/>
        <v>45075</v>
      </c>
      <c r="E253" s="341">
        <f t="shared" si="338"/>
        <v>45076</v>
      </c>
      <c r="F253" s="341">
        <f t="shared" si="339"/>
        <v>45079</v>
      </c>
      <c r="G253" s="469">
        <f t="shared" si="340"/>
        <v>45076</v>
      </c>
      <c r="H253" s="469"/>
      <c r="I253" s="170"/>
      <c r="J253" s="161"/>
      <c r="K253" s="161"/>
      <c r="L253" s="161"/>
      <c r="M253" s="161"/>
      <c r="N253" s="161"/>
      <c r="O253" s="496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  <c r="FR253" s="165"/>
      <c r="FS253" s="165"/>
      <c r="FT253" s="165"/>
      <c r="FU253" s="165"/>
      <c r="FV253" s="165"/>
      <c r="FW253" s="165"/>
      <c r="FX253" s="165"/>
      <c r="FY253" s="165"/>
      <c r="FZ253" s="165"/>
      <c r="GA253" s="165"/>
      <c r="GB253" s="165"/>
      <c r="GC253" s="165"/>
      <c r="GD253" s="165"/>
      <c r="GE253" s="165"/>
      <c r="GF253" s="165"/>
      <c r="GG253" s="165"/>
      <c r="GH253" s="165"/>
      <c r="GI253" s="165"/>
      <c r="GJ253" s="165"/>
      <c r="GK253" s="165"/>
      <c r="GL253" s="165"/>
      <c r="GM253" s="165"/>
      <c r="GN253" s="165"/>
      <c r="GO253" s="165"/>
      <c r="GP253" s="165"/>
      <c r="GQ253" s="165"/>
      <c r="GR253" s="165"/>
      <c r="GS253" s="165"/>
      <c r="GT253" s="165"/>
      <c r="GU253" s="165"/>
      <c r="GV253" s="165"/>
      <c r="GW253" s="165"/>
      <c r="GX253" s="165"/>
      <c r="GY253" s="165"/>
      <c r="GZ253" s="165"/>
      <c r="HA253" s="165"/>
      <c r="HB253" s="165"/>
      <c r="HC253" s="165"/>
      <c r="HD253" s="165"/>
      <c r="HE253" s="165"/>
      <c r="HF253" s="165"/>
      <c r="HG253" s="165"/>
      <c r="HH253" s="165"/>
      <c r="HI253" s="165"/>
      <c r="HJ253" s="165"/>
      <c r="HK253" s="165"/>
      <c r="HL253" s="165"/>
      <c r="HM253" s="165"/>
      <c r="HN253" s="165"/>
      <c r="HO253" s="165"/>
      <c r="HP253" s="165"/>
      <c r="HQ253" s="165"/>
      <c r="HR253" s="165"/>
      <c r="HS253" s="165"/>
      <c r="HT253" s="165"/>
      <c r="HU253" s="165"/>
      <c r="HV253" s="165"/>
      <c r="HW253" s="165"/>
      <c r="HX253" s="165"/>
      <c r="HY253" s="165"/>
      <c r="HZ253" s="165"/>
      <c r="IA253" s="165"/>
      <c r="IB253" s="165"/>
      <c r="IC253" s="165"/>
      <c r="ID253" s="165"/>
      <c r="IE253" s="165"/>
      <c r="IF253" s="165"/>
      <c r="IG253" s="165"/>
      <c r="IH253" s="165"/>
      <c r="II253" s="165"/>
      <c r="IJ253" s="165"/>
      <c r="IK253" s="165"/>
      <c r="IL253" s="165"/>
      <c r="IM253" s="165"/>
      <c r="IN253" s="165"/>
      <c r="IO253" s="165"/>
      <c r="IP253" s="165"/>
      <c r="IQ253" s="165"/>
      <c r="IR253" s="165"/>
      <c r="IS253" s="165"/>
      <c r="IT253" s="165"/>
    </row>
    <row r="254" spans="1:254" s="152" customFormat="1" ht="17.25" customHeight="1" x14ac:dyDescent="0.2">
      <c r="A254" s="434"/>
      <c r="B254" s="341" t="s">
        <v>1531</v>
      </c>
      <c r="C254" s="341" t="s">
        <v>2270</v>
      </c>
      <c r="D254" s="341">
        <v>45087</v>
      </c>
      <c r="E254" s="540">
        <f t="shared" si="338"/>
        <v>45088</v>
      </c>
      <c r="F254" s="341">
        <f t="shared" si="339"/>
        <v>45091</v>
      </c>
      <c r="G254" s="469">
        <f t="shared" si="340"/>
        <v>45083</v>
      </c>
      <c r="H254" s="469"/>
      <c r="I254" s="170"/>
      <c r="J254" s="161"/>
      <c r="K254" s="161"/>
      <c r="L254" s="161"/>
      <c r="M254" s="161"/>
      <c r="N254" s="161"/>
      <c r="O254" s="496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65"/>
      <c r="EN254" s="165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65"/>
      <c r="FA254" s="165"/>
      <c r="FB254" s="165"/>
      <c r="FC254" s="165"/>
      <c r="FD254" s="165"/>
      <c r="FE254" s="165"/>
      <c r="FF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  <c r="FR254" s="165"/>
      <c r="FS254" s="165"/>
      <c r="FT254" s="165"/>
      <c r="FU254" s="165"/>
      <c r="FV254" s="165"/>
      <c r="FW254" s="165"/>
      <c r="FX254" s="165"/>
      <c r="FY254" s="165"/>
      <c r="FZ254" s="165"/>
      <c r="GA254" s="165"/>
      <c r="GB254" s="165"/>
      <c r="GC254" s="165"/>
      <c r="GD254" s="165"/>
      <c r="GE254" s="165"/>
      <c r="GF254" s="165"/>
      <c r="GG254" s="165"/>
      <c r="GH254" s="165"/>
      <c r="GI254" s="165"/>
      <c r="GJ254" s="165"/>
      <c r="GK254" s="165"/>
      <c r="GL254" s="165"/>
      <c r="GM254" s="165"/>
      <c r="GN254" s="165"/>
      <c r="GO254" s="165"/>
      <c r="GP254" s="165"/>
      <c r="GQ254" s="165"/>
      <c r="GR254" s="165"/>
      <c r="GS254" s="165"/>
      <c r="GT254" s="165"/>
      <c r="GU254" s="165"/>
      <c r="GV254" s="165"/>
      <c r="GW254" s="165"/>
      <c r="GX254" s="165"/>
      <c r="GY254" s="165"/>
      <c r="GZ254" s="165"/>
      <c r="HA254" s="165"/>
      <c r="HB254" s="165"/>
      <c r="HC254" s="165"/>
      <c r="HD254" s="165"/>
      <c r="HE254" s="165"/>
      <c r="HF254" s="165"/>
      <c r="HG254" s="165"/>
      <c r="HH254" s="165"/>
      <c r="HI254" s="165"/>
      <c r="HJ254" s="165"/>
      <c r="HK254" s="165"/>
      <c r="HL254" s="165"/>
      <c r="HM254" s="165"/>
      <c r="HN254" s="165"/>
      <c r="HO254" s="165"/>
      <c r="HP254" s="165"/>
      <c r="HQ254" s="165"/>
      <c r="HR254" s="165"/>
      <c r="HS254" s="165"/>
      <c r="HT254" s="165"/>
      <c r="HU254" s="165"/>
      <c r="HV254" s="165"/>
      <c r="HW254" s="165"/>
      <c r="HX254" s="165"/>
      <c r="HY254" s="165"/>
      <c r="HZ254" s="165"/>
      <c r="IA254" s="165"/>
      <c r="IB254" s="165"/>
      <c r="IC254" s="165"/>
      <c r="ID254" s="165"/>
      <c r="IE254" s="165"/>
      <c r="IF254" s="165"/>
      <c r="IG254" s="165"/>
      <c r="IH254" s="165"/>
      <c r="II254" s="165"/>
      <c r="IJ254" s="165"/>
      <c r="IK254" s="165"/>
      <c r="IL254" s="165"/>
      <c r="IM254" s="165"/>
      <c r="IN254" s="165"/>
      <c r="IO254" s="165"/>
      <c r="IP254" s="165"/>
      <c r="IQ254" s="165"/>
      <c r="IR254" s="165"/>
      <c r="IS254" s="165"/>
      <c r="IT254" s="165"/>
    </row>
    <row r="255" spans="1:254" s="152" customFormat="1" ht="18" customHeight="1" x14ac:dyDescent="0.2">
      <c r="A255" s="434"/>
      <c r="B255" s="341" t="s">
        <v>1531</v>
      </c>
      <c r="C255" s="341" t="s">
        <v>2271</v>
      </c>
      <c r="D255" s="341">
        <v>45096</v>
      </c>
      <c r="E255" s="341">
        <f t="shared" si="338"/>
        <v>45097</v>
      </c>
      <c r="F255" s="341">
        <f t="shared" si="339"/>
        <v>45100</v>
      </c>
      <c r="G255" s="469">
        <f t="shared" si="340"/>
        <v>45090</v>
      </c>
      <c r="H255" s="469"/>
      <c r="I255" s="170"/>
      <c r="J255" s="161"/>
      <c r="K255" s="161"/>
      <c r="L255" s="161"/>
      <c r="M255" s="161"/>
      <c r="N255" s="161"/>
      <c r="O255" s="496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  <c r="GR255" s="165"/>
      <c r="GS255" s="165"/>
      <c r="GT255" s="165"/>
      <c r="GU255" s="165"/>
      <c r="GV255" s="165"/>
      <c r="GW255" s="165"/>
      <c r="GX255" s="165"/>
      <c r="GY255" s="165"/>
      <c r="GZ255" s="165"/>
      <c r="HA255" s="165"/>
      <c r="HB255" s="165"/>
      <c r="HC255" s="165"/>
      <c r="HD255" s="165"/>
      <c r="HE255" s="165"/>
      <c r="HF255" s="165"/>
      <c r="HG255" s="165"/>
      <c r="HH255" s="165"/>
      <c r="HI255" s="165"/>
      <c r="HJ255" s="165"/>
      <c r="HK255" s="165"/>
      <c r="HL255" s="165"/>
      <c r="HM255" s="165"/>
      <c r="HN255" s="165"/>
      <c r="HO255" s="165"/>
      <c r="HP255" s="165"/>
      <c r="HQ255" s="165"/>
      <c r="HR255" s="165"/>
      <c r="HS255" s="165"/>
      <c r="HT255" s="165"/>
      <c r="HU255" s="165"/>
      <c r="HV255" s="165"/>
      <c r="HW255" s="165"/>
      <c r="HX255" s="165"/>
      <c r="HY255" s="165"/>
      <c r="HZ255" s="165"/>
      <c r="IA255" s="165"/>
      <c r="IB255" s="165"/>
      <c r="IC255" s="165"/>
      <c r="ID255" s="165"/>
      <c r="IE255" s="165"/>
      <c r="IF255" s="165"/>
      <c r="IG255" s="165"/>
      <c r="IH255" s="165"/>
      <c r="II255" s="165"/>
      <c r="IJ255" s="165"/>
      <c r="IK255" s="165"/>
      <c r="IL255" s="165"/>
      <c r="IM255" s="165"/>
      <c r="IN255" s="165"/>
      <c r="IO255" s="165"/>
      <c r="IP255" s="165"/>
      <c r="IQ255" s="165"/>
      <c r="IR255" s="165"/>
      <c r="IS255" s="165"/>
      <c r="IT255" s="165"/>
    </row>
    <row r="256" spans="1:254" s="152" customFormat="1" ht="18" customHeight="1" x14ac:dyDescent="0.2">
      <c r="A256" s="434"/>
      <c r="B256" s="475"/>
      <c r="C256" s="161"/>
      <c r="D256" s="161"/>
      <c r="E256" s="161"/>
      <c r="F256" s="161"/>
      <c r="G256" s="161"/>
      <c r="H256" s="469"/>
      <c r="I256" s="170"/>
      <c r="J256" s="161"/>
      <c r="K256" s="161"/>
      <c r="L256" s="161"/>
      <c r="M256" s="161"/>
      <c r="N256" s="161"/>
      <c r="O256" s="496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65"/>
      <c r="EN256" s="165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65"/>
      <c r="FA256" s="165"/>
      <c r="FB256" s="165"/>
      <c r="FC256" s="165"/>
      <c r="FD256" s="165"/>
      <c r="FE256" s="165"/>
      <c r="FF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  <c r="FR256" s="165"/>
      <c r="FS256" s="165"/>
      <c r="FT256" s="165"/>
      <c r="FU256" s="165"/>
      <c r="FV256" s="165"/>
      <c r="FW256" s="165"/>
      <c r="FX256" s="165"/>
      <c r="FY256" s="165"/>
      <c r="FZ256" s="165"/>
      <c r="GA256" s="165"/>
      <c r="GB256" s="165"/>
      <c r="GC256" s="165"/>
      <c r="GD256" s="165"/>
      <c r="GE256" s="165"/>
      <c r="GF256" s="165"/>
      <c r="GG256" s="165"/>
      <c r="GH256" s="165"/>
      <c r="GI256" s="165"/>
      <c r="GJ256" s="165"/>
      <c r="GK256" s="165"/>
      <c r="GL256" s="165"/>
      <c r="GM256" s="165"/>
      <c r="GN256" s="165"/>
      <c r="GO256" s="165"/>
      <c r="GP256" s="165"/>
      <c r="GQ256" s="165"/>
      <c r="GR256" s="165"/>
      <c r="GS256" s="165"/>
      <c r="GT256" s="165"/>
      <c r="GU256" s="165"/>
      <c r="GV256" s="165"/>
      <c r="GW256" s="165"/>
      <c r="GX256" s="165"/>
      <c r="GY256" s="165"/>
      <c r="GZ256" s="165"/>
      <c r="HA256" s="165"/>
      <c r="HB256" s="165"/>
      <c r="HC256" s="165"/>
      <c r="HD256" s="165"/>
      <c r="HE256" s="165"/>
      <c r="HF256" s="165"/>
      <c r="HG256" s="165"/>
      <c r="HH256" s="165"/>
      <c r="HI256" s="165"/>
      <c r="HJ256" s="165"/>
      <c r="HK256" s="165"/>
      <c r="HL256" s="165"/>
      <c r="HM256" s="165"/>
      <c r="HN256" s="165"/>
      <c r="HO256" s="165"/>
      <c r="HP256" s="165"/>
      <c r="HQ256" s="165"/>
      <c r="HR256" s="165"/>
      <c r="HS256" s="165"/>
      <c r="HT256" s="165"/>
      <c r="HU256" s="165"/>
      <c r="HV256" s="165"/>
      <c r="HW256" s="165"/>
      <c r="HX256" s="165"/>
      <c r="HY256" s="165"/>
      <c r="HZ256" s="165"/>
      <c r="IA256" s="165"/>
      <c r="IB256" s="165"/>
      <c r="IC256" s="165"/>
      <c r="ID256" s="165"/>
      <c r="IE256" s="165"/>
      <c r="IF256" s="165"/>
      <c r="IG256" s="165"/>
      <c r="IH256" s="165"/>
      <c r="II256" s="165"/>
      <c r="IJ256" s="165"/>
      <c r="IK256" s="165"/>
      <c r="IL256" s="165"/>
      <c r="IM256" s="165"/>
      <c r="IN256" s="165"/>
      <c r="IO256" s="165"/>
      <c r="IP256" s="165"/>
      <c r="IQ256" s="165"/>
      <c r="IR256" s="165"/>
      <c r="IS256" s="165"/>
      <c r="IT256" s="165"/>
    </row>
    <row r="257" spans="1:255" s="152" customFormat="1" ht="18" customHeight="1" x14ac:dyDescent="0.2">
      <c r="A257" s="434"/>
      <c r="B257" s="475"/>
      <c r="C257" s="161"/>
      <c r="D257" s="161"/>
      <c r="E257" s="161"/>
      <c r="F257" s="161"/>
      <c r="G257" s="161"/>
      <c r="H257" s="469"/>
      <c r="I257" s="170"/>
      <c r="J257" s="161"/>
      <c r="K257" s="161"/>
      <c r="L257" s="161"/>
      <c r="M257" s="161"/>
      <c r="N257" s="161"/>
      <c r="O257" s="496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  <c r="GR257" s="165"/>
      <c r="GS257" s="165"/>
      <c r="GT257" s="165"/>
      <c r="GU257" s="165"/>
      <c r="GV257" s="165"/>
      <c r="GW257" s="165"/>
      <c r="GX257" s="165"/>
      <c r="GY257" s="165"/>
      <c r="GZ257" s="165"/>
      <c r="HA257" s="165"/>
      <c r="HB257" s="165"/>
      <c r="HC257" s="165"/>
      <c r="HD257" s="165"/>
      <c r="HE257" s="165"/>
      <c r="HF257" s="165"/>
      <c r="HG257" s="165"/>
      <c r="HH257" s="165"/>
      <c r="HI257" s="165"/>
      <c r="HJ257" s="165"/>
      <c r="HK257" s="165"/>
      <c r="HL257" s="165"/>
      <c r="HM257" s="165"/>
      <c r="HN257" s="165"/>
      <c r="HO257" s="165"/>
      <c r="HP257" s="165"/>
      <c r="HQ257" s="165"/>
      <c r="HR257" s="165"/>
      <c r="HS257" s="165"/>
      <c r="HT257" s="165"/>
      <c r="HU257" s="165"/>
      <c r="HV257" s="165"/>
      <c r="HW257" s="165"/>
      <c r="HX257" s="165"/>
      <c r="HY257" s="165"/>
      <c r="HZ257" s="165"/>
      <c r="IA257" s="165"/>
      <c r="IB257" s="165"/>
      <c r="IC257" s="165"/>
      <c r="ID257" s="165"/>
      <c r="IE257" s="165"/>
      <c r="IF257" s="165"/>
      <c r="IG257" s="165"/>
      <c r="IH257" s="165"/>
      <c r="II257" s="165"/>
      <c r="IJ257" s="165"/>
      <c r="IK257" s="165"/>
      <c r="IL257" s="165"/>
      <c r="IM257" s="165"/>
      <c r="IN257" s="165"/>
      <c r="IO257" s="165"/>
      <c r="IP257" s="165"/>
      <c r="IQ257" s="165"/>
      <c r="IR257" s="165"/>
      <c r="IS257" s="165"/>
      <c r="IT257" s="165"/>
    </row>
    <row r="258" spans="1:255" s="152" customFormat="1" ht="18" customHeight="1" x14ac:dyDescent="0.2">
      <c r="A258" s="434"/>
      <c r="B258" s="592"/>
      <c r="C258" s="354"/>
      <c r="D258" s="362" t="s">
        <v>1256</v>
      </c>
      <c r="E258" s="169" t="s">
        <v>183</v>
      </c>
      <c r="F258" s="362" t="s">
        <v>259</v>
      </c>
      <c r="G258" s="362" t="s">
        <v>364</v>
      </c>
      <c r="H258" s="469"/>
      <c r="I258" s="170"/>
      <c r="J258" s="161"/>
      <c r="K258" s="161"/>
      <c r="L258" s="161"/>
      <c r="M258" s="161"/>
      <c r="N258" s="161"/>
      <c r="O258" s="496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65"/>
      <c r="EN258" s="165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5"/>
      <c r="FF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  <c r="FR258" s="165"/>
      <c r="FS258" s="165"/>
      <c r="FT258" s="165"/>
      <c r="FU258" s="165"/>
      <c r="FV258" s="165"/>
      <c r="FW258" s="165"/>
      <c r="FX258" s="165"/>
      <c r="FY258" s="165"/>
      <c r="FZ258" s="165"/>
      <c r="GA258" s="165"/>
      <c r="GB258" s="165"/>
      <c r="GC258" s="165"/>
      <c r="GD258" s="165"/>
      <c r="GE258" s="165"/>
      <c r="GF258" s="165"/>
      <c r="GG258" s="165"/>
      <c r="GH258" s="165"/>
      <c r="GI258" s="165"/>
      <c r="GJ258" s="165"/>
      <c r="GK258" s="165"/>
      <c r="GL258" s="165"/>
      <c r="GM258" s="165"/>
      <c r="GN258" s="165"/>
      <c r="GO258" s="165"/>
      <c r="GP258" s="165"/>
      <c r="GQ258" s="165"/>
      <c r="GR258" s="165"/>
      <c r="GS258" s="165"/>
      <c r="GT258" s="165"/>
      <c r="GU258" s="165"/>
      <c r="GV258" s="165"/>
      <c r="GW258" s="165"/>
      <c r="GX258" s="165"/>
      <c r="GY258" s="165"/>
      <c r="GZ258" s="165"/>
      <c r="HA258" s="165"/>
      <c r="HB258" s="165"/>
      <c r="HC258" s="165"/>
      <c r="HD258" s="165"/>
      <c r="HE258" s="165"/>
      <c r="HF258" s="165"/>
      <c r="HG258" s="165"/>
      <c r="HH258" s="165"/>
      <c r="HI258" s="165"/>
      <c r="HJ258" s="165"/>
      <c r="HK258" s="165"/>
      <c r="HL258" s="165"/>
      <c r="HM258" s="165"/>
      <c r="HN258" s="165"/>
      <c r="HO258" s="165"/>
      <c r="HP258" s="165"/>
      <c r="HQ258" s="165"/>
      <c r="HR258" s="165"/>
      <c r="HS258" s="165"/>
      <c r="HT258" s="165"/>
      <c r="HU258" s="165"/>
      <c r="HV258" s="165"/>
      <c r="HW258" s="165"/>
      <c r="HX258" s="165"/>
      <c r="HY258" s="165"/>
      <c r="HZ258" s="165"/>
      <c r="IA258" s="165"/>
      <c r="IB258" s="165"/>
      <c r="IC258" s="165"/>
      <c r="ID258" s="165"/>
      <c r="IE258" s="165"/>
      <c r="IF258" s="165"/>
      <c r="IG258" s="165"/>
      <c r="IH258" s="165"/>
      <c r="II258" s="165"/>
      <c r="IJ258" s="165"/>
      <c r="IK258" s="165"/>
      <c r="IL258" s="165"/>
      <c r="IM258" s="165"/>
      <c r="IN258" s="165"/>
      <c r="IO258" s="165"/>
      <c r="IP258" s="165"/>
      <c r="IQ258" s="165"/>
      <c r="IR258" s="165"/>
      <c r="IS258" s="165"/>
      <c r="IT258" s="165"/>
    </row>
    <row r="259" spans="1:255" s="152" customFormat="1" ht="18" customHeight="1" x14ac:dyDescent="0.2">
      <c r="A259" s="434"/>
      <c r="B259" s="158" t="s">
        <v>388</v>
      </c>
      <c r="C259" s="158" t="s">
        <v>389</v>
      </c>
      <c r="D259" s="362" t="s">
        <v>1041</v>
      </c>
      <c r="E259" s="362" t="s">
        <v>178</v>
      </c>
      <c r="F259" s="362" t="s">
        <v>163</v>
      </c>
      <c r="G259" s="362" t="s">
        <v>196</v>
      </c>
      <c r="H259" s="469"/>
      <c r="I259" s="170"/>
      <c r="J259" s="161"/>
      <c r="K259" s="161"/>
      <c r="L259" s="161"/>
      <c r="M259" s="161"/>
      <c r="N259" s="161"/>
      <c r="O259" s="496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  <c r="GR259" s="165"/>
      <c r="GS259" s="165"/>
      <c r="GT259" s="165"/>
      <c r="GU259" s="165"/>
      <c r="GV259" s="165"/>
      <c r="GW259" s="165"/>
      <c r="GX259" s="165"/>
      <c r="GY259" s="165"/>
      <c r="GZ259" s="165"/>
      <c r="HA259" s="165"/>
      <c r="HB259" s="165"/>
      <c r="HC259" s="165"/>
      <c r="HD259" s="165"/>
      <c r="HE259" s="165"/>
      <c r="HF259" s="165"/>
      <c r="HG259" s="165"/>
      <c r="HH259" s="165"/>
      <c r="HI259" s="165"/>
      <c r="HJ259" s="165"/>
      <c r="HK259" s="165"/>
      <c r="HL259" s="165"/>
      <c r="HM259" s="165"/>
      <c r="HN259" s="165"/>
      <c r="HO259" s="165"/>
      <c r="HP259" s="165"/>
      <c r="HQ259" s="165"/>
      <c r="HR259" s="165"/>
      <c r="HS259" s="165"/>
      <c r="HT259" s="165"/>
      <c r="HU259" s="165"/>
      <c r="HV259" s="165"/>
      <c r="HW259" s="165"/>
      <c r="HX259" s="165"/>
      <c r="HY259" s="165"/>
      <c r="HZ259" s="165"/>
      <c r="IA259" s="165"/>
      <c r="IB259" s="165"/>
      <c r="IC259" s="165"/>
      <c r="ID259" s="165"/>
      <c r="IE259" s="165"/>
      <c r="IF259" s="165"/>
      <c r="IG259" s="165"/>
      <c r="IH259" s="165"/>
      <c r="II259" s="165"/>
      <c r="IJ259" s="165"/>
      <c r="IK259" s="165"/>
      <c r="IL259" s="165"/>
      <c r="IM259" s="165"/>
      <c r="IN259" s="165"/>
      <c r="IO259" s="165"/>
      <c r="IP259" s="165"/>
      <c r="IQ259" s="165"/>
      <c r="IR259" s="165"/>
      <c r="IS259" s="165"/>
      <c r="IT259" s="165"/>
    </row>
    <row r="260" spans="1:255" s="152" customFormat="1" ht="18" customHeight="1" x14ac:dyDescent="0.2">
      <c r="A260" s="434"/>
      <c r="B260" s="341" t="s">
        <v>1531</v>
      </c>
      <c r="C260" s="341" t="s">
        <v>2272</v>
      </c>
      <c r="D260" s="341">
        <v>45104</v>
      </c>
      <c r="E260" s="341">
        <f>D260+7</f>
        <v>45111</v>
      </c>
      <c r="F260" s="341">
        <f>D260+9</f>
        <v>45113</v>
      </c>
      <c r="G260" s="341">
        <f>D260+12</f>
        <v>45116</v>
      </c>
      <c r="H260" s="469"/>
      <c r="I260" s="170"/>
      <c r="J260" s="161"/>
      <c r="K260" s="161"/>
      <c r="L260" s="161"/>
      <c r="M260" s="161"/>
      <c r="N260" s="161"/>
      <c r="O260" s="496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  <c r="GR260" s="165"/>
      <c r="GS260" s="165"/>
      <c r="GT260" s="165"/>
      <c r="GU260" s="165"/>
      <c r="GV260" s="165"/>
      <c r="GW260" s="165"/>
      <c r="GX260" s="165"/>
      <c r="GY260" s="165"/>
      <c r="GZ260" s="165"/>
      <c r="HA260" s="165"/>
      <c r="HB260" s="165"/>
      <c r="HC260" s="165"/>
      <c r="HD260" s="165"/>
      <c r="HE260" s="165"/>
      <c r="HF260" s="165"/>
      <c r="HG260" s="165"/>
      <c r="HH260" s="165"/>
      <c r="HI260" s="165"/>
      <c r="HJ260" s="165"/>
      <c r="HK260" s="165"/>
      <c r="HL260" s="165"/>
      <c r="HM260" s="165"/>
      <c r="HN260" s="165"/>
      <c r="HO260" s="165"/>
      <c r="HP260" s="165"/>
      <c r="HQ260" s="165"/>
      <c r="HR260" s="165"/>
      <c r="HS260" s="165"/>
      <c r="HT260" s="165"/>
      <c r="HU260" s="165"/>
      <c r="HV260" s="165"/>
      <c r="HW260" s="165"/>
      <c r="HX260" s="165"/>
      <c r="HY260" s="165"/>
      <c r="HZ260" s="165"/>
      <c r="IA260" s="165"/>
      <c r="IB260" s="165"/>
      <c r="IC260" s="165"/>
      <c r="ID260" s="165"/>
      <c r="IE260" s="165"/>
      <c r="IF260" s="165"/>
      <c r="IG260" s="165"/>
      <c r="IH260" s="165"/>
      <c r="II260" s="165"/>
      <c r="IJ260" s="165"/>
      <c r="IK260" s="165"/>
      <c r="IL260" s="165"/>
      <c r="IM260" s="165"/>
      <c r="IN260" s="165"/>
      <c r="IO260" s="165"/>
      <c r="IP260" s="165"/>
      <c r="IQ260" s="165"/>
      <c r="IR260" s="165"/>
      <c r="IS260" s="165"/>
      <c r="IT260" s="165"/>
    </row>
    <row r="261" spans="1:255" s="152" customFormat="1" ht="18" customHeight="1" x14ac:dyDescent="0.2">
      <c r="A261" s="434"/>
      <c r="B261" s="475"/>
      <c r="C261" s="161"/>
      <c r="D261" s="161"/>
      <c r="E261" s="161"/>
      <c r="F261" s="161"/>
      <c r="G261" s="161"/>
      <c r="H261" s="469"/>
      <c r="I261" s="170"/>
      <c r="J261" s="161"/>
      <c r="K261" s="161"/>
      <c r="L261" s="161"/>
      <c r="M261" s="161"/>
      <c r="N261" s="161"/>
      <c r="O261" s="496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  <c r="FR261" s="165"/>
      <c r="FS261" s="165"/>
      <c r="FT261" s="165"/>
      <c r="FU261" s="165"/>
      <c r="FV261" s="165"/>
      <c r="FW261" s="165"/>
      <c r="FX261" s="165"/>
      <c r="FY261" s="165"/>
      <c r="FZ261" s="165"/>
      <c r="GA261" s="165"/>
      <c r="GB261" s="165"/>
      <c r="GC261" s="165"/>
      <c r="GD261" s="165"/>
      <c r="GE261" s="165"/>
      <c r="GF261" s="165"/>
      <c r="GG261" s="165"/>
      <c r="GH261" s="165"/>
      <c r="GI261" s="165"/>
      <c r="GJ261" s="165"/>
      <c r="GK261" s="165"/>
      <c r="GL261" s="165"/>
      <c r="GM261" s="165"/>
      <c r="GN261" s="165"/>
      <c r="GO261" s="165"/>
      <c r="GP261" s="165"/>
      <c r="GQ261" s="165"/>
      <c r="GR261" s="165"/>
      <c r="GS261" s="165"/>
      <c r="GT261" s="165"/>
      <c r="GU261" s="165"/>
      <c r="GV261" s="165"/>
      <c r="GW261" s="165"/>
      <c r="GX261" s="165"/>
      <c r="GY261" s="165"/>
      <c r="GZ261" s="165"/>
      <c r="HA261" s="165"/>
      <c r="HB261" s="165"/>
      <c r="HC261" s="165"/>
      <c r="HD261" s="165"/>
      <c r="HE261" s="165"/>
      <c r="HF261" s="165"/>
      <c r="HG261" s="165"/>
      <c r="HH261" s="165"/>
      <c r="HI261" s="165"/>
      <c r="HJ261" s="165"/>
      <c r="HK261" s="165"/>
      <c r="HL261" s="165"/>
      <c r="HM261" s="165"/>
      <c r="HN261" s="165"/>
      <c r="HO261" s="165"/>
      <c r="HP261" s="165"/>
      <c r="HQ261" s="165"/>
      <c r="HR261" s="165"/>
      <c r="HS261" s="165"/>
      <c r="HT261" s="165"/>
      <c r="HU261" s="165"/>
      <c r="HV261" s="165"/>
      <c r="HW261" s="165"/>
      <c r="HX261" s="165"/>
      <c r="HY261" s="165"/>
      <c r="HZ261" s="165"/>
      <c r="IA261" s="165"/>
      <c r="IB261" s="165"/>
      <c r="IC261" s="165"/>
      <c r="ID261" s="165"/>
      <c r="IE261" s="165"/>
      <c r="IF261" s="165"/>
      <c r="IG261" s="165"/>
      <c r="IH261" s="165"/>
      <c r="II261" s="165"/>
      <c r="IJ261" s="165"/>
      <c r="IK261" s="165"/>
      <c r="IL261" s="165"/>
      <c r="IM261" s="165"/>
      <c r="IN261" s="165"/>
      <c r="IO261" s="165"/>
      <c r="IP261" s="165"/>
      <c r="IQ261" s="165"/>
      <c r="IR261" s="165"/>
      <c r="IS261" s="165"/>
      <c r="IT261" s="165"/>
    </row>
    <row r="262" spans="1:255" s="152" customFormat="1" ht="18" customHeight="1" x14ac:dyDescent="0.2">
      <c r="A262" s="434"/>
      <c r="B262" s="475"/>
      <c r="C262" s="161"/>
      <c r="D262" s="161"/>
      <c r="E262" s="161"/>
      <c r="F262" s="161"/>
      <c r="G262" s="161"/>
      <c r="H262" s="469"/>
      <c r="I262" s="170"/>
      <c r="J262" s="161"/>
      <c r="K262" s="161"/>
      <c r="L262" s="161"/>
      <c r="M262" s="161"/>
      <c r="N262" s="161"/>
      <c r="O262" s="496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65"/>
      <c r="EN262" s="165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65"/>
      <c r="FA262" s="165"/>
      <c r="FB262" s="165"/>
      <c r="FC262" s="165"/>
      <c r="FD262" s="165"/>
      <c r="FE262" s="165"/>
      <c r="FF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  <c r="FR262" s="165"/>
      <c r="FS262" s="165"/>
      <c r="FT262" s="165"/>
      <c r="FU262" s="165"/>
      <c r="FV262" s="165"/>
      <c r="FW262" s="165"/>
      <c r="FX262" s="165"/>
      <c r="FY262" s="165"/>
      <c r="FZ262" s="165"/>
      <c r="GA262" s="165"/>
      <c r="GB262" s="165"/>
      <c r="GC262" s="165"/>
      <c r="GD262" s="165"/>
      <c r="GE262" s="165"/>
      <c r="GF262" s="165"/>
      <c r="GG262" s="165"/>
      <c r="GH262" s="165"/>
      <c r="GI262" s="165"/>
      <c r="GJ262" s="165"/>
      <c r="GK262" s="165"/>
      <c r="GL262" s="165"/>
      <c r="GM262" s="165"/>
      <c r="GN262" s="165"/>
      <c r="GO262" s="165"/>
      <c r="GP262" s="165"/>
      <c r="GQ262" s="165"/>
      <c r="GR262" s="165"/>
      <c r="GS262" s="165"/>
      <c r="GT262" s="165"/>
      <c r="GU262" s="165"/>
      <c r="GV262" s="165"/>
      <c r="GW262" s="165"/>
      <c r="GX262" s="165"/>
      <c r="GY262" s="165"/>
      <c r="GZ262" s="165"/>
      <c r="HA262" s="165"/>
      <c r="HB262" s="165"/>
      <c r="HC262" s="165"/>
      <c r="HD262" s="165"/>
      <c r="HE262" s="165"/>
      <c r="HF262" s="165"/>
      <c r="HG262" s="165"/>
      <c r="HH262" s="165"/>
      <c r="HI262" s="165"/>
      <c r="HJ262" s="165"/>
      <c r="HK262" s="165"/>
      <c r="HL262" s="165"/>
      <c r="HM262" s="165"/>
      <c r="HN262" s="165"/>
      <c r="HO262" s="165"/>
      <c r="HP262" s="165"/>
      <c r="HQ262" s="165"/>
      <c r="HR262" s="165"/>
      <c r="HS262" s="165"/>
      <c r="HT262" s="165"/>
      <c r="HU262" s="165"/>
      <c r="HV262" s="165"/>
      <c r="HW262" s="165"/>
      <c r="HX262" s="165"/>
      <c r="HY262" s="165"/>
      <c r="HZ262" s="165"/>
      <c r="IA262" s="165"/>
      <c r="IB262" s="165"/>
      <c r="IC262" s="165"/>
      <c r="ID262" s="165"/>
      <c r="IE262" s="165"/>
      <c r="IF262" s="165"/>
      <c r="IG262" s="165"/>
      <c r="IH262" s="165"/>
      <c r="II262" s="165"/>
      <c r="IJ262" s="165"/>
      <c r="IK262" s="165"/>
      <c r="IL262" s="165"/>
      <c r="IM262" s="165"/>
      <c r="IN262" s="165"/>
      <c r="IO262" s="165"/>
      <c r="IP262" s="165"/>
      <c r="IQ262" s="165"/>
      <c r="IR262" s="165"/>
      <c r="IS262" s="165"/>
      <c r="IT262" s="165"/>
    </row>
    <row r="263" spans="1:255" s="152" customFormat="1" ht="18" customHeight="1" x14ac:dyDescent="0.2">
      <c r="A263" s="434"/>
      <c r="B263" s="475"/>
      <c r="C263" s="161"/>
      <c r="D263" s="161"/>
      <c r="E263" s="161"/>
      <c r="F263" s="161"/>
      <c r="G263" s="161"/>
      <c r="H263" s="469"/>
      <c r="I263" s="170"/>
      <c r="J263" s="161"/>
      <c r="K263" s="161"/>
      <c r="L263" s="161"/>
      <c r="M263" s="161"/>
      <c r="N263" s="161"/>
      <c r="O263" s="496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65"/>
      <c r="EN263" s="165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65"/>
      <c r="FA263" s="165"/>
      <c r="FB263" s="165"/>
      <c r="FC263" s="165"/>
      <c r="FD263" s="165"/>
      <c r="FE263" s="165"/>
      <c r="FF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  <c r="FR263" s="165"/>
      <c r="FS263" s="165"/>
      <c r="FT263" s="165"/>
      <c r="FU263" s="165"/>
      <c r="FV263" s="165"/>
      <c r="FW263" s="165"/>
      <c r="FX263" s="165"/>
      <c r="FY263" s="165"/>
      <c r="FZ263" s="165"/>
      <c r="GA263" s="165"/>
      <c r="GB263" s="165"/>
      <c r="GC263" s="165"/>
      <c r="GD263" s="165"/>
      <c r="GE263" s="165"/>
      <c r="GF263" s="165"/>
      <c r="GG263" s="165"/>
      <c r="GH263" s="165"/>
      <c r="GI263" s="165"/>
      <c r="GJ263" s="165"/>
      <c r="GK263" s="165"/>
      <c r="GL263" s="165"/>
      <c r="GM263" s="165"/>
      <c r="GN263" s="165"/>
      <c r="GO263" s="165"/>
      <c r="GP263" s="165"/>
      <c r="GQ263" s="165"/>
      <c r="GR263" s="165"/>
      <c r="GS263" s="165"/>
      <c r="GT263" s="165"/>
      <c r="GU263" s="165"/>
      <c r="GV263" s="165"/>
      <c r="GW263" s="165"/>
      <c r="GX263" s="165"/>
      <c r="GY263" s="165"/>
      <c r="GZ263" s="165"/>
      <c r="HA263" s="165"/>
      <c r="HB263" s="165"/>
      <c r="HC263" s="165"/>
      <c r="HD263" s="165"/>
      <c r="HE263" s="165"/>
      <c r="HF263" s="165"/>
      <c r="HG263" s="165"/>
      <c r="HH263" s="165"/>
      <c r="HI263" s="165"/>
      <c r="HJ263" s="165"/>
      <c r="HK263" s="165"/>
      <c r="HL263" s="165"/>
      <c r="HM263" s="165"/>
      <c r="HN263" s="165"/>
      <c r="HO263" s="165"/>
      <c r="HP263" s="165"/>
      <c r="HQ263" s="165"/>
      <c r="HR263" s="165"/>
      <c r="HS263" s="165"/>
      <c r="HT263" s="165"/>
      <c r="HU263" s="165"/>
      <c r="HV263" s="165"/>
      <c r="HW263" s="165"/>
      <c r="HX263" s="165"/>
      <c r="HY263" s="165"/>
      <c r="HZ263" s="165"/>
      <c r="IA263" s="165"/>
      <c r="IB263" s="165"/>
      <c r="IC263" s="165"/>
      <c r="ID263" s="165"/>
      <c r="IE263" s="165"/>
      <c r="IF263" s="165"/>
      <c r="IG263" s="165"/>
      <c r="IH263" s="165"/>
      <c r="II263" s="165"/>
      <c r="IJ263" s="165"/>
      <c r="IK263" s="165"/>
      <c r="IL263" s="165"/>
      <c r="IM263" s="165"/>
      <c r="IN263" s="165"/>
      <c r="IO263" s="165"/>
      <c r="IP263" s="165"/>
      <c r="IQ263" s="165"/>
      <c r="IR263" s="165"/>
      <c r="IS263" s="165"/>
      <c r="IT263" s="165"/>
    </row>
    <row r="264" spans="1:255" s="152" customFormat="1" ht="18" customHeight="1" x14ac:dyDescent="0.2">
      <c r="A264" s="434"/>
      <c r="B264" s="475"/>
      <c r="C264" s="161"/>
      <c r="D264" s="161"/>
      <c r="E264" s="161"/>
      <c r="F264" s="161"/>
      <c r="G264" s="161"/>
      <c r="H264" s="469"/>
      <c r="I264" s="170"/>
      <c r="J264" s="161"/>
      <c r="K264" s="161"/>
      <c r="L264" s="161"/>
      <c r="M264" s="161"/>
      <c r="N264" s="161"/>
      <c r="O264" s="496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  <c r="FR264" s="165"/>
      <c r="FS264" s="165"/>
      <c r="FT264" s="165"/>
      <c r="FU264" s="165"/>
      <c r="FV264" s="165"/>
      <c r="FW264" s="165"/>
      <c r="FX264" s="165"/>
      <c r="FY264" s="165"/>
      <c r="FZ264" s="165"/>
      <c r="GA264" s="165"/>
      <c r="GB264" s="165"/>
      <c r="GC264" s="165"/>
      <c r="GD264" s="165"/>
      <c r="GE264" s="165"/>
      <c r="GF264" s="165"/>
      <c r="GG264" s="165"/>
      <c r="GH264" s="165"/>
      <c r="GI264" s="165"/>
      <c r="GJ264" s="165"/>
      <c r="GK264" s="165"/>
      <c r="GL264" s="165"/>
      <c r="GM264" s="165"/>
      <c r="GN264" s="165"/>
      <c r="GO264" s="165"/>
      <c r="GP264" s="165"/>
      <c r="GQ264" s="165"/>
      <c r="GR264" s="165"/>
      <c r="GS264" s="165"/>
      <c r="GT264" s="165"/>
      <c r="GU264" s="165"/>
      <c r="GV264" s="165"/>
      <c r="GW264" s="165"/>
      <c r="GX264" s="165"/>
      <c r="GY264" s="165"/>
      <c r="GZ264" s="165"/>
      <c r="HA264" s="165"/>
      <c r="HB264" s="165"/>
      <c r="HC264" s="165"/>
      <c r="HD264" s="165"/>
      <c r="HE264" s="165"/>
      <c r="HF264" s="165"/>
      <c r="HG264" s="165"/>
      <c r="HH264" s="165"/>
      <c r="HI264" s="165"/>
      <c r="HJ264" s="165"/>
      <c r="HK264" s="165"/>
      <c r="HL264" s="165"/>
      <c r="HM264" s="165"/>
      <c r="HN264" s="165"/>
      <c r="HO264" s="165"/>
      <c r="HP264" s="165"/>
      <c r="HQ264" s="165"/>
      <c r="HR264" s="165"/>
      <c r="HS264" s="165"/>
      <c r="HT264" s="165"/>
      <c r="HU264" s="165"/>
      <c r="HV264" s="165"/>
      <c r="HW264" s="165"/>
      <c r="HX264" s="165"/>
      <c r="HY264" s="165"/>
      <c r="HZ264" s="165"/>
      <c r="IA264" s="165"/>
      <c r="IB264" s="165"/>
      <c r="IC264" s="165"/>
      <c r="ID264" s="165"/>
      <c r="IE264" s="165"/>
      <c r="IF264" s="165"/>
      <c r="IG264" s="165"/>
      <c r="IH264" s="165"/>
      <c r="II264" s="165"/>
      <c r="IJ264" s="165"/>
      <c r="IK264" s="165"/>
      <c r="IL264" s="165"/>
      <c r="IM264" s="165"/>
      <c r="IN264" s="165"/>
      <c r="IO264" s="165"/>
      <c r="IP264" s="165"/>
      <c r="IQ264" s="165"/>
      <c r="IR264" s="165"/>
      <c r="IS264" s="165"/>
      <c r="IT264" s="165"/>
    </row>
    <row r="265" spans="1:255" s="152" customFormat="1" ht="18" customHeight="1" x14ac:dyDescent="0.2">
      <c r="A265" s="434"/>
      <c r="B265" s="170"/>
      <c r="C265" s="161"/>
      <c r="D265" s="161"/>
      <c r="E265" s="161"/>
      <c r="F265" s="161"/>
      <c r="G265" s="161"/>
      <c r="H265" s="469"/>
      <c r="I265" s="151"/>
      <c r="J265" s="151"/>
      <c r="K265" s="151"/>
      <c r="L265" s="151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65"/>
      <c r="EN265" s="165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65"/>
      <c r="FA265" s="165"/>
      <c r="FB265" s="165"/>
      <c r="FC265" s="165"/>
      <c r="FD265" s="165"/>
      <c r="FE265" s="165"/>
      <c r="FF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  <c r="FR265" s="165"/>
      <c r="FS265" s="165"/>
      <c r="FT265" s="165"/>
      <c r="FU265" s="165"/>
      <c r="FV265" s="165"/>
      <c r="FW265" s="165"/>
      <c r="FX265" s="165"/>
      <c r="FY265" s="165"/>
      <c r="FZ265" s="165"/>
      <c r="GA265" s="165"/>
      <c r="GB265" s="165"/>
      <c r="GC265" s="165"/>
      <c r="GD265" s="165"/>
      <c r="GE265" s="165"/>
      <c r="GF265" s="165"/>
      <c r="GG265" s="165"/>
      <c r="GH265" s="165"/>
      <c r="GI265" s="165"/>
      <c r="GJ265" s="165"/>
      <c r="GK265" s="165"/>
      <c r="GL265" s="165"/>
      <c r="GM265" s="165"/>
      <c r="GN265" s="165"/>
      <c r="GO265" s="165"/>
      <c r="GP265" s="165"/>
      <c r="GQ265" s="165"/>
      <c r="GR265" s="165"/>
      <c r="GS265" s="165"/>
      <c r="GT265" s="165"/>
      <c r="GU265" s="165"/>
      <c r="GV265" s="165"/>
      <c r="GW265" s="165"/>
      <c r="GX265" s="165"/>
      <c r="GY265" s="165"/>
      <c r="GZ265" s="165"/>
      <c r="HA265" s="165"/>
      <c r="HB265" s="165"/>
      <c r="HC265" s="165"/>
      <c r="HD265" s="165"/>
      <c r="HE265" s="165"/>
      <c r="HF265" s="165"/>
      <c r="HG265" s="165"/>
      <c r="HH265" s="165"/>
      <c r="HI265" s="165"/>
      <c r="HJ265" s="165"/>
      <c r="HK265" s="165"/>
      <c r="HL265" s="165"/>
      <c r="HM265" s="165"/>
      <c r="HN265" s="165"/>
      <c r="HO265" s="165"/>
      <c r="HP265" s="165"/>
      <c r="HQ265" s="165"/>
      <c r="HR265" s="165"/>
      <c r="HS265" s="165"/>
      <c r="HT265" s="165"/>
      <c r="HU265" s="165"/>
      <c r="HV265" s="165"/>
      <c r="HW265" s="165"/>
      <c r="HX265" s="165"/>
      <c r="HY265" s="165"/>
      <c r="HZ265" s="165"/>
      <c r="IA265" s="165"/>
      <c r="IB265" s="165"/>
      <c r="IC265" s="165"/>
      <c r="ID265" s="165"/>
      <c r="IE265" s="165"/>
      <c r="IF265" s="165"/>
      <c r="IG265" s="165"/>
      <c r="IH265" s="165"/>
      <c r="II265" s="165"/>
      <c r="IJ265" s="165"/>
      <c r="IK265" s="165"/>
      <c r="IL265" s="165"/>
      <c r="IM265" s="165"/>
      <c r="IN265" s="165"/>
      <c r="IO265" s="165"/>
      <c r="IP265" s="165"/>
      <c r="IQ265" s="165"/>
      <c r="IR265" s="165"/>
      <c r="IS265" s="165"/>
      <c r="IT265" s="165"/>
    </row>
    <row r="266" spans="1:255" s="152" customFormat="1" ht="18" customHeight="1" x14ac:dyDescent="0.2">
      <c r="A266" s="434"/>
      <c r="B266" s="475" t="s">
        <v>685</v>
      </c>
      <c r="C266" s="161"/>
      <c r="D266" s="161"/>
      <c r="E266" s="161"/>
      <c r="F266" s="161"/>
      <c r="G266" s="161"/>
      <c r="H266" s="469"/>
      <c r="I266" s="151"/>
      <c r="J266" s="151"/>
      <c r="K266" s="151"/>
      <c r="L266" s="151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65"/>
      <c r="EN266" s="165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65"/>
      <c r="FA266" s="165"/>
      <c r="FB266" s="165"/>
      <c r="FC266" s="165"/>
      <c r="FD266" s="165"/>
      <c r="FE266" s="165"/>
      <c r="FF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  <c r="FR266" s="165"/>
      <c r="FS266" s="165"/>
      <c r="FT266" s="165"/>
      <c r="FU266" s="165"/>
      <c r="FV266" s="165"/>
      <c r="FW266" s="165"/>
      <c r="FX266" s="165"/>
      <c r="FY266" s="165"/>
      <c r="FZ266" s="165"/>
      <c r="GA266" s="165"/>
      <c r="GB266" s="165"/>
      <c r="GC266" s="165"/>
      <c r="GD266" s="165"/>
      <c r="GE266" s="165"/>
      <c r="GF266" s="165"/>
      <c r="GG266" s="165"/>
      <c r="GH266" s="165"/>
      <c r="GI266" s="165"/>
      <c r="GJ266" s="165"/>
      <c r="GK266" s="165"/>
      <c r="GL266" s="165"/>
      <c r="GM266" s="165"/>
      <c r="GN266" s="165"/>
      <c r="GO266" s="165"/>
      <c r="GP266" s="165"/>
      <c r="GQ266" s="165"/>
      <c r="GR266" s="165"/>
      <c r="GS266" s="165"/>
      <c r="GT266" s="165"/>
      <c r="GU266" s="165"/>
      <c r="GV266" s="165"/>
      <c r="GW266" s="165"/>
      <c r="GX266" s="165"/>
      <c r="GY266" s="165"/>
      <c r="GZ266" s="165"/>
      <c r="HA266" s="165"/>
      <c r="HB266" s="165"/>
      <c r="HC266" s="165"/>
      <c r="HD266" s="165"/>
      <c r="HE266" s="165"/>
      <c r="HF266" s="165"/>
      <c r="HG266" s="165"/>
      <c r="HH266" s="165"/>
      <c r="HI266" s="165"/>
      <c r="HJ266" s="165"/>
      <c r="HK266" s="165"/>
      <c r="HL266" s="165"/>
      <c r="HM266" s="165"/>
      <c r="HN266" s="165"/>
      <c r="HO266" s="165"/>
      <c r="HP266" s="165"/>
      <c r="HQ266" s="165"/>
      <c r="HR266" s="165"/>
      <c r="HS266" s="165"/>
      <c r="HT266" s="165"/>
      <c r="HU266" s="165"/>
      <c r="HV266" s="165"/>
      <c r="HW266" s="165"/>
      <c r="HX266" s="165"/>
      <c r="HY266" s="165"/>
      <c r="HZ266" s="165"/>
      <c r="IA266" s="165"/>
      <c r="IB266" s="165"/>
      <c r="IC266" s="165"/>
      <c r="ID266" s="165"/>
      <c r="IE266" s="165"/>
      <c r="IF266" s="165"/>
      <c r="IG266" s="165"/>
      <c r="IH266" s="165"/>
      <c r="II266" s="165"/>
      <c r="IJ266" s="165"/>
      <c r="IK266" s="165"/>
      <c r="IL266" s="165"/>
      <c r="IM266" s="165"/>
      <c r="IN266" s="165"/>
      <c r="IO266" s="165"/>
      <c r="IP266" s="165"/>
      <c r="IQ266" s="165"/>
      <c r="IR266" s="165"/>
      <c r="IS266" s="165"/>
      <c r="IT266" s="165"/>
    </row>
    <row r="267" spans="1:255" s="152" customFormat="1" ht="18" customHeight="1" x14ac:dyDescent="0.2">
      <c r="A267" s="434"/>
      <c r="B267" s="170"/>
      <c r="C267" s="161"/>
      <c r="D267" s="161"/>
      <c r="E267" s="161"/>
      <c r="F267" s="161"/>
      <c r="G267" s="161"/>
      <c r="H267" s="469"/>
      <c r="I267" s="151"/>
      <c r="J267" s="151"/>
      <c r="K267" s="151"/>
      <c r="L267" s="151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65"/>
      <c r="EN267" s="165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65"/>
      <c r="FA267" s="165"/>
      <c r="FB267" s="165"/>
      <c r="FC267" s="165"/>
      <c r="FD267" s="165"/>
      <c r="FE267" s="165"/>
      <c r="FF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  <c r="FR267" s="165"/>
      <c r="FS267" s="165"/>
      <c r="FT267" s="165"/>
      <c r="FU267" s="165"/>
      <c r="FV267" s="165"/>
      <c r="FW267" s="165"/>
      <c r="FX267" s="165"/>
      <c r="FY267" s="165"/>
      <c r="FZ267" s="165"/>
      <c r="GA267" s="165"/>
      <c r="GB267" s="165"/>
      <c r="GC267" s="165"/>
      <c r="GD267" s="165"/>
      <c r="GE267" s="165"/>
      <c r="GF267" s="165"/>
      <c r="GG267" s="165"/>
      <c r="GH267" s="165"/>
      <c r="GI267" s="165"/>
      <c r="GJ267" s="165"/>
      <c r="GK267" s="165"/>
      <c r="GL267" s="165"/>
      <c r="GM267" s="165"/>
      <c r="GN267" s="165"/>
      <c r="GO267" s="165"/>
      <c r="GP267" s="165"/>
      <c r="GQ267" s="165"/>
      <c r="GR267" s="165"/>
      <c r="GS267" s="165"/>
      <c r="GT267" s="165"/>
      <c r="GU267" s="165"/>
      <c r="GV267" s="165"/>
      <c r="GW267" s="165"/>
      <c r="GX267" s="165"/>
      <c r="GY267" s="165"/>
      <c r="GZ267" s="165"/>
      <c r="HA267" s="165"/>
      <c r="HB267" s="165"/>
      <c r="HC267" s="165"/>
      <c r="HD267" s="165"/>
      <c r="HE267" s="165"/>
      <c r="HF267" s="165"/>
      <c r="HG267" s="165"/>
      <c r="HH267" s="165"/>
      <c r="HI267" s="165"/>
      <c r="HJ267" s="165"/>
      <c r="HK267" s="165"/>
      <c r="HL267" s="165"/>
      <c r="HM267" s="165"/>
      <c r="HN267" s="165"/>
      <c r="HO267" s="165"/>
      <c r="HP267" s="165"/>
      <c r="HQ267" s="165"/>
      <c r="HR267" s="165"/>
      <c r="HS267" s="165"/>
      <c r="HT267" s="165"/>
      <c r="HU267" s="165"/>
      <c r="HV267" s="165"/>
      <c r="HW267" s="165"/>
      <c r="HX267" s="165"/>
      <c r="HY267" s="165"/>
      <c r="HZ267" s="165"/>
      <c r="IA267" s="165"/>
      <c r="IB267" s="165"/>
      <c r="IC267" s="165"/>
      <c r="ID267" s="165"/>
      <c r="IE267" s="165"/>
      <c r="IF267" s="165"/>
      <c r="IG267" s="165"/>
      <c r="IH267" s="165"/>
      <c r="II267" s="165"/>
      <c r="IJ267" s="165"/>
      <c r="IK267" s="165"/>
      <c r="IL267" s="165"/>
      <c r="IM267" s="165"/>
      <c r="IN267" s="165"/>
      <c r="IO267" s="165"/>
      <c r="IP267" s="165"/>
      <c r="IQ267" s="165"/>
      <c r="IR267" s="165"/>
      <c r="IS267" s="165"/>
      <c r="IT267" s="165"/>
    </row>
    <row r="268" spans="1:255" s="152" customFormat="1" ht="18" customHeight="1" x14ac:dyDescent="0.2">
      <c r="A268" s="384"/>
      <c r="C268" s="151"/>
      <c r="D268" s="151"/>
      <c r="E268" s="151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  <c r="GR268" s="165"/>
      <c r="GS268" s="165"/>
      <c r="GT268" s="165"/>
      <c r="GU268" s="165"/>
      <c r="GV268" s="165"/>
      <c r="GW268" s="165"/>
      <c r="GX268" s="165"/>
      <c r="GY268" s="165"/>
      <c r="GZ268" s="165"/>
      <c r="HA268" s="165"/>
      <c r="HB268" s="165"/>
      <c r="HC268" s="165"/>
      <c r="HD268" s="165"/>
      <c r="HE268" s="165"/>
      <c r="HF268" s="165"/>
      <c r="HG268" s="165"/>
      <c r="HH268" s="165"/>
      <c r="HI268" s="165"/>
      <c r="HJ268" s="165"/>
      <c r="HK268" s="165"/>
      <c r="HL268" s="165"/>
      <c r="HM268" s="165"/>
      <c r="HN268" s="165"/>
      <c r="HO268" s="165"/>
      <c r="HP268" s="165"/>
      <c r="HQ268" s="165"/>
      <c r="HR268" s="165"/>
      <c r="HS268" s="165"/>
      <c r="HT268" s="165"/>
      <c r="HU268" s="165"/>
      <c r="HV268" s="165"/>
      <c r="HW268" s="165"/>
      <c r="HX268" s="165"/>
      <c r="HY268" s="165"/>
      <c r="HZ268" s="165"/>
      <c r="IA268" s="165"/>
      <c r="IB268" s="165"/>
      <c r="IC268" s="165"/>
      <c r="ID268" s="165"/>
      <c r="IE268" s="165"/>
      <c r="IF268" s="165"/>
      <c r="IG268" s="165"/>
      <c r="IH268" s="165"/>
      <c r="II268" s="165"/>
      <c r="IJ268" s="165"/>
      <c r="IK268" s="165"/>
      <c r="IL268" s="165"/>
      <c r="IM268" s="165"/>
      <c r="IN268" s="165"/>
      <c r="IO268" s="165"/>
      <c r="IP268" s="165"/>
      <c r="IQ268" s="165"/>
      <c r="IR268" s="165"/>
      <c r="IS268" s="165"/>
      <c r="IT268" s="165"/>
      <c r="IU268" s="165"/>
    </row>
    <row r="269" spans="1:255" s="203" customFormat="1" ht="18" customHeight="1" x14ac:dyDescent="0.2">
      <c r="A269" s="384"/>
      <c r="B269" s="199" t="s">
        <v>449</v>
      </c>
      <c r="C269" s="200"/>
      <c r="D269" s="200"/>
      <c r="E269" s="201"/>
      <c r="F269" s="202" t="s">
        <v>1168</v>
      </c>
      <c r="G269" s="202"/>
      <c r="H269" s="200"/>
      <c r="I269" s="202" t="s">
        <v>451</v>
      </c>
      <c r="J269" s="202"/>
      <c r="K269" s="202"/>
      <c r="L269" s="200"/>
    </row>
    <row r="270" spans="1:255" s="203" customFormat="1" ht="18" customHeight="1" x14ac:dyDescent="0.2">
      <c r="A270" s="384"/>
      <c r="B270" s="204" t="s">
        <v>452</v>
      </c>
      <c r="C270" s="200"/>
      <c r="D270" s="205" t="s">
        <v>453</v>
      </c>
      <c r="E270" s="206"/>
      <c r="F270" s="204" t="s">
        <v>454</v>
      </c>
      <c r="G270" s="200"/>
      <c r="H270" s="205" t="s">
        <v>455</v>
      </c>
      <c r="I270" s="204" t="s">
        <v>456</v>
      </c>
      <c r="J270" s="200"/>
      <c r="K270" s="205" t="s">
        <v>457</v>
      </c>
      <c r="L270" s="200"/>
    </row>
    <row r="271" spans="1:255" s="203" customFormat="1" ht="18" customHeight="1" x14ac:dyDescent="0.2">
      <c r="A271" s="385"/>
      <c r="B271" s="465" t="s">
        <v>458</v>
      </c>
      <c r="C271" s="209"/>
      <c r="D271" s="645" t="s">
        <v>459</v>
      </c>
      <c r="E271" s="204"/>
      <c r="F271" s="796" t="s">
        <v>460</v>
      </c>
      <c r="G271" s="796" t="s">
        <v>461</v>
      </c>
      <c r="H271" s="264" t="s">
        <v>462</v>
      </c>
      <c r="I271" s="208" t="s">
        <v>463</v>
      </c>
      <c r="J271" s="209" t="s">
        <v>1169</v>
      </c>
      <c r="K271" s="210" t="s">
        <v>464</v>
      </c>
      <c r="L271" s="200"/>
    </row>
    <row r="272" spans="1:255" s="203" customFormat="1" ht="18" customHeight="1" x14ac:dyDescent="0.2">
      <c r="A272" s="384"/>
      <c r="B272" s="465" t="s">
        <v>465</v>
      </c>
      <c r="C272" s="209"/>
      <c r="D272" s="645" t="s">
        <v>466</v>
      </c>
      <c r="E272" s="204"/>
      <c r="F272" s="796" t="s">
        <v>467</v>
      </c>
      <c r="G272" s="796" t="s">
        <v>468</v>
      </c>
      <c r="H272" s="264" t="s">
        <v>469</v>
      </c>
      <c r="I272" s="208" t="s">
        <v>470</v>
      </c>
      <c r="J272" s="209" t="s">
        <v>1170</v>
      </c>
      <c r="K272" s="210" t="s">
        <v>471</v>
      </c>
      <c r="L272" s="200"/>
    </row>
    <row r="273" spans="1:13" s="203" customFormat="1" ht="18" customHeight="1" x14ac:dyDescent="0.2">
      <c r="A273" s="384"/>
      <c r="B273" s="208" t="s">
        <v>2273</v>
      </c>
      <c r="C273" s="209"/>
      <c r="D273" s="210" t="s">
        <v>473</v>
      </c>
      <c r="E273" s="204"/>
      <c r="F273" s="796" t="s">
        <v>474</v>
      </c>
      <c r="G273" s="796" t="s">
        <v>475</v>
      </c>
      <c r="H273" s="264" t="s">
        <v>476</v>
      </c>
      <c r="I273" s="208" t="s">
        <v>1173</v>
      </c>
      <c r="J273" s="209" t="s">
        <v>1174</v>
      </c>
      <c r="K273" s="210" t="s">
        <v>1175</v>
      </c>
      <c r="L273" s="200"/>
    </row>
    <row r="274" spans="1:13" s="203" customFormat="1" ht="18" customHeight="1" x14ac:dyDescent="0.2">
      <c r="A274" s="384"/>
      <c r="B274" s="208" t="s">
        <v>479</v>
      </c>
      <c r="C274" s="209"/>
      <c r="D274" s="210" t="s">
        <v>480</v>
      </c>
      <c r="E274" s="204"/>
      <c r="F274" s="796" t="s">
        <v>481</v>
      </c>
      <c r="G274" s="796" t="s">
        <v>482</v>
      </c>
      <c r="H274" s="264" t="s">
        <v>483</v>
      </c>
      <c r="I274" s="208" t="s">
        <v>484</v>
      </c>
      <c r="J274" s="209" t="s">
        <v>1176</v>
      </c>
      <c r="K274" s="210" t="s">
        <v>485</v>
      </c>
      <c r="L274" s="200"/>
    </row>
    <row r="275" spans="1:13" s="203" customFormat="1" ht="18" customHeight="1" x14ac:dyDescent="0.2">
      <c r="A275" s="384"/>
      <c r="B275" s="465" t="s">
        <v>486</v>
      </c>
      <c r="C275" s="209"/>
      <c r="D275" s="645" t="s">
        <v>487</v>
      </c>
      <c r="E275" s="204"/>
      <c r="F275" s="796" t="s">
        <v>2274</v>
      </c>
      <c r="G275" s="796" t="s">
        <v>489</v>
      </c>
      <c r="H275" s="264" t="s">
        <v>2275</v>
      </c>
      <c r="I275" s="208" t="s">
        <v>491</v>
      </c>
      <c r="J275" s="209" t="s">
        <v>1177</v>
      </c>
      <c r="K275" s="210" t="s">
        <v>492</v>
      </c>
      <c r="L275" s="200"/>
    </row>
    <row r="276" spans="1:13" s="203" customFormat="1" ht="18" customHeight="1" x14ac:dyDescent="0.2">
      <c r="A276" s="384"/>
      <c r="B276" s="465" t="s">
        <v>493</v>
      </c>
      <c r="C276" s="209"/>
      <c r="D276" s="645" t="s">
        <v>494</v>
      </c>
      <c r="E276" s="204"/>
      <c r="F276" s="796" t="s">
        <v>2276</v>
      </c>
      <c r="G276" s="796" t="s">
        <v>496</v>
      </c>
      <c r="H276" s="264" t="s">
        <v>2277</v>
      </c>
      <c r="I276" s="208" t="s">
        <v>498</v>
      </c>
      <c r="J276" s="209" t="s">
        <v>1178</v>
      </c>
      <c r="K276" s="210" t="s">
        <v>499</v>
      </c>
      <c r="L276" s="200"/>
    </row>
    <row r="277" spans="1:13" s="203" customFormat="1" ht="18" customHeight="1" x14ac:dyDescent="0.2">
      <c r="A277" s="384"/>
      <c r="B277" s="465" t="s">
        <v>1179</v>
      </c>
      <c r="C277" s="209"/>
      <c r="D277" s="645" t="s">
        <v>1180</v>
      </c>
      <c r="E277" s="204"/>
      <c r="F277" s="569"/>
      <c r="G277"/>
      <c r="H277"/>
      <c r="I277" s="208"/>
      <c r="J277" s="209"/>
      <c r="K277" s="210"/>
      <c r="L277" s="200"/>
    </row>
    <row r="278" spans="1:13" s="203" customFormat="1" ht="18" customHeight="1" x14ac:dyDescent="0.2">
      <c r="A278" s="384"/>
      <c r="B278" s="465" t="s">
        <v>504</v>
      </c>
      <c r="C278" s="209"/>
      <c r="D278" s="645" t="s">
        <v>505</v>
      </c>
      <c r="E278" s="204"/>
      <c r="F278" s="208"/>
      <c r="G278" s="204"/>
      <c r="H278" s="210"/>
      <c r="I278" s="204"/>
      <c r="J278" s="200"/>
      <c r="K278" s="205"/>
      <c r="L278" s="200"/>
    </row>
    <row r="279" spans="1:13" ht="18" customHeight="1" x14ac:dyDescent="0.2">
      <c r="B279" s="203"/>
      <c r="C279" s="203"/>
      <c r="D279" s="211"/>
      <c r="E279" s="211"/>
      <c r="F279" s="208"/>
      <c r="G279" s="204"/>
      <c r="H279" s="210"/>
      <c r="I279" s="19"/>
      <c r="J279" s="19"/>
      <c r="K279" s="19"/>
      <c r="L279" s="200"/>
      <c r="M279" s="203"/>
    </row>
    <row r="280" spans="1:13" ht="18" customHeight="1" x14ac:dyDescent="0.2">
      <c r="B280" s="200" t="s">
        <v>1181</v>
      </c>
      <c r="C280" s="200" t="s">
        <v>1182</v>
      </c>
      <c r="D280" s="212"/>
      <c r="E280" s="200"/>
      <c r="F280" s="200" t="s">
        <v>1183</v>
      </c>
      <c r="G280" s="213" t="s">
        <v>1184</v>
      </c>
      <c r="H280" s="203"/>
      <c r="I280" s="200" t="s">
        <v>1183</v>
      </c>
      <c r="J280" s="200" t="s">
        <v>1185</v>
      </c>
      <c r="K280" s="203"/>
      <c r="L280" s="203"/>
      <c r="M280" s="203"/>
    </row>
    <row r="281" spans="1:13" ht="18" customHeight="1" x14ac:dyDescent="0.2">
      <c r="B281" s="200"/>
      <c r="C281" s="200"/>
      <c r="D281" s="200"/>
      <c r="E281" s="200"/>
      <c r="F281" s="200"/>
      <c r="G281" s="200"/>
      <c r="H281" s="200"/>
      <c r="I281" s="19"/>
      <c r="J281" s="19"/>
      <c r="K281" s="19"/>
      <c r="L281" s="19"/>
      <c r="M281" s="19"/>
    </row>
    <row r="282" spans="1:13" ht="18" customHeight="1" x14ac:dyDescent="0.2">
      <c r="B282" s="200"/>
      <c r="C282" s="200"/>
      <c r="D282" s="200"/>
      <c r="E282" s="200"/>
      <c r="F282" s="200"/>
      <c r="G282" s="200"/>
      <c r="H282" s="200"/>
      <c r="I282" s="19"/>
      <c r="J282" s="19"/>
      <c r="K282" s="19"/>
      <c r="L282" s="19"/>
      <c r="M282" s="19"/>
    </row>
    <row r="283" spans="1:13" ht="18" customHeight="1" x14ac:dyDescent="0.2">
      <c r="I283" s="19"/>
      <c r="J283" s="19"/>
      <c r="K283" s="19"/>
      <c r="L283" s="19"/>
      <c r="M283" s="19"/>
    </row>
    <row r="284" spans="1:13" ht="18" customHeight="1" x14ac:dyDescent="0.2">
      <c r="I284" s="19"/>
      <c r="J284" s="19"/>
      <c r="K284" s="19"/>
      <c r="L284" s="19"/>
      <c r="M284" s="19"/>
    </row>
    <row r="285" spans="1:13" ht="18" customHeight="1" x14ac:dyDescent="0.2">
      <c r="I285" s="19"/>
      <c r="J285" s="19"/>
      <c r="K285" s="19"/>
      <c r="L285" s="19"/>
      <c r="M285" s="19"/>
    </row>
    <row r="286" spans="1:13" ht="18" customHeight="1" x14ac:dyDescent="0.2">
      <c r="I286" s="19"/>
      <c r="J286" s="19"/>
      <c r="K286" s="19"/>
      <c r="L286" s="19"/>
      <c r="M286" s="19"/>
    </row>
    <row r="287" spans="1:13" ht="18" customHeight="1" x14ac:dyDescent="0.2">
      <c r="I287" s="19"/>
      <c r="J287" s="19"/>
      <c r="K287" s="19"/>
      <c r="L287" s="19"/>
      <c r="M287" s="19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1:N66"/>
  <sheetViews>
    <sheetView showGridLines="0" zoomScaleNormal="100" zoomScaleSheetLayoutView="80" workbookViewId="0">
      <selection activeCell="C46" sqref="C46"/>
    </sheetView>
  </sheetViews>
  <sheetFormatPr defaultColWidth="9.140625" defaultRowHeight="13.5" x14ac:dyDescent="0.2"/>
  <cols>
    <col min="1" max="1" width="24.7109375" style="1191" customWidth="1"/>
    <col min="2" max="2" width="24.140625" style="151" customWidth="1"/>
    <col min="3" max="3" width="25.140625" style="151" customWidth="1"/>
    <col min="4" max="5" width="17.5703125" style="151" customWidth="1"/>
    <col min="6" max="6" width="23.42578125" style="151" customWidth="1"/>
    <col min="7" max="7" width="14.28515625" style="151" customWidth="1"/>
    <col min="8" max="8" width="27.5703125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thickBot="1" x14ac:dyDescent="0.25">
      <c r="K1" s="155"/>
    </row>
    <row r="2" spans="1:11" ht="16.5" thickBot="1" x14ac:dyDescent="0.25">
      <c r="B2" s="8" t="s">
        <v>1033</v>
      </c>
      <c r="H2" s="1150" t="s">
        <v>382</v>
      </c>
      <c r="K2" s="155"/>
    </row>
    <row r="3" spans="1:11" ht="15.75" customHeight="1" thickBot="1" x14ac:dyDescent="0.25">
      <c r="K3" s="155"/>
    </row>
    <row r="4" spans="1:11" ht="30" customHeight="1" thickBot="1" x14ac:dyDescent="0.25">
      <c r="B4" s="1280" t="s">
        <v>2278</v>
      </c>
      <c r="C4" s="1281"/>
      <c r="D4" s="1281"/>
      <c r="E4" s="1281"/>
      <c r="F4" s="1282"/>
    </row>
    <row r="5" spans="1:11" x14ac:dyDescent="0.2">
      <c r="B5" s="152"/>
      <c r="C5" s="152"/>
      <c r="D5" s="152"/>
      <c r="E5" s="152"/>
      <c r="F5" s="138"/>
      <c r="G5" s="138"/>
    </row>
    <row r="6" spans="1:11" s="152" customFormat="1" ht="39.950000000000003" customHeight="1" x14ac:dyDescent="0.2">
      <c r="A6" s="1192"/>
      <c r="B6" s="1014" t="s">
        <v>594</v>
      </c>
      <c r="C6" s="845" t="s">
        <v>507</v>
      </c>
      <c r="D6" s="1136" t="s">
        <v>1036</v>
      </c>
      <c r="E6" s="1133" t="s">
        <v>1037</v>
      </c>
      <c r="F6" s="1133" t="s">
        <v>1038</v>
      </c>
      <c r="G6" s="1195"/>
      <c r="H6" s="1319" t="s">
        <v>387</v>
      </c>
      <c r="I6" s="518"/>
    </row>
    <row r="7" spans="1:11" s="152" customFormat="1" ht="20.100000000000001" customHeight="1" x14ac:dyDescent="0.2">
      <c r="A7" s="1192"/>
      <c r="B7" s="1136" t="s">
        <v>388</v>
      </c>
      <c r="C7" s="1137" t="s">
        <v>389</v>
      </c>
      <c r="D7" s="1136" t="s">
        <v>1041</v>
      </c>
      <c r="E7" s="1196" t="s">
        <v>154</v>
      </c>
      <c r="F7" s="1196" t="s">
        <v>147</v>
      </c>
      <c r="G7" s="1195"/>
      <c r="H7" s="1320"/>
      <c r="I7" s="518"/>
    </row>
    <row r="8" spans="1:11" ht="18.75" hidden="1" customHeight="1" x14ac:dyDescent="0.2">
      <c r="B8" s="479" t="s">
        <v>2279</v>
      </c>
      <c r="C8" s="341" t="s">
        <v>2280</v>
      </c>
      <c r="D8" s="341">
        <v>45204</v>
      </c>
      <c r="E8" s="341">
        <f t="shared" ref="E8:E16" si="0">D8+5</f>
        <v>45209</v>
      </c>
      <c r="F8" s="341">
        <f t="shared" ref="F8:F16" si="1">E8+1</f>
        <v>45210</v>
      </c>
      <c r="H8" s="543">
        <v>45205</v>
      </c>
      <c r="I8" s="489"/>
      <c r="K8" s="155"/>
    </row>
    <row r="9" spans="1:11" ht="18.75" hidden="1" customHeight="1" x14ac:dyDescent="0.2">
      <c r="B9" s="479" t="s">
        <v>2281</v>
      </c>
      <c r="C9" s="341" t="s">
        <v>2282</v>
      </c>
      <c r="D9" s="341">
        <v>45212</v>
      </c>
      <c r="E9" s="341">
        <f t="shared" si="0"/>
        <v>45217</v>
      </c>
      <c r="F9" s="341">
        <f t="shared" si="1"/>
        <v>45218</v>
      </c>
      <c r="H9" s="543">
        <f t="shared" ref="H9:H16" si="2">H8+7</f>
        <v>45212</v>
      </c>
      <c r="I9" s="489"/>
      <c r="K9" s="155"/>
    </row>
    <row r="10" spans="1:11" ht="18.75" hidden="1" customHeight="1" x14ac:dyDescent="0.2">
      <c r="A10" s="1191" t="s">
        <v>2283</v>
      </c>
      <c r="B10" s="479" t="s">
        <v>395</v>
      </c>
      <c r="C10" s="341" t="s">
        <v>2284</v>
      </c>
      <c r="D10" s="540">
        <v>45218</v>
      </c>
      <c r="E10" s="540">
        <f t="shared" si="0"/>
        <v>45223</v>
      </c>
      <c r="F10" s="540">
        <f t="shared" si="1"/>
        <v>45224</v>
      </c>
      <c r="H10" s="585">
        <f t="shared" si="2"/>
        <v>45219</v>
      </c>
      <c r="I10" s="489"/>
      <c r="K10" s="155"/>
    </row>
    <row r="11" spans="1:11" ht="18.75" hidden="1" customHeight="1" x14ac:dyDescent="0.2">
      <c r="A11" s="1191" t="s">
        <v>2171</v>
      </c>
      <c r="B11" s="479" t="s">
        <v>2128</v>
      </c>
      <c r="C11" s="341" t="s">
        <v>2285</v>
      </c>
      <c r="D11" s="341">
        <v>45221</v>
      </c>
      <c r="E11" s="341">
        <f t="shared" si="0"/>
        <v>45226</v>
      </c>
      <c r="F11" s="341">
        <f t="shared" si="1"/>
        <v>45227</v>
      </c>
      <c r="H11" s="543">
        <f t="shared" si="2"/>
        <v>45226</v>
      </c>
      <c r="I11" s="489"/>
      <c r="K11" s="155"/>
    </row>
    <row r="12" spans="1:11" ht="18.75" hidden="1" customHeight="1" x14ac:dyDescent="0.2">
      <c r="B12" s="821" t="s">
        <v>2286</v>
      </c>
      <c r="C12" s="819" t="s">
        <v>2287</v>
      </c>
      <c r="D12" s="819">
        <v>45237</v>
      </c>
      <c r="E12" s="516">
        <f t="shared" si="0"/>
        <v>45242</v>
      </c>
      <c r="F12" s="516">
        <f t="shared" si="1"/>
        <v>45243</v>
      </c>
      <c r="H12" s="608">
        <f t="shared" si="2"/>
        <v>45233</v>
      </c>
      <c r="I12" s="489"/>
      <c r="K12" s="155"/>
    </row>
    <row r="13" spans="1:11" ht="18.75" hidden="1" customHeight="1" x14ac:dyDescent="0.2">
      <c r="A13" s="1191" t="s">
        <v>2288</v>
      </c>
      <c r="B13" s="821" t="s">
        <v>2289</v>
      </c>
      <c r="C13" s="819" t="s">
        <v>2290</v>
      </c>
      <c r="D13" s="819">
        <v>45237</v>
      </c>
      <c r="E13" s="540">
        <f t="shared" si="0"/>
        <v>45242</v>
      </c>
      <c r="F13" s="540">
        <f t="shared" si="1"/>
        <v>45243</v>
      </c>
      <c r="H13" s="585">
        <f t="shared" si="2"/>
        <v>45240</v>
      </c>
      <c r="I13" s="489"/>
      <c r="K13" s="155"/>
    </row>
    <row r="14" spans="1:11" ht="18.75" hidden="1" customHeight="1" x14ac:dyDescent="0.2">
      <c r="A14" s="1191" t="s">
        <v>1799</v>
      </c>
      <c r="B14" s="821" t="s">
        <v>2291</v>
      </c>
      <c r="C14" s="819" t="s">
        <v>2292</v>
      </c>
      <c r="D14" s="819">
        <v>45251</v>
      </c>
      <c r="E14" s="819">
        <f t="shared" si="0"/>
        <v>45256</v>
      </c>
      <c r="F14" s="819">
        <f t="shared" si="1"/>
        <v>45257</v>
      </c>
      <c r="H14" s="543">
        <f t="shared" si="2"/>
        <v>45247</v>
      </c>
      <c r="I14" s="489"/>
      <c r="K14" s="155"/>
    </row>
    <row r="15" spans="1:11" ht="18.75" hidden="1" customHeight="1" x14ac:dyDescent="0.2">
      <c r="B15" s="821" t="s">
        <v>2293</v>
      </c>
      <c r="C15" s="819" t="s">
        <v>2294</v>
      </c>
      <c r="D15" s="160">
        <v>45253</v>
      </c>
      <c r="E15" s="160"/>
      <c r="F15" s="160"/>
      <c r="H15" s="449">
        <f t="shared" si="2"/>
        <v>45254</v>
      </c>
      <c r="I15" s="489"/>
      <c r="K15" s="155"/>
    </row>
    <row r="16" spans="1:11" ht="18.75" hidden="1" customHeight="1" x14ac:dyDescent="0.2">
      <c r="A16" s="1191" t="s">
        <v>2295</v>
      </c>
      <c r="B16" s="821" t="s">
        <v>2296</v>
      </c>
      <c r="C16" s="819" t="s">
        <v>2297</v>
      </c>
      <c r="D16" s="540">
        <v>45260</v>
      </c>
      <c r="E16" s="540">
        <f t="shared" si="0"/>
        <v>45265</v>
      </c>
      <c r="F16" s="540">
        <f t="shared" si="1"/>
        <v>45266</v>
      </c>
      <c r="H16" s="585">
        <f t="shared" si="2"/>
        <v>45261</v>
      </c>
      <c r="I16" s="489"/>
      <c r="K16" s="155"/>
    </row>
    <row r="17" spans="1:11" ht="18.75" hidden="1" customHeight="1" x14ac:dyDescent="0.2">
      <c r="B17" s="821" t="s">
        <v>2298</v>
      </c>
      <c r="C17" s="819" t="s">
        <v>2299</v>
      </c>
      <c r="D17" s="341">
        <v>45260</v>
      </c>
      <c r="E17" s="341">
        <f t="shared" ref="E17" si="3">D17+5</f>
        <v>45265</v>
      </c>
      <c r="F17" s="341">
        <f t="shared" ref="F17" si="4">E17+1</f>
        <v>45266</v>
      </c>
      <c r="H17" s="543">
        <f t="shared" ref="H17:H25" si="5">D17+1</f>
        <v>45261</v>
      </c>
      <c r="I17" s="489"/>
      <c r="K17" s="155"/>
    </row>
    <row r="18" spans="1:11" ht="18.75" hidden="1" customHeight="1" x14ac:dyDescent="0.2">
      <c r="B18" s="479" t="s">
        <v>2279</v>
      </c>
      <c r="C18" s="819" t="s">
        <v>2300</v>
      </c>
      <c r="D18" s="341">
        <f t="shared" ref="D18:D25" si="6">D17+7</f>
        <v>45267</v>
      </c>
      <c r="E18" s="341">
        <f t="shared" ref="E18:E19" si="7">D18+5</f>
        <v>45272</v>
      </c>
      <c r="F18" s="341">
        <f t="shared" ref="F18:F19" si="8">E18+1</f>
        <v>45273</v>
      </c>
      <c r="H18" s="543">
        <f t="shared" si="5"/>
        <v>45268</v>
      </c>
      <c r="I18" s="489"/>
      <c r="K18" s="155"/>
    </row>
    <row r="19" spans="1:11" ht="18.75" hidden="1" customHeight="1" x14ac:dyDescent="0.2">
      <c r="A19" s="1191" t="s">
        <v>2301</v>
      </c>
      <c r="B19" s="479" t="s">
        <v>1727</v>
      </c>
      <c r="C19" s="819" t="s">
        <v>2302</v>
      </c>
      <c r="D19" s="341">
        <v>45271</v>
      </c>
      <c r="E19" s="341">
        <f t="shared" si="7"/>
        <v>45276</v>
      </c>
      <c r="F19" s="341">
        <f t="shared" si="8"/>
        <v>45277</v>
      </c>
      <c r="H19" s="543">
        <f t="shared" si="5"/>
        <v>45272</v>
      </c>
      <c r="I19" s="489"/>
      <c r="K19" s="155"/>
    </row>
    <row r="20" spans="1:11" ht="18.75" hidden="1" customHeight="1" x14ac:dyDescent="0.2">
      <c r="B20" s="479" t="s">
        <v>2128</v>
      </c>
      <c r="C20" s="819" t="s">
        <v>2303</v>
      </c>
      <c r="D20" s="341">
        <v>45282</v>
      </c>
      <c r="E20" s="341">
        <f t="shared" ref="E20" si="9">D20+5</f>
        <v>45287</v>
      </c>
      <c r="F20" s="341">
        <f t="shared" ref="F20" si="10">E20+1</f>
        <v>45288</v>
      </c>
      <c r="H20" s="543">
        <f t="shared" si="5"/>
        <v>45283</v>
      </c>
      <c r="I20" s="489"/>
      <c r="K20" s="155"/>
    </row>
    <row r="21" spans="1:11" ht="18.75" hidden="1" customHeight="1" x14ac:dyDescent="0.2">
      <c r="A21" s="1191" t="s">
        <v>2304</v>
      </c>
      <c r="B21" s="479" t="s">
        <v>2305</v>
      </c>
      <c r="C21" s="819" t="s">
        <v>2306</v>
      </c>
      <c r="D21" s="341">
        <v>45288</v>
      </c>
      <c r="E21" s="341">
        <f t="shared" ref="E21" si="11">D21+5</f>
        <v>45293</v>
      </c>
      <c r="F21" s="341">
        <f t="shared" ref="F21" si="12">E21+1</f>
        <v>45294</v>
      </c>
      <c r="H21" s="543">
        <f t="shared" si="5"/>
        <v>45289</v>
      </c>
      <c r="I21" s="489"/>
      <c r="K21" s="155"/>
    </row>
    <row r="22" spans="1:11" ht="18.75" hidden="1" customHeight="1" x14ac:dyDescent="0.2">
      <c r="A22" s="1191" t="s">
        <v>2307</v>
      </c>
      <c r="B22" s="479" t="s">
        <v>2044</v>
      </c>
      <c r="C22" s="819" t="s">
        <v>2308</v>
      </c>
      <c r="D22" s="341">
        <v>45295</v>
      </c>
      <c r="E22" s="341">
        <f t="shared" ref="E22" si="13">D22+5</f>
        <v>45300</v>
      </c>
      <c r="F22" s="341">
        <f t="shared" ref="F22" si="14">E22+1</f>
        <v>45301</v>
      </c>
      <c r="H22" s="543">
        <f t="shared" si="5"/>
        <v>45296</v>
      </c>
      <c r="I22" s="489"/>
      <c r="K22" s="155"/>
    </row>
    <row r="23" spans="1:11" ht="18.75" hidden="1" customHeight="1" x14ac:dyDescent="0.2">
      <c r="A23" s="1191" t="s">
        <v>2309</v>
      </c>
      <c r="B23" s="842" t="s">
        <v>2310</v>
      </c>
      <c r="C23" s="819" t="s">
        <v>2311</v>
      </c>
      <c r="D23" s="341">
        <f t="shared" si="6"/>
        <v>45302</v>
      </c>
      <c r="E23" s="341">
        <f t="shared" ref="E23:E25" si="15">D23+5</f>
        <v>45307</v>
      </c>
      <c r="F23" s="341">
        <f t="shared" ref="F23:F25" si="16">E23+1</f>
        <v>45308</v>
      </c>
      <c r="H23" s="543">
        <f t="shared" si="5"/>
        <v>45303</v>
      </c>
      <c r="I23" s="489"/>
      <c r="K23" s="155"/>
    </row>
    <row r="24" spans="1:11" ht="18.75" hidden="1" customHeight="1" x14ac:dyDescent="0.2">
      <c r="A24" s="1191" t="s">
        <v>2312</v>
      </c>
      <c r="B24" s="479" t="s">
        <v>2298</v>
      </c>
      <c r="C24" s="819" t="s">
        <v>2313</v>
      </c>
      <c r="D24" s="341">
        <f t="shared" si="6"/>
        <v>45309</v>
      </c>
      <c r="E24" s="341">
        <f t="shared" si="15"/>
        <v>45314</v>
      </c>
      <c r="F24" s="341">
        <f t="shared" si="16"/>
        <v>45315</v>
      </c>
      <c r="H24" s="543">
        <f t="shared" si="5"/>
        <v>45310</v>
      </c>
      <c r="I24" s="489"/>
      <c r="K24" s="155"/>
    </row>
    <row r="25" spans="1:11" ht="18.75" hidden="1" customHeight="1" x14ac:dyDescent="0.2">
      <c r="A25" s="1191" t="s">
        <v>2314</v>
      </c>
      <c r="B25" s="479" t="s">
        <v>1049</v>
      </c>
      <c r="C25" s="819" t="s">
        <v>2315</v>
      </c>
      <c r="D25" s="341">
        <f t="shared" si="6"/>
        <v>45316</v>
      </c>
      <c r="E25" s="341">
        <f t="shared" si="15"/>
        <v>45321</v>
      </c>
      <c r="F25" s="341">
        <f t="shared" si="16"/>
        <v>45322</v>
      </c>
      <c r="H25" s="543">
        <f t="shared" si="5"/>
        <v>45317</v>
      </c>
      <c r="I25" s="489"/>
      <c r="K25" s="155"/>
    </row>
    <row r="26" spans="1:11" ht="18.75" hidden="1" customHeight="1" x14ac:dyDescent="0.2">
      <c r="A26" s="1191" t="s">
        <v>2295</v>
      </c>
      <c r="B26" s="479" t="s">
        <v>2316</v>
      </c>
      <c r="C26" s="819" t="s">
        <v>2317</v>
      </c>
      <c r="D26" s="341">
        <v>45325</v>
      </c>
      <c r="E26" s="341">
        <f t="shared" ref="E26" si="17">D26+5</f>
        <v>45330</v>
      </c>
      <c r="F26" s="341">
        <f t="shared" ref="F26" si="18">E26+1</f>
        <v>45331</v>
      </c>
      <c r="H26" s="543">
        <v>45326</v>
      </c>
      <c r="I26" s="489"/>
      <c r="K26" s="155"/>
    </row>
    <row r="27" spans="1:11" ht="18.75" hidden="1" customHeight="1" x14ac:dyDescent="0.2">
      <c r="A27" s="1191" t="s">
        <v>2318</v>
      </c>
      <c r="B27" s="842" t="s">
        <v>1767</v>
      </c>
      <c r="C27" s="819" t="s">
        <v>2319</v>
      </c>
      <c r="D27" s="341">
        <v>45331</v>
      </c>
      <c r="E27" s="341">
        <f t="shared" ref="E27:E28" si="19">D27+5</f>
        <v>45336</v>
      </c>
      <c r="F27" s="341">
        <f t="shared" ref="F27:F28" si="20">E27+1</f>
        <v>45337</v>
      </c>
      <c r="H27" s="543">
        <f>D27+1</f>
        <v>45332</v>
      </c>
      <c r="I27" s="489"/>
      <c r="K27" s="155"/>
    </row>
    <row r="28" spans="1:11" ht="18.75" hidden="1" customHeight="1" x14ac:dyDescent="0.2">
      <c r="A28" s="1191" t="s">
        <v>2320</v>
      </c>
      <c r="B28" s="652" t="s">
        <v>395</v>
      </c>
      <c r="C28" s="819" t="s">
        <v>2321</v>
      </c>
      <c r="D28" s="341">
        <v>45337</v>
      </c>
      <c r="E28" s="540">
        <f t="shared" si="19"/>
        <v>45342</v>
      </c>
      <c r="F28" s="540">
        <f t="shared" si="20"/>
        <v>45343</v>
      </c>
      <c r="H28" s="585">
        <f>D28+1</f>
        <v>45338</v>
      </c>
      <c r="I28" s="489"/>
      <c r="K28" s="155"/>
    </row>
    <row r="29" spans="1:11" ht="18.75" hidden="1" customHeight="1" x14ac:dyDescent="0.2">
      <c r="A29" s="1191" t="s">
        <v>2322</v>
      </c>
      <c r="B29" s="652" t="s">
        <v>395</v>
      </c>
      <c r="C29" s="819" t="s">
        <v>2323</v>
      </c>
      <c r="D29" s="341">
        <v>45344</v>
      </c>
      <c r="E29" s="160"/>
      <c r="F29" s="160"/>
      <c r="H29" s="543">
        <f>D29+1</f>
        <v>45345</v>
      </c>
      <c r="I29" s="489"/>
      <c r="K29" s="155"/>
    </row>
    <row r="30" spans="1:11" ht="18.75" hidden="1" customHeight="1" x14ac:dyDescent="0.2">
      <c r="A30" s="1191" t="s">
        <v>2324</v>
      </c>
      <c r="B30" s="837" t="s">
        <v>2305</v>
      </c>
      <c r="C30" s="819" t="s">
        <v>2325</v>
      </c>
      <c r="D30" s="341">
        <v>45351</v>
      </c>
      <c r="E30" s="341">
        <f t="shared" ref="E30" si="21">D30+5</f>
        <v>45356</v>
      </c>
      <c r="F30" s="341">
        <f t="shared" ref="F30" si="22">E30+1</f>
        <v>45357</v>
      </c>
      <c r="H30" s="543">
        <v>45352</v>
      </c>
      <c r="I30" s="489"/>
      <c r="K30" s="155"/>
    </row>
    <row r="31" spans="1:11" ht="18.75" hidden="1" customHeight="1" x14ac:dyDescent="0.2">
      <c r="A31" s="1191" t="s">
        <v>2326</v>
      </c>
      <c r="B31" s="479" t="s">
        <v>2186</v>
      </c>
      <c r="C31" s="819" t="s">
        <v>2327</v>
      </c>
      <c r="D31" s="160">
        <v>45365</v>
      </c>
      <c r="E31" s="160"/>
      <c r="F31" s="160"/>
      <c r="H31" s="543">
        <f>D31+1</f>
        <v>45366</v>
      </c>
      <c r="I31" s="489"/>
      <c r="K31" s="155"/>
    </row>
    <row r="32" spans="1:11" ht="18.75" hidden="1" customHeight="1" x14ac:dyDescent="0.2">
      <c r="A32" s="1191" t="s">
        <v>2328</v>
      </c>
      <c r="B32" s="1149" t="s">
        <v>547</v>
      </c>
      <c r="C32" s="1149" t="s">
        <v>2329</v>
      </c>
      <c r="D32" s="895">
        <v>45365</v>
      </c>
      <c r="E32" s="895"/>
      <c r="F32" s="895"/>
      <c r="G32" s="361"/>
      <c r="H32" s="851">
        <f>D32+1</f>
        <v>45366</v>
      </c>
      <c r="I32" s="489"/>
      <c r="K32" s="155"/>
    </row>
    <row r="33" spans="1:14" ht="18.75" hidden="1" customHeight="1" x14ac:dyDescent="0.2">
      <c r="A33" s="1191" t="s">
        <v>2330</v>
      </c>
      <c r="B33" s="1149"/>
      <c r="C33" s="1149" t="s">
        <v>2331</v>
      </c>
      <c r="D33" s="895">
        <v>45372</v>
      </c>
      <c r="E33" s="895"/>
      <c r="F33" s="895"/>
      <c r="G33" s="361"/>
      <c r="H33" s="851">
        <f>D33+1</f>
        <v>45373</v>
      </c>
      <c r="I33" s="489"/>
      <c r="K33" s="155"/>
    </row>
    <row r="34" spans="1:14" ht="18.75" hidden="1" customHeight="1" x14ac:dyDescent="0.2">
      <c r="A34" s="1191" t="s">
        <v>2332</v>
      </c>
      <c r="B34" s="1149"/>
      <c r="C34" s="1149" t="s">
        <v>2333</v>
      </c>
      <c r="D34" s="895">
        <v>45379</v>
      </c>
      <c r="E34" s="895"/>
      <c r="F34" s="895"/>
      <c r="G34" s="361"/>
      <c r="H34" s="851">
        <f>D34+1</f>
        <v>45380</v>
      </c>
      <c r="I34" s="489"/>
      <c r="K34" s="155"/>
    </row>
    <row r="35" spans="1:14" ht="18.75" hidden="1" customHeight="1" x14ac:dyDescent="0.2">
      <c r="B35" s="1149"/>
      <c r="C35" s="1149" t="s">
        <v>2334</v>
      </c>
      <c r="D35" s="895">
        <v>45386</v>
      </c>
      <c r="E35" s="895">
        <f t="shared" ref="E35:E36" si="23">D35+5</f>
        <v>45391</v>
      </c>
      <c r="F35" s="895">
        <f t="shared" ref="F35:F36" si="24">E35+1</f>
        <v>45392</v>
      </c>
      <c r="G35" s="361"/>
      <c r="H35" s="851">
        <v>45387</v>
      </c>
      <c r="I35" s="489"/>
      <c r="K35" s="155"/>
    </row>
    <row r="36" spans="1:14" ht="18.75" hidden="1" customHeight="1" x14ac:dyDescent="0.2">
      <c r="B36" s="1149" t="s">
        <v>1767</v>
      </c>
      <c r="C36" s="1149" t="s">
        <v>2335</v>
      </c>
      <c r="D36" s="1149">
        <v>45399</v>
      </c>
      <c r="E36" s="851">
        <f t="shared" si="23"/>
        <v>45404</v>
      </c>
      <c r="F36" s="851">
        <f t="shared" si="24"/>
        <v>45405</v>
      </c>
      <c r="G36" s="361"/>
      <c r="H36" s="851">
        <f>D36+1</f>
        <v>45400</v>
      </c>
      <c r="I36" s="489"/>
      <c r="K36" s="155"/>
    </row>
    <row r="37" spans="1:14" ht="18.75" customHeight="1" x14ac:dyDescent="0.2">
      <c r="B37" s="1013" t="s">
        <v>547</v>
      </c>
      <c r="C37" s="1149" t="s">
        <v>2336</v>
      </c>
      <c r="D37" s="895">
        <v>45407</v>
      </c>
      <c r="E37" s="895">
        <f t="shared" ref="E37:E38" si="25">D37+5</f>
        <v>45412</v>
      </c>
      <c r="F37" s="895">
        <f t="shared" ref="F37:F38" si="26">E37+1</f>
        <v>45413</v>
      </c>
      <c r="G37" s="361"/>
      <c r="H37" s="851">
        <f>D37+1</f>
        <v>45408</v>
      </c>
      <c r="I37" s="489"/>
      <c r="K37" s="155"/>
    </row>
    <row r="38" spans="1:14" ht="18.75" customHeight="1" x14ac:dyDescent="0.2">
      <c r="B38" s="1149" t="s">
        <v>2279</v>
      </c>
      <c r="C38" s="1149" t="s">
        <v>2337</v>
      </c>
      <c r="D38" s="1149">
        <v>45409</v>
      </c>
      <c r="E38" s="851">
        <f t="shared" si="25"/>
        <v>45414</v>
      </c>
      <c r="F38" s="851">
        <f t="shared" si="26"/>
        <v>45415</v>
      </c>
      <c r="G38" s="361"/>
      <c r="H38" s="851">
        <f>D38+1</f>
        <v>45410</v>
      </c>
      <c r="I38" s="489"/>
      <c r="K38" s="155"/>
    </row>
    <row r="39" spans="1:14" ht="18.75" customHeight="1" x14ac:dyDescent="0.2">
      <c r="B39" s="1149" t="s">
        <v>2305</v>
      </c>
      <c r="C39" s="1149" t="s">
        <v>2338</v>
      </c>
      <c r="D39" s="1149">
        <v>45416</v>
      </c>
      <c r="E39" s="851">
        <f t="shared" ref="E39:E40" si="27">D39+5</f>
        <v>45421</v>
      </c>
      <c r="F39" s="851">
        <f t="shared" ref="F39:F40" si="28">E39+1</f>
        <v>45422</v>
      </c>
      <c r="G39" s="361"/>
      <c r="H39" s="851">
        <v>45415</v>
      </c>
      <c r="I39" s="489"/>
      <c r="K39" s="155"/>
    </row>
    <row r="40" spans="1:14" ht="18.75" customHeight="1" x14ac:dyDescent="0.2">
      <c r="B40" s="1149" t="s">
        <v>2339</v>
      </c>
      <c r="C40" s="1149" t="s">
        <v>2340</v>
      </c>
      <c r="D40" s="1149">
        <v>45424</v>
      </c>
      <c r="E40" s="851">
        <f t="shared" si="27"/>
        <v>45429</v>
      </c>
      <c r="F40" s="851">
        <f t="shared" si="28"/>
        <v>45430</v>
      </c>
      <c r="G40" s="361"/>
      <c r="H40" s="851">
        <f>D40+1</f>
        <v>45425</v>
      </c>
      <c r="I40" s="489"/>
      <c r="K40" s="155"/>
    </row>
    <row r="41" spans="1:14" ht="18.75" customHeight="1" x14ac:dyDescent="0.2">
      <c r="A41" s="1191" t="s">
        <v>1757</v>
      </c>
      <c r="B41" s="1149" t="s">
        <v>2044</v>
      </c>
      <c r="C41" s="1149" t="s">
        <v>2341</v>
      </c>
      <c r="D41" s="1149">
        <v>45428</v>
      </c>
      <c r="E41" s="851">
        <f>D41+5</f>
        <v>45433</v>
      </c>
      <c r="F41" s="851">
        <f>E41+1</f>
        <v>45434</v>
      </c>
      <c r="G41" s="361"/>
      <c r="H41" s="851">
        <f>D41+1</f>
        <v>45429</v>
      </c>
      <c r="I41" s="489"/>
      <c r="K41" s="155"/>
    </row>
    <row r="42" spans="1:14" ht="18.75" customHeight="1" x14ac:dyDescent="0.2">
      <c r="A42" s="1191" t="s">
        <v>1757</v>
      </c>
      <c r="B42" s="1149" t="s">
        <v>2342</v>
      </c>
      <c r="C42" s="1149" t="s">
        <v>2343</v>
      </c>
      <c r="D42" s="1149">
        <v>45437</v>
      </c>
      <c r="E42" s="851">
        <f t="shared" ref="E42:E43" si="29">D42+5</f>
        <v>45442</v>
      </c>
      <c r="F42" s="851">
        <f t="shared" ref="F42:F43" si="30">E42+1</f>
        <v>45443</v>
      </c>
      <c r="G42" s="361"/>
      <c r="H42" s="851">
        <f>D42+1</f>
        <v>45438</v>
      </c>
      <c r="I42" s="489"/>
      <c r="K42" s="155"/>
    </row>
    <row r="43" spans="1:14" ht="18.75" customHeight="1" x14ac:dyDescent="0.2">
      <c r="A43" s="1191" t="s">
        <v>2298</v>
      </c>
      <c r="B43" s="1149" t="s">
        <v>1757</v>
      </c>
      <c r="C43" s="1149" t="s">
        <v>2344</v>
      </c>
      <c r="D43" s="1149">
        <v>45442</v>
      </c>
      <c r="E43" s="851">
        <f t="shared" si="29"/>
        <v>45447</v>
      </c>
      <c r="F43" s="851">
        <f t="shared" si="30"/>
        <v>45448</v>
      </c>
      <c r="G43" s="361"/>
      <c r="H43" s="851">
        <f>D43+1</f>
        <v>45443</v>
      </c>
      <c r="I43" s="489"/>
      <c r="K43" s="155"/>
    </row>
    <row r="44" spans="1:14" ht="15.75" customHeight="1" x14ac:dyDescent="0.2">
      <c r="B44" s="170"/>
      <c r="C44" s="161"/>
      <c r="D44" s="161"/>
      <c r="E44" s="161"/>
      <c r="F44" s="161"/>
      <c r="G44" s="472"/>
      <c r="H44" s="489"/>
      <c r="K44" s="155"/>
    </row>
    <row r="45" spans="1:14" ht="15.75" customHeight="1" x14ac:dyDescent="0.2">
      <c r="B45" s="757" t="s">
        <v>685</v>
      </c>
      <c r="C45" s="758"/>
      <c r="D45" s="758"/>
      <c r="E45" s="758"/>
      <c r="F45" s="758"/>
      <c r="G45" s="758"/>
      <c r="H45" s="758"/>
      <c r="K45" s="155"/>
    </row>
    <row r="46" spans="1:14" s="165" customFormat="1" ht="15.75" customHeight="1" x14ac:dyDescent="0.2">
      <c r="A46" s="1193"/>
      <c r="B46" s="757"/>
      <c r="C46" s="758"/>
      <c r="D46" s="758"/>
      <c r="E46" s="758"/>
      <c r="F46" s="758"/>
      <c r="G46" s="758"/>
      <c r="H46" s="758"/>
      <c r="I46" s="200"/>
      <c r="J46" s="202"/>
      <c r="K46" s="202"/>
      <c r="L46" s="202"/>
      <c r="M46" s="200"/>
      <c r="N46" s="203"/>
    </row>
    <row r="47" spans="1:14" s="165" customFormat="1" ht="15.75" customHeight="1" x14ac:dyDescent="0.2">
      <c r="A47" s="1193"/>
      <c r="B47" s="757"/>
      <c r="C47" s="758"/>
      <c r="D47" s="758"/>
      <c r="E47" s="758"/>
      <c r="F47" s="757"/>
      <c r="G47" s="757"/>
      <c r="H47" s="757"/>
      <c r="I47" s="200"/>
      <c r="J47" s="204"/>
      <c r="K47" s="832"/>
      <c r="L47" s="830"/>
      <c r="M47" s="200"/>
      <c r="N47" s="203"/>
    </row>
    <row r="48" spans="1:14" s="165" customFormat="1" ht="15.75" customHeight="1" thickBot="1" x14ac:dyDescent="0.25">
      <c r="A48" s="1194"/>
      <c r="B48" s="759"/>
      <c r="C48" s="757"/>
      <c r="D48" s="757"/>
      <c r="E48" s="757"/>
      <c r="F48" s="757"/>
      <c r="G48" s="757"/>
      <c r="H48" s="757"/>
      <c r="I48" s="208"/>
      <c r="J48" s="208"/>
      <c r="K48" s="210"/>
      <c r="L48" s="210"/>
      <c r="M48" s="200"/>
      <c r="N48" s="203"/>
    </row>
    <row r="49" spans="1:14" s="165" customFormat="1" ht="15.75" customHeight="1" x14ac:dyDescent="0.2">
      <c r="A49" s="1193"/>
      <c r="B49" s="865"/>
      <c r="C49" s="866"/>
      <c r="D49" s="867"/>
      <c r="E49" s="868"/>
      <c r="F49" s="869"/>
      <c r="G49" s="870"/>
      <c r="H49" s="871"/>
      <c r="I49" s="208"/>
      <c r="J49" s="208"/>
      <c r="K49" s="210"/>
      <c r="L49" s="210"/>
      <c r="M49" s="200"/>
      <c r="N49" s="203"/>
    </row>
    <row r="50" spans="1:14" s="165" customFormat="1" ht="15.75" customHeight="1" x14ac:dyDescent="0.2">
      <c r="A50" s="1193"/>
      <c r="B50" s="872" t="s">
        <v>449</v>
      </c>
      <c r="C50" s="151"/>
      <c r="D50" s="153" t="s">
        <v>450</v>
      </c>
      <c r="E50" s="153"/>
      <c r="F50" s="153"/>
      <c r="G50" s="153" t="s">
        <v>451</v>
      </c>
      <c r="H50" s="873"/>
      <c r="I50" s="465"/>
      <c r="J50" s="465"/>
      <c r="K50" s="645"/>
      <c r="L50" s="210"/>
      <c r="M50" s="200"/>
      <c r="N50" s="203"/>
    </row>
    <row r="51" spans="1:14" s="165" customFormat="1" ht="15.75" customHeight="1" x14ac:dyDescent="0.2">
      <c r="A51" s="1193"/>
      <c r="B51" s="874" t="s">
        <v>452</v>
      </c>
      <c r="C51" s="875" t="s">
        <v>453</v>
      </c>
      <c r="D51" s="138" t="s">
        <v>454</v>
      </c>
      <c r="E51" s="153"/>
      <c r="F51" s="875" t="s">
        <v>455</v>
      </c>
      <c r="G51" s="151" t="s">
        <v>456</v>
      </c>
      <c r="H51" s="876" t="s">
        <v>457</v>
      </c>
      <c r="I51" s="208"/>
      <c r="J51" s="208"/>
      <c r="K51" s="210"/>
      <c r="L51" s="210"/>
      <c r="M51" s="200"/>
      <c r="N51" s="203"/>
    </row>
    <row r="52" spans="1:14" s="165" customFormat="1" ht="15.75" customHeight="1" x14ac:dyDescent="0.2">
      <c r="A52" s="1193"/>
      <c r="B52" s="877" t="s">
        <v>458</v>
      </c>
      <c r="C52" s="878" t="s">
        <v>459</v>
      </c>
      <c r="D52" s="138" t="s">
        <v>460</v>
      </c>
      <c r="E52" s="154" t="s">
        <v>461</v>
      </c>
      <c r="F52" s="879" t="s">
        <v>462</v>
      </c>
      <c r="G52" s="663" t="s">
        <v>463</v>
      </c>
      <c r="H52" s="880" t="s">
        <v>464</v>
      </c>
      <c r="I52" s="208"/>
      <c r="J52" s="208"/>
      <c r="K52" s="210"/>
      <c r="L52" s="210"/>
      <c r="M52" s="200"/>
      <c r="N52" s="203"/>
    </row>
    <row r="53" spans="1:14" s="165" customFormat="1" ht="15.75" customHeight="1" x14ac:dyDescent="0.2">
      <c r="A53" s="1193"/>
      <c r="B53" s="877" t="s">
        <v>465</v>
      </c>
      <c r="C53" s="878" t="s">
        <v>466</v>
      </c>
      <c r="D53" s="138" t="s">
        <v>467</v>
      </c>
      <c r="E53" s="154" t="s">
        <v>468</v>
      </c>
      <c r="F53" s="879" t="s">
        <v>469</v>
      </c>
      <c r="G53" s="663" t="s">
        <v>470</v>
      </c>
      <c r="H53" s="880" t="s">
        <v>471</v>
      </c>
      <c r="I53" s="208"/>
      <c r="J53" s="208"/>
      <c r="K53" s="210"/>
      <c r="L53" s="210"/>
      <c r="M53" s="200"/>
      <c r="N53" s="203"/>
    </row>
    <row r="54" spans="1:14" s="165" customFormat="1" ht="15.75" customHeight="1" x14ac:dyDescent="0.2">
      <c r="A54" s="1193"/>
      <c r="B54" s="877" t="s">
        <v>472</v>
      </c>
      <c r="C54" s="878" t="s">
        <v>473</v>
      </c>
      <c r="D54" s="138" t="s">
        <v>474</v>
      </c>
      <c r="E54" s="154" t="s">
        <v>475</v>
      </c>
      <c r="F54" s="879" t="s">
        <v>476</v>
      </c>
      <c r="G54" s="663" t="s">
        <v>477</v>
      </c>
      <c r="H54" s="880" t="s">
        <v>478</v>
      </c>
      <c r="I54" s="465"/>
      <c r="J54" s="465"/>
      <c r="K54" s="467"/>
      <c r="L54" s="210"/>
      <c r="M54" s="200"/>
      <c r="N54" s="203"/>
    </row>
    <row r="55" spans="1:14" s="165" customFormat="1" ht="15.75" customHeight="1" x14ac:dyDescent="0.2">
      <c r="A55" s="1193"/>
      <c r="B55" s="877" t="s">
        <v>479</v>
      </c>
      <c r="C55" s="878" t="s">
        <v>480</v>
      </c>
      <c r="D55" s="138" t="s">
        <v>481</v>
      </c>
      <c r="E55" s="154" t="s">
        <v>482</v>
      </c>
      <c r="F55" s="879" t="s">
        <v>483</v>
      </c>
      <c r="G55" s="663" t="s">
        <v>484</v>
      </c>
      <c r="H55" s="880" t="s">
        <v>485</v>
      </c>
      <c r="I55" s="11"/>
      <c r="J55" s="16"/>
      <c r="K55" s="13"/>
      <c r="L55" s="205"/>
      <c r="M55" s="200"/>
      <c r="N55" s="203"/>
    </row>
    <row r="56" spans="1:14" x14ac:dyDescent="0.2">
      <c r="B56" s="877" t="s">
        <v>486</v>
      </c>
      <c r="C56" s="878" t="s">
        <v>487</v>
      </c>
      <c r="D56" s="138" t="s">
        <v>488</v>
      </c>
      <c r="E56" s="154" t="s">
        <v>489</v>
      </c>
      <c r="F56" s="879" t="s">
        <v>490</v>
      </c>
      <c r="G56" s="663" t="s">
        <v>491</v>
      </c>
      <c r="H56" s="880" t="s">
        <v>492</v>
      </c>
      <c r="I56" s="200"/>
      <c r="J56" s="19"/>
      <c r="K56" s="19"/>
      <c r="L56" s="19"/>
      <c r="M56" s="200"/>
      <c r="N56" s="203"/>
    </row>
    <row r="57" spans="1:14" x14ac:dyDescent="0.2">
      <c r="B57" s="877" t="s">
        <v>493</v>
      </c>
      <c r="C57" s="878" t="s">
        <v>494</v>
      </c>
      <c r="D57" s="138" t="s">
        <v>495</v>
      </c>
      <c r="E57" s="154" t="s">
        <v>496</v>
      </c>
      <c r="F57" s="831" t="s">
        <v>497</v>
      </c>
      <c r="G57" s="663" t="s">
        <v>498</v>
      </c>
      <c r="H57" s="880" t="s">
        <v>499</v>
      </c>
      <c r="I57" s="200"/>
      <c r="J57" s="200"/>
      <c r="K57" s="200"/>
      <c r="L57" s="203"/>
      <c r="M57" s="203"/>
      <c r="N57" s="203"/>
    </row>
    <row r="58" spans="1:14" x14ac:dyDescent="0.2">
      <c r="B58" s="877" t="s">
        <v>500</v>
      </c>
      <c r="C58" s="878" t="s">
        <v>501</v>
      </c>
      <c r="D58" s="138"/>
      <c r="F58" s="663"/>
      <c r="G58" s="663" t="s">
        <v>502</v>
      </c>
      <c r="H58" s="881" t="s">
        <v>503</v>
      </c>
      <c r="J58" s="155"/>
      <c r="K58" s="155"/>
    </row>
    <row r="59" spans="1:14" x14ac:dyDescent="0.2">
      <c r="B59" s="877" t="s">
        <v>504</v>
      </c>
      <c r="C59" s="878" t="s">
        <v>505</v>
      </c>
      <c r="H59" s="882"/>
      <c r="J59" s="155"/>
      <c r="K59" s="155"/>
    </row>
    <row r="60" spans="1:14" ht="15" thickBot="1" x14ac:dyDescent="0.25">
      <c r="B60" s="883"/>
      <c r="C60" s="884"/>
      <c r="D60" s="884"/>
      <c r="E60" s="885"/>
      <c r="F60" s="885"/>
      <c r="G60" s="885"/>
      <c r="H60" s="886"/>
      <c r="J60" s="155"/>
      <c r="K60" s="155"/>
    </row>
    <row r="61" spans="1:14" x14ac:dyDescent="0.2">
      <c r="J61" s="155"/>
      <c r="K61" s="155"/>
    </row>
    <row r="62" spans="1:14" x14ac:dyDescent="0.2">
      <c r="J62" s="155"/>
      <c r="K62" s="155"/>
    </row>
    <row r="63" spans="1:14" x14ac:dyDescent="0.2">
      <c r="J63" s="155"/>
      <c r="K63" s="155"/>
    </row>
    <row r="64" spans="1:14" x14ac:dyDescent="0.2">
      <c r="J64" s="155"/>
      <c r="K64" s="155"/>
    </row>
    <row r="65" spans="10:11" x14ac:dyDescent="0.2">
      <c r="J65" s="155"/>
      <c r="K65" s="155"/>
    </row>
    <row r="66" spans="10:11" x14ac:dyDescent="0.2">
      <c r="J66" s="155"/>
      <c r="K66" s="155"/>
    </row>
  </sheetData>
  <mergeCells count="2">
    <mergeCell ref="B4:F4"/>
    <mergeCell ref="H6:H7"/>
  </mergeCells>
  <hyperlinks>
    <hyperlink ref="H51" r:id="rId1" xr:uid="{05FEE0AF-C6C7-4A67-8EE9-DAE907624123}"/>
    <hyperlink ref="C51" r:id="rId2" xr:uid="{AB17103A-A343-407A-8E09-98F9F13952DD}"/>
    <hyperlink ref="H56" r:id="rId3" xr:uid="{DF09935A-7F49-4B43-B58B-F7CECAF144DA}"/>
    <hyperlink ref="H55" r:id="rId4" xr:uid="{E2E7D71E-2483-4FDF-9876-D7E6DF4E5399}"/>
    <hyperlink ref="C55" r:id="rId5" xr:uid="{4EBE2FCA-6F58-4B4E-97D6-078F044F9492}"/>
    <hyperlink ref="C57" r:id="rId6" xr:uid="{08515432-6F05-49AD-B36B-0BFBE985B36B}"/>
    <hyperlink ref="C56" r:id="rId7" xr:uid="{DA4021DF-EA8E-4E33-8D0E-EC898D7F4A64}"/>
    <hyperlink ref="C53" r:id="rId8" xr:uid="{C580E040-3C85-43F4-B651-DEFA01D48FA9}"/>
    <hyperlink ref="C52" r:id="rId9" xr:uid="{AB49324B-D501-4BE4-A4D1-22382D19EFCB}"/>
    <hyperlink ref="C59" r:id="rId10" xr:uid="{E1C1DE89-9556-45BB-B0F8-2BF75AD0E6B1}"/>
    <hyperlink ref="H57" r:id="rId11" xr:uid="{7CDE539A-01CA-46DA-AED3-884AD2CED6F6}"/>
    <hyperlink ref="H54" r:id="rId12" xr:uid="{2F301C91-D013-4A77-AFA7-832FCC8A0C5A}"/>
    <hyperlink ref="H58" r:id="rId13" xr:uid="{975D1D36-7FA7-45FE-8336-0E76F7F64EE9}"/>
    <hyperlink ref="C54" r:id="rId14" xr:uid="{B833BE48-A181-461D-BDA7-26A42D917F45}"/>
    <hyperlink ref="F51" r:id="rId15" xr:uid="{1E470ED0-8D88-4786-9496-275E155E0E43}"/>
    <hyperlink ref="F56" r:id="rId16" xr:uid="{21E4EF53-3825-4036-8C03-44A4C0661366}"/>
    <hyperlink ref="F52" r:id="rId17" xr:uid="{97A89754-2F38-42A9-9923-6865303DFDED}"/>
    <hyperlink ref="F53" r:id="rId18" xr:uid="{D3B19D3A-73D7-498B-B8EA-7104B0C65FC9}"/>
    <hyperlink ref="F54" r:id="rId19" xr:uid="{EA988CE7-0A31-47FB-B4F9-17D7587766A5}"/>
    <hyperlink ref="F55" r:id="rId20" xr:uid="{6BA15014-5140-476C-A3B5-5DE4542FC076}"/>
    <hyperlink ref="H52" r:id="rId21" xr:uid="{C0D00D6C-0D34-4763-A2F3-87873AB99159}"/>
    <hyperlink ref="H53" r:id="rId22" xr:uid="{29524602-A432-45D7-BD02-80BF68ECBE24}"/>
    <hyperlink ref="H2" location="HOME!Print_Area" display="HOME" xr:uid="{D8EC37DB-5054-44AB-ABD9-1AA5FA1396C8}"/>
    <hyperlink ref="F57" r:id="rId23" xr:uid="{19E64E9F-99F4-4BB7-A7C0-CC58BF496BE3}"/>
  </hyperlinks>
  <pageMargins left="0.70866141732283472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IY62"/>
  <sheetViews>
    <sheetView showGridLines="0" zoomScaleNormal="100" zoomScaleSheetLayoutView="75" workbookViewId="0">
      <selection activeCell="K49" sqref="K49"/>
    </sheetView>
  </sheetViews>
  <sheetFormatPr defaultColWidth="9.140625" defaultRowHeight="17.25" customHeight="1" x14ac:dyDescent="0.2"/>
  <cols>
    <col min="1" max="1" width="16.7109375" style="355" customWidth="1"/>
    <col min="2" max="2" width="22.42578125" style="151" customWidth="1"/>
    <col min="3" max="3" width="24.42578125" style="151" customWidth="1"/>
    <col min="4" max="5" width="18.7109375" style="151" customWidth="1"/>
    <col min="6" max="6" width="23.5703125" style="151" customWidth="1"/>
    <col min="7" max="7" width="18.7109375" style="151" customWidth="1"/>
    <col min="8" max="8" width="23" style="151" customWidth="1"/>
    <col min="9" max="9" width="10.7109375" style="151" customWidth="1"/>
    <col min="10" max="11" width="18.7109375" style="151" customWidth="1"/>
    <col min="12" max="12" width="10.7109375" style="151" customWidth="1"/>
    <col min="13" max="20" width="18.7109375" style="151" customWidth="1"/>
    <col min="21" max="16384" width="9.140625" style="151"/>
  </cols>
  <sheetData>
    <row r="1" spans="1:259" ht="17.25" customHeight="1" thickBot="1" x14ac:dyDescent="0.25"/>
    <row r="2" spans="1:259" ht="17.25" customHeight="1" thickBot="1" x14ac:dyDescent="0.25">
      <c r="B2" s="1279" t="s">
        <v>116</v>
      </c>
      <c r="C2" s="1279"/>
      <c r="D2" s="1279"/>
      <c r="E2" s="1279"/>
      <c r="F2" s="1279"/>
      <c r="G2" s="1279"/>
      <c r="H2" s="1279"/>
      <c r="I2" s="1200"/>
      <c r="J2" s="1150" t="s">
        <v>382</v>
      </c>
    </row>
    <row r="3" spans="1:259" ht="17.25" customHeight="1" thickBot="1" x14ac:dyDescent="0.25">
      <c r="B3" s="171"/>
    </row>
    <row r="4" spans="1:259" ht="30" customHeight="1" thickBot="1" x14ac:dyDescent="0.25">
      <c r="A4" s="193"/>
      <c r="B4" s="1280" t="s">
        <v>2345</v>
      </c>
      <c r="C4" s="1281"/>
      <c r="D4" s="1281"/>
      <c r="E4" s="1281"/>
      <c r="F4" s="1281"/>
      <c r="G4" s="1281"/>
      <c r="H4" s="1282"/>
      <c r="I4" s="153"/>
      <c r="K4" s="1197"/>
      <c r="L4" s="1197"/>
    </row>
    <row r="5" spans="1:259" ht="16.5" customHeight="1" x14ac:dyDescent="0.2">
      <c r="C5" s="154"/>
      <c r="D5" s="154"/>
      <c r="E5" s="154"/>
      <c r="F5" s="154"/>
      <c r="G5" s="154"/>
      <c r="H5" s="154"/>
      <c r="I5" s="154"/>
    </row>
    <row r="6" spans="1:259" ht="16.5" customHeight="1" x14ac:dyDescent="0.2">
      <c r="B6" s="154"/>
      <c r="C6" s="154"/>
      <c r="D6" s="154"/>
      <c r="E6" s="154"/>
      <c r="F6" s="154"/>
      <c r="G6" s="154"/>
      <c r="H6" s="154"/>
      <c r="I6" s="154"/>
    </row>
    <row r="7" spans="1:259" ht="50.1" customHeight="1" x14ac:dyDescent="0.2">
      <c r="A7" s="330"/>
      <c r="B7" s="1014" t="s">
        <v>1254</v>
      </c>
      <c r="C7" s="694" t="s">
        <v>1255</v>
      </c>
      <c r="D7" s="1135" t="s">
        <v>1256</v>
      </c>
      <c r="E7" s="1136" t="s">
        <v>195</v>
      </c>
      <c r="F7" s="1133" t="s">
        <v>1257</v>
      </c>
      <c r="G7" s="1133" t="s">
        <v>2346</v>
      </c>
      <c r="H7" s="1133" t="s">
        <v>2347</v>
      </c>
      <c r="I7" s="944"/>
      <c r="J7" s="1330" t="s">
        <v>2348</v>
      </c>
      <c r="K7" s="1330" t="s">
        <v>1458</v>
      </c>
      <c r="L7" s="859"/>
      <c r="M7" s="1133" t="s">
        <v>2349</v>
      </c>
      <c r="N7" s="1133" t="s">
        <v>2350</v>
      </c>
      <c r="O7" s="1217" t="s">
        <v>2351</v>
      </c>
      <c r="P7" s="1133" t="s">
        <v>2352</v>
      </c>
      <c r="Q7" s="1133" t="s">
        <v>2353</v>
      </c>
      <c r="R7" s="1133" t="s">
        <v>2354</v>
      </c>
      <c r="S7" s="1133" t="s">
        <v>2355</v>
      </c>
      <c r="T7" s="1133" t="s">
        <v>2356</v>
      </c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</row>
    <row r="8" spans="1:259" ht="20.100000000000001" customHeight="1" x14ac:dyDescent="0.2">
      <c r="A8" s="330"/>
      <c r="B8" s="1136" t="s">
        <v>388</v>
      </c>
      <c r="C8" s="1136" t="s">
        <v>389</v>
      </c>
      <c r="D8" s="1136" t="s">
        <v>1041</v>
      </c>
      <c r="E8" s="1132" t="s">
        <v>154</v>
      </c>
      <c r="F8" s="1132" t="s">
        <v>175</v>
      </c>
      <c r="G8" s="1162" t="s">
        <v>290</v>
      </c>
      <c r="H8" s="1162" t="s">
        <v>292</v>
      </c>
      <c r="I8" s="845"/>
      <c r="J8" s="1330"/>
      <c r="K8" s="1330"/>
      <c r="L8" s="202"/>
      <c r="M8" s="1218" t="s">
        <v>200</v>
      </c>
      <c r="N8" s="1218" t="s">
        <v>2357</v>
      </c>
      <c r="O8" s="1219" t="s">
        <v>184</v>
      </c>
      <c r="P8" s="1196" t="s">
        <v>2357</v>
      </c>
      <c r="Q8" s="1196" t="s">
        <v>2358</v>
      </c>
      <c r="R8" s="1196" t="s">
        <v>2359</v>
      </c>
      <c r="S8" s="1196" t="s">
        <v>2359</v>
      </c>
      <c r="T8" s="1196" t="s">
        <v>2360</v>
      </c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</row>
    <row r="9" spans="1:259" ht="17.25" hidden="1" customHeight="1" x14ac:dyDescent="0.2">
      <c r="B9" s="669" t="s">
        <v>2361</v>
      </c>
      <c r="C9" s="1202" t="s">
        <v>2362</v>
      </c>
      <c r="D9" s="697">
        <v>45170</v>
      </c>
      <c r="E9" s="697">
        <f t="shared" ref="E9" si="0">D9+5</f>
        <v>45175</v>
      </c>
      <c r="F9" s="697">
        <f t="shared" ref="F9" si="1">D9+11</f>
        <v>45181</v>
      </c>
      <c r="G9" s="697">
        <f t="shared" ref="G9:G10" si="2">D9+12</f>
        <v>45182</v>
      </c>
      <c r="H9" s="697">
        <f t="shared" ref="H9" si="3">D9+14</f>
        <v>45184</v>
      </c>
      <c r="I9" s="845"/>
      <c r="J9" s="862">
        <v>45169</v>
      </c>
      <c r="K9" s="862">
        <f>J9+1</f>
        <v>45170</v>
      </c>
      <c r="L9" s="862"/>
      <c r="M9" s="697">
        <f>D9+20</f>
        <v>45190</v>
      </c>
      <c r="N9" s="697">
        <f t="shared" ref="N9:N40" si="4">D9+13</f>
        <v>45183</v>
      </c>
      <c r="O9" s="969">
        <f t="shared" ref="O9:O40" si="5">G9+14</f>
        <v>45196</v>
      </c>
      <c r="P9" s="1201">
        <f t="shared" ref="P9:P40" si="6">SUM(D9+13)</f>
        <v>45183</v>
      </c>
      <c r="Q9" s="1201">
        <f t="shared" ref="Q9:Q40" si="7">D9+21</f>
        <v>45191</v>
      </c>
      <c r="R9" s="1201">
        <f t="shared" ref="R9:R40" si="8">D9+15</f>
        <v>45185</v>
      </c>
      <c r="S9" s="1201">
        <f t="shared" ref="S9:S40" si="9">D9+15</f>
        <v>45185</v>
      </c>
      <c r="T9" s="1201">
        <f t="shared" ref="T9:T40" si="10">G9+13</f>
        <v>45195</v>
      </c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</row>
    <row r="10" spans="1:259" ht="17.25" hidden="1" customHeight="1" x14ac:dyDescent="0.2">
      <c r="B10" s="669" t="s">
        <v>2363</v>
      </c>
      <c r="C10" s="1202" t="s">
        <v>2364</v>
      </c>
      <c r="D10" s="697">
        <v>45176</v>
      </c>
      <c r="E10" s="697">
        <f t="shared" ref="E10" si="11">D10+5</f>
        <v>45181</v>
      </c>
      <c r="F10" s="697">
        <f t="shared" ref="F10" si="12">D10+11</f>
        <v>45187</v>
      </c>
      <c r="G10" s="697">
        <f t="shared" si="2"/>
        <v>45188</v>
      </c>
      <c r="H10" s="697">
        <f t="shared" ref="H10" si="13">D10+14</f>
        <v>45190</v>
      </c>
      <c r="I10" s="845"/>
      <c r="J10" s="862">
        <f t="shared" ref="J10:K17" si="14">J9+7</f>
        <v>45176</v>
      </c>
      <c r="K10" s="862">
        <f t="shared" si="14"/>
        <v>45177</v>
      </c>
      <c r="L10" s="862"/>
      <c r="M10" s="697">
        <f>D10+20</f>
        <v>45196</v>
      </c>
      <c r="N10" s="697">
        <f t="shared" si="4"/>
        <v>45189</v>
      </c>
      <c r="O10" s="969">
        <f t="shared" si="5"/>
        <v>45202</v>
      </c>
      <c r="P10" s="1201">
        <f t="shared" si="6"/>
        <v>45189</v>
      </c>
      <c r="Q10" s="1201">
        <f t="shared" si="7"/>
        <v>45197</v>
      </c>
      <c r="R10" s="1201">
        <f t="shared" si="8"/>
        <v>45191</v>
      </c>
      <c r="S10" s="1201">
        <f t="shared" si="9"/>
        <v>45191</v>
      </c>
      <c r="T10" s="1201">
        <f t="shared" si="10"/>
        <v>45201</v>
      </c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</row>
    <row r="11" spans="1:259" ht="17.25" hidden="1" customHeight="1" x14ac:dyDescent="0.2">
      <c r="B11" s="669" t="s">
        <v>2365</v>
      </c>
      <c r="C11" s="1202" t="s">
        <v>2366</v>
      </c>
      <c r="D11" s="697">
        <f t="shared" ref="D11:D12" si="15">D10+7</f>
        <v>45183</v>
      </c>
      <c r="E11" s="697">
        <f t="shared" ref="E11" si="16">D11+5</f>
        <v>45188</v>
      </c>
      <c r="F11" s="697">
        <f t="shared" ref="F11" si="17">D11+11</f>
        <v>45194</v>
      </c>
      <c r="G11" s="697">
        <f>D11+15</f>
        <v>45198</v>
      </c>
      <c r="H11" s="697">
        <f>D11+18</f>
        <v>45201</v>
      </c>
      <c r="I11" s="845"/>
      <c r="J11" s="862">
        <f t="shared" si="14"/>
        <v>45183</v>
      </c>
      <c r="K11" s="862">
        <f t="shared" si="14"/>
        <v>45184</v>
      </c>
      <c r="L11" s="862"/>
      <c r="M11" s="697">
        <f>M10+7</f>
        <v>45203</v>
      </c>
      <c r="N11" s="697">
        <f t="shared" si="4"/>
        <v>45196</v>
      </c>
      <c r="O11" s="969">
        <f t="shared" si="5"/>
        <v>45212</v>
      </c>
      <c r="P11" s="1201">
        <f t="shared" si="6"/>
        <v>45196</v>
      </c>
      <c r="Q11" s="1201">
        <f t="shared" si="7"/>
        <v>45204</v>
      </c>
      <c r="R11" s="1201">
        <f t="shared" si="8"/>
        <v>45198</v>
      </c>
      <c r="S11" s="1201">
        <f t="shared" si="9"/>
        <v>45198</v>
      </c>
      <c r="T11" s="1201">
        <f t="shared" si="10"/>
        <v>45211</v>
      </c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</row>
    <row r="12" spans="1:259" ht="17.25" hidden="1" customHeight="1" x14ac:dyDescent="0.2">
      <c r="B12" s="669" t="s">
        <v>2367</v>
      </c>
      <c r="C12" s="1202" t="s">
        <v>2368</v>
      </c>
      <c r="D12" s="697">
        <f t="shared" si="15"/>
        <v>45190</v>
      </c>
      <c r="E12" s="697">
        <f t="shared" ref="E12" si="18">D12+5</f>
        <v>45195</v>
      </c>
      <c r="F12" s="697">
        <f t="shared" ref="F12" si="19">D12+11</f>
        <v>45201</v>
      </c>
      <c r="G12" s="697">
        <f t="shared" ref="G12:G27" si="20">D12+15</f>
        <v>45205</v>
      </c>
      <c r="H12" s="698">
        <f t="shared" ref="H12:H27" si="21">D12+18</f>
        <v>45208</v>
      </c>
      <c r="I12" s="1203"/>
      <c r="J12" s="862">
        <f t="shared" si="14"/>
        <v>45190</v>
      </c>
      <c r="K12" s="862">
        <f t="shared" si="14"/>
        <v>45191</v>
      </c>
      <c r="L12" s="862"/>
      <c r="M12" s="697">
        <f t="shared" ref="M12:M40" si="22">D12+20</f>
        <v>45210</v>
      </c>
      <c r="N12" s="697">
        <f t="shared" si="4"/>
        <v>45203</v>
      </c>
      <c r="O12" s="969">
        <f t="shared" si="5"/>
        <v>45219</v>
      </c>
      <c r="P12" s="1201">
        <f t="shared" si="6"/>
        <v>45203</v>
      </c>
      <c r="Q12" s="1201">
        <f t="shared" si="7"/>
        <v>45211</v>
      </c>
      <c r="R12" s="1201">
        <f t="shared" si="8"/>
        <v>45205</v>
      </c>
      <c r="S12" s="1201">
        <f t="shared" si="9"/>
        <v>45205</v>
      </c>
      <c r="T12" s="1201">
        <f t="shared" si="10"/>
        <v>45218</v>
      </c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</row>
    <row r="13" spans="1:259" ht="17.25" hidden="1" customHeight="1" x14ac:dyDescent="0.2">
      <c r="B13" s="669" t="s">
        <v>2369</v>
      </c>
      <c r="C13" s="1202" t="s">
        <v>2370</v>
      </c>
      <c r="D13" s="697">
        <v>45199</v>
      </c>
      <c r="E13" s="697">
        <f t="shared" ref="E13" si="23">D13+5</f>
        <v>45204</v>
      </c>
      <c r="F13" s="697">
        <f t="shared" ref="F13" si="24">D13+11</f>
        <v>45210</v>
      </c>
      <c r="G13" s="697">
        <f t="shared" si="20"/>
        <v>45214</v>
      </c>
      <c r="H13" s="697">
        <f t="shared" si="21"/>
        <v>45217</v>
      </c>
      <c r="I13" s="845"/>
      <c r="J13" s="862">
        <f t="shared" si="14"/>
        <v>45197</v>
      </c>
      <c r="K13" s="862">
        <f t="shared" si="14"/>
        <v>45198</v>
      </c>
      <c r="L13" s="862"/>
      <c r="M13" s="697">
        <f t="shared" si="22"/>
        <v>45219</v>
      </c>
      <c r="N13" s="697">
        <f t="shared" si="4"/>
        <v>45212</v>
      </c>
      <c r="O13" s="969">
        <f t="shared" si="5"/>
        <v>45228</v>
      </c>
      <c r="P13" s="1201">
        <f t="shared" si="6"/>
        <v>45212</v>
      </c>
      <c r="Q13" s="1201">
        <f t="shared" si="7"/>
        <v>45220</v>
      </c>
      <c r="R13" s="1201">
        <f t="shared" si="8"/>
        <v>45214</v>
      </c>
      <c r="S13" s="1201">
        <f t="shared" si="9"/>
        <v>45214</v>
      </c>
      <c r="T13" s="1201">
        <f t="shared" si="10"/>
        <v>45227</v>
      </c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</row>
    <row r="14" spans="1:259" ht="17.25" hidden="1" customHeight="1" x14ac:dyDescent="0.2">
      <c r="B14" s="669" t="s">
        <v>2371</v>
      </c>
      <c r="C14" s="1202" t="s">
        <v>2372</v>
      </c>
      <c r="D14" s="697">
        <v>45204</v>
      </c>
      <c r="E14" s="697">
        <f t="shared" ref="E14" si="25">D14+5</f>
        <v>45209</v>
      </c>
      <c r="F14" s="697">
        <f t="shared" ref="F14" si="26">D14+11</f>
        <v>45215</v>
      </c>
      <c r="G14" s="697">
        <f t="shared" si="20"/>
        <v>45219</v>
      </c>
      <c r="H14" s="697">
        <f t="shared" si="21"/>
        <v>45222</v>
      </c>
      <c r="I14" s="845"/>
      <c r="J14" s="862">
        <v>45204</v>
      </c>
      <c r="K14" s="862">
        <f t="shared" si="14"/>
        <v>45205</v>
      </c>
      <c r="L14" s="862"/>
      <c r="M14" s="697">
        <f t="shared" si="22"/>
        <v>45224</v>
      </c>
      <c r="N14" s="697">
        <f t="shared" si="4"/>
        <v>45217</v>
      </c>
      <c r="O14" s="969">
        <f t="shared" si="5"/>
        <v>45233</v>
      </c>
      <c r="P14" s="1201">
        <f t="shared" si="6"/>
        <v>45217</v>
      </c>
      <c r="Q14" s="1201">
        <f t="shared" si="7"/>
        <v>45225</v>
      </c>
      <c r="R14" s="1201">
        <f t="shared" si="8"/>
        <v>45219</v>
      </c>
      <c r="S14" s="1201">
        <f t="shared" si="9"/>
        <v>45219</v>
      </c>
      <c r="T14" s="1201">
        <f t="shared" si="10"/>
        <v>45232</v>
      </c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</row>
    <row r="15" spans="1:259" ht="17.25" hidden="1" customHeight="1" x14ac:dyDescent="0.2">
      <c r="B15" s="669" t="s">
        <v>2373</v>
      </c>
      <c r="C15" s="1202" t="s">
        <v>2374</v>
      </c>
      <c r="D15" s="697">
        <v>45213</v>
      </c>
      <c r="E15" s="697">
        <f t="shared" ref="E15" si="27">D15+5</f>
        <v>45218</v>
      </c>
      <c r="F15" s="697">
        <f t="shared" ref="F15" si="28">D15+11</f>
        <v>45224</v>
      </c>
      <c r="G15" s="697">
        <f t="shared" si="20"/>
        <v>45228</v>
      </c>
      <c r="H15" s="697">
        <f t="shared" si="21"/>
        <v>45231</v>
      </c>
      <c r="I15" s="845"/>
      <c r="J15" s="862">
        <f t="shared" si="14"/>
        <v>45211</v>
      </c>
      <c r="K15" s="862">
        <f t="shared" si="14"/>
        <v>45212</v>
      </c>
      <c r="L15" s="862"/>
      <c r="M15" s="697">
        <f t="shared" si="22"/>
        <v>45233</v>
      </c>
      <c r="N15" s="697">
        <f t="shared" si="4"/>
        <v>45226</v>
      </c>
      <c r="O15" s="969">
        <f t="shared" si="5"/>
        <v>45242</v>
      </c>
      <c r="P15" s="1201">
        <f t="shared" si="6"/>
        <v>45226</v>
      </c>
      <c r="Q15" s="1201">
        <f t="shared" si="7"/>
        <v>45234</v>
      </c>
      <c r="R15" s="1201">
        <f t="shared" si="8"/>
        <v>45228</v>
      </c>
      <c r="S15" s="1201">
        <f t="shared" si="9"/>
        <v>45228</v>
      </c>
      <c r="T15" s="1201">
        <f t="shared" si="10"/>
        <v>45241</v>
      </c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</row>
    <row r="16" spans="1:259" ht="17.25" hidden="1" customHeight="1" x14ac:dyDescent="0.2">
      <c r="B16" s="669" t="s">
        <v>2375</v>
      </c>
      <c r="C16" s="1202" t="s">
        <v>2376</v>
      </c>
      <c r="D16" s="697">
        <v>45219</v>
      </c>
      <c r="E16" s="697">
        <f t="shared" ref="E16" si="29">D16+5</f>
        <v>45224</v>
      </c>
      <c r="F16" s="697">
        <f t="shared" ref="F16" si="30">D16+11</f>
        <v>45230</v>
      </c>
      <c r="G16" s="697">
        <f t="shared" si="20"/>
        <v>45234</v>
      </c>
      <c r="H16" s="697">
        <f t="shared" si="21"/>
        <v>45237</v>
      </c>
      <c r="I16" s="845"/>
      <c r="J16" s="862">
        <f t="shared" si="14"/>
        <v>45218</v>
      </c>
      <c r="K16" s="862">
        <f t="shared" si="14"/>
        <v>45219</v>
      </c>
      <c r="L16" s="862"/>
      <c r="M16" s="697">
        <f t="shared" si="22"/>
        <v>45239</v>
      </c>
      <c r="N16" s="697">
        <f t="shared" si="4"/>
        <v>45232</v>
      </c>
      <c r="O16" s="969">
        <f t="shared" si="5"/>
        <v>45248</v>
      </c>
      <c r="P16" s="1201">
        <f t="shared" si="6"/>
        <v>45232</v>
      </c>
      <c r="Q16" s="1201">
        <f t="shared" si="7"/>
        <v>45240</v>
      </c>
      <c r="R16" s="1201">
        <f t="shared" si="8"/>
        <v>45234</v>
      </c>
      <c r="S16" s="1201">
        <f t="shared" si="9"/>
        <v>45234</v>
      </c>
      <c r="T16" s="1201">
        <f t="shared" si="10"/>
        <v>45247</v>
      </c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</row>
    <row r="17" spans="1:259" ht="17.25" hidden="1" customHeight="1" x14ac:dyDescent="0.2">
      <c r="B17" s="1198" t="s">
        <v>2377</v>
      </c>
      <c r="C17" s="1204" t="s">
        <v>2378</v>
      </c>
      <c r="D17" s="1205">
        <v>45225</v>
      </c>
      <c r="E17" s="1205">
        <f t="shared" ref="E17:E27" si="31">D17+5</f>
        <v>45230</v>
      </c>
      <c r="F17" s="1205">
        <f t="shared" ref="F17:F27" si="32">D17+11</f>
        <v>45236</v>
      </c>
      <c r="G17" s="697">
        <f t="shared" si="20"/>
        <v>45240</v>
      </c>
      <c r="H17" s="697">
        <f t="shared" si="21"/>
        <v>45243</v>
      </c>
      <c r="I17" s="845"/>
      <c r="J17" s="862">
        <f t="shared" si="14"/>
        <v>45225</v>
      </c>
      <c r="K17" s="862">
        <f t="shared" si="14"/>
        <v>45226</v>
      </c>
      <c r="L17" s="862"/>
      <c r="M17" s="697">
        <f t="shared" si="22"/>
        <v>45245</v>
      </c>
      <c r="N17" s="697">
        <f t="shared" si="4"/>
        <v>45238</v>
      </c>
      <c r="O17" s="969">
        <f t="shared" si="5"/>
        <v>45254</v>
      </c>
      <c r="P17" s="1201">
        <f t="shared" si="6"/>
        <v>45238</v>
      </c>
      <c r="Q17" s="1201">
        <f t="shared" si="7"/>
        <v>45246</v>
      </c>
      <c r="R17" s="1201">
        <f t="shared" si="8"/>
        <v>45240</v>
      </c>
      <c r="S17" s="1201">
        <f t="shared" si="9"/>
        <v>45240</v>
      </c>
      <c r="T17" s="1201">
        <f t="shared" si="10"/>
        <v>45253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  <c r="IY17" s="153"/>
    </row>
    <row r="18" spans="1:259" ht="17.25" hidden="1" customHeight="1" x14ac:dyDescent="0.2">
      <c r="B18" s="810" t="s">
        <v>2379</v>
      </c>
      <c r="C18" s="851" t="s">
        <v>2380</v>
      </c>
      <c r="D18" s="697">
        <v>45233</v>
      </c>
      <c r="E18" s="1205">
        <f t="shared" si="31"/>
        <v>45238</v>
      </c>
      <c r="F18" s="1205">
        <f t="shared" si="32"/>
        <v>45244</v>
      </c>
      <c r="G18" s="697">
        <f t="shared" si="20"/>
        <v>45248</v>
      </c>
      <c r="H18" s="697">
        <f t="shared" si="21"/>
        <v>45251</v>
      </c>
      <c r="I18" s="845"/>
      <c r="J18" s="862">
        <v>45232</v>
      </c>
      <c r="K18" s="862">
        <v>45233</v>
      </c>
      <c r="L18" s="862"/>
      <c r="M18" s="697">
        <f t="shared" si="22"/>
        <v>45253</v>
      </c>
      <c r="N18" s="697">
        <f t="shared" si="4"/>
        <v>45246</v>
      </c>
      <c r="O18" s="969">
        <f t="shared" si="5"/>
        <v>45262</v>
      </c>
      <c r="P18" s="1201">
        <f t="shared" si="6"/>
        <v>45246</v>
      </c>
      <c r="Q18" s="1201">
        <f t="shared" si="7"/>
        <v>45254</v>
      </c>
      <c r="R18" s="1201">
        <f t="shared" si="8"/>
        <v>45248</v>
      </c>
      <c r="S18" s="1201">
        <f t="shared" si="9"/>
        <v>45248</v>
      </c>
      <c r="T18" s="1201">
        <f t="shared" si="10"/>
        <v>45261</v>
      </c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  <c r="IY18" s="153"/>
    </row>
    <row r="19" spans="1:259" ht="17.25" hidden="1" customHeight="1" x14ac:dyDescent="0.2">
      <c r="B19" s="810" t="s">
        <v>2381</v>
      </c>
      <c r="C19" s="851" t="s">
        <v>2382</v>
      </c>
      <c r="D19" s="697">
        <v>45239</v>
      </c>
      <c r="E19" s="1205">
        <f t="shared" si="31"/>
        <v>45244</v>
      </c>
      <c r="F19" s="1205">
        <f t="shared" si="32"/>
        <v>45250</v>
      </c>
      <c r="G19" s="697">
        <f t="shared" si="20"/>
        <v>45254</v>
      </c>
      <c r="H19" s="697">
        <f t="shared" si="21"/>
        <v>45257</v>
      </c>
      <c r="I19" s="845"/>
      <c r="J19" s="862">
        <v>45239</v>
      </c>
      <c r="K19" s="862">
        <v>45240</v>
      </c>
      <c r="L19" s="862"/>
      <c r="M19" s="697">
        <f t="shared" si="22"/>
        <v>45259</v>
      </c>
      <c r="N19" s="697">
        <f t="shared" si="4"/>
        <v>45252</v>
      </c>
      <c r="O19" s="969">
        <f t="shared" si="5"/>
        <v>45268</v>
      </c>
      <c r="P19" s="1201">
        <f t="shared" si="6"/>
        <v>45252</v>
      </c>
      <c r="Q19" s="1201">
        <f t="shared" si="7"/>
        <v>45260</v>
      </c>
      <c r="R19" s="1201">
        <f t="shared" si="8"/>
        <v>45254</v>
      </c>
      <c r="S19" s="1201">
        <f t="shared" si="9"/>
        <v>45254</v>
      </c>
      <c r="T19" s="1201">
        <f t="shared" si="10"/>
        <v>45267</v>
      </c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</row>
    <row r="20" spans="1:259" ht="17.25" hidden="1" customHeight="1" x14ac:dyDescent="0.2">
      <c r="B20" s="810" t="s">
        <v>2383</v>
      </c>
      <c r="C20" s="851" t="s">
        <v>2384</v>
      </c>
      <c r="D20" s="697">
        <v>45246</v>
      </c>
      <c r="E20" s="1205">
        <f t="shared" si="31"/>
        <v>45251</v>
      </c>
      <c r="F20" s="1205">
        <f t="shared" si="32"/>
        <v>45257</v>
      </c>
      <c r="G20" s="697">
        <f t="shared" si="20"/>
        <v>45261</v>
      </c>
      <c r="H20" s="697">
        <f t="shared" si="21"/>
        <v>45264</v>
      </c>
      <c r="I20" s="845"/>
      <c r="J20" s="862">
        <v>45246</v>
      </c>
      <c r="K20" s="862">
        <v>45247</v>
      </c>
      <c r="L20" s="862"/>
      <c r="M20" s="697">
        <f t="shared" si="22"/>
        <v>45266</v>
      </c>
      <c r="N20" s="697">
        <f t="shared" si="4"/>
        <v>45259</v>
      </c>
      <c r="O20" s="969">
        <f t="shared" si="5"/>
        <v>45275</v>
      </c>
      <c r="P20" s="1201">
        <f t="shared" si="6"/>
        <v>45259</v>
      </c>
      <c r="Q20" s="1201">
        <f t="shared" si="7"/>
        <v>45267</v>
      </c>
      <c r="R20" s="1201">
        <f t="shared" si="8"/>
        <v>45261</v>
      </c>
      <c r="S20" s="1201">
        <f t="shared" si="9"/>
        <v>45261</v>
      </c>
      <c r="T20" s="1201">
        <f t="shared" si="10"/>
        <v>45274</v>
      </c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  <c r="IY20" s="153"/>
    </row>
    <row r="21" spans="1:259" ht="17.25" hidden="1" customHeight="1" x14ac:dyDescent="0.2">
      <c r="B21" s="810" t="s">
        <v>2361</v>
      </c>
      <c r="C21" s="851" t="s">
        <v>2385</v>
      </c>
      <c r="D21" s="697">
        <v>45253</v>
      </c>
      <c r="E21" s="1205">
        <f t="shared" si="31"/>
        <v>45258</v>
      </c>
      <c r="F21" s="1205">
        <f t="shared" si="32"/>
        <v>45264</v>
      </c>
      <c r="G21" s="697">
        <f t="shared" si="20"/>
        <v>45268</v>
      </c>
      <c r="H21" s="697">
        <f t="shared" si="21"/>
        <v>45271</v>
      </c>
      <c r="I21" s="845"/>
      <c r="J21" s="862">
        <v>45253</v>
      </c>
      <c r="K21" s="862">
        <v>45254</v>
      </c>
      <c r="L21" s="862"/>
      <c r="M21" s="697">
        <f t="shared" si="22"/>
        <v>45273</v>
      </c>
      <c r="N21" s="697">
        <f t="shared" si="4"/>
        <v>45266</v>
      </c>
      <c r="O21" s="969">
        <f t="shared" si="5"/>
        <v>45282</v>
      </c>
      <c r="P21" s="1201">
        <f t="shared" si="6"/>
        <v>45266</v>
      </c>
      <c r="Q21" s="1201">
        <f t="shared" si="7"/>
        <v>45274</v>
      </c>
      <c r="R21" s="1201">
        <f t="shared" si="8"/>
        <v>45268</v>
      </c>
      <c r="S21" s="1201">
        <f t="shared" si="9"/>
        <v>45268</v>
      </c>
      <c r="T21" s="1201">
        <f t="shared" si="10"/>
        <v>45281</v>
      </c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  <c r="IY21" s="153"/>
    </row>
    <row r="22" spans="1:259" ht="17.25" hidden="1" customHeight="1" x14ac:dyDescent="0.2">
      <c r="B22" s="810" t="s">
        <v>2363</v>
      </c>
      <c r="C22" s="851" t="s">
        <v>2386</v>
      </c>
      <c r="D22" s="697">
        <v>45261</v>
      </c>
      <c r="E22" s="1205">
        <f t="shared" si="31"/>
        <v>45266</v>
      </c>
      <c r="F22" s="1205">
        <f t="shared" si="32"/>
        <v>45272</v>
      </c>
      <c r="G22" s="697">
        <f t="shared" si="20"/>
        <v>45276</v>
      </c>
      <c r="H22" s="697">
        <f t="shared" si="21"/>
        <v>45279</v>
      </c>
      <c r="I22" s="845"/>
      <c r="J22" s="862">
        <v>45260</v>
      </c>
      <c r="K22" s="862">
        <v>45261</v>
      </c>
      <c r="L22" s="862"/>
      <c r="M22" s="697">
        <f t="shared" si="22"/>
        <v>45281</v>
      </c>
      <c r="N22" s="697">
        <f t="shared" si="4"/>
        <v>45274</v>
      </c>
      <c r="O22" s="969">
        <f t="shared" si="5"/>
        <v>45290</v>
      </c>
      <c r="P22" s="1201">
        <f t="shared" si="6"/>
        <v>45274</v>
      </c>
      <c r="Q22" s="1201">
        <f t="shared" si="7"/>
        <v>45282</v>
      </c>
      <c r="R22" s="1201">
        <f t="shared" si="8"/>
        <v>45276</v>
      </c>
      <c r="S22" s="1201">
        <f t="shared" si="9"/>
        <v>45276</v>
      </c>
      <c r="T22" s="1201">
        <f t="shared" si="10"/>
        <v>45289</v>
      </c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</row>
    <row r="23" spans="1:259" ht="17.25" hidden="1" customHeight="1" x14ac:dyDescent="0.2">
      <c r="B23" s="810" t="s">
        <v>2365</v>
      </c>
      <c r="C23" s="851" t="s">
        <v>2387</v>
      </c>
      <c r="D23" s="697">
        <v>45267</v>
      </c>
      <c r="E23" s="1205">
        <f t="shared" si="31"/>
        <v>45272</v>
      </c>
      <c r="F23" s="1205">
        <f t="shared" si="32"/>
        <v>45278</v>
      </c>
      <c r="G23" s="697">
        <f t="shared" si="20"/>
        <v>45282</v>
      </c>
      <c r="H23" s="697">
        <f t="shared" si="21"/>
        <v>45285</v>
      </c>
      <c r="I23" s="845"/>
      <c r="J23" s="862">
        <v>45267</v>
      </c>
      <c r="K23" s="862">
        <v>45268</v>
      </c>
      <c r="L23" s="862"/>
      <c r="M23" s="697">
        <f t="shared" si="22"/>
        <v>45287</v>
      </c>
      <c r="N23" s="697">
        <f t="shared" si="4"/>
        <v>45280</v>
      </c>
      <c r="O23" s="969">
        <f t="shared" si="5"/>
        <v>45296</v>
      </c>
      <c r="P23" s="1201">
        <f t="shared" si="6"/>
        <v>45280</v>
      </c>
      <c r="Q23" s="1201">
        <f t="shared" si="7"/>
        <v>45288</v>
      </c>
      <c r="R23" s="1201">
        <f t="shared" si="8"/>
        <v>45282</v>
      </c>
      <c r="S23" s="1201">
        <f t="shared" si="9"/>
        <v>45282</v>
      </c>
      <c r="T23" s="1201">
        <f t="shared" si="10"/>
        <v>45295</v>
      </c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  <c r="IY23" s="153"/>
    </row>
    <row r="24" spans="1:259" ht="17.25" hidden="1" customHeight="1" x14ac:dyDescent="0.2">
      <c r="B24" s="798" t="s">
        <v>395</v>
      </c>
      <c r="C24" s="851" t="s">
        <v>2388</v>
      </c>
      <c r="D24" s="698">
        <v>45274</v>
      </c>
      <c r="E24" s="1206">
        <f t="shared" si="31"/>
        <v>45279</v>
      </c>
      <c r="F24" s="1206">
        <f t="shared" si="32"/>
        <v>45285</v>
      </c>
      <c r="G24" s="698">
        <f t="shared" si="20"/>
        <v>45289</v>
      </c>
      <c r="H24" s="698">
        <f t="shared" si="21"/>
        <v>45292</v>
      </c>
      <c r="I24" s="1203"/>
      <c r="J24" s="1207">
        <v>45274</v>
      </c>
      <c r="K24" s="1207">
        <v>45275</v>
      </c>
      <c r="L24" s="1207"/>
      <c r="M24" s="698">
        <f t="shared" si="22"/>
        <v>45294</v>
      </c>
      <c r="N24" s="698">
        <f t="shared" si="4"/>
        <v>45287</v>
      </c>
      <c r="O24" s="1208">
        <f t="shared" si="5"/>
        <v>45303</v>
      </c>
      <c r="P24" s="1209">
        <f t="shared" si="6"/>
        <v>45287</v>
      </c>
      <c r="Q24" s="1209">
        <f t="shared" si="7"/>
        <v>45295</v>
      </c>
      <c r="R24" s="1209">
        <f t="shared" si="8"/>
        <v>45289</v>
      </c>
      <c r="S24" s="1209">
        <f t="shared" si="9"/>
        <v>45289</v>
      </c>
      <c r="T24" s="1209">
        <f t="shared" si="10"/>
        <v>45302</v>
      </c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  <c r="IY24" s="153"/>
    </row>
    <row r="25" spans="1:259" ht="17.25" hidden="1" customHeight="1" x14ac:dyDescent="0.2">
      <c r="B25" s="810" t="s">
        <v>2369</v>
      </c>
      <c r="C25" s="851" t="s">
        <v>2389</v>
      </c>
      <c r="D25" s="697">
        <v>45281</v>
      </c>
      <c r="E25" s="1205">
        <f t="shared" si="31"/>
        <v>45286</v>
      </c>
      <c r="F25" s="1205">
        <f t="shared" si="32"/>
        <v>45292</v>
      </c>
      <c r="G25" s="697">
        <f t="shared" si="20"/>
        <v>45296</v>
      </c>
      <c r="H25" s="697">
        <f t="shared" si="21"/>
        <v>45299</v>
      </c>
      <c r="I25" s="845"/>
      <c r="J25" s="862">
        <v>45281</v>
      </c>
      <c r="K25" s="862">
        <v>45282</v>
      </c>
      <c r="L25" s="862"/>
      <c r="M25" s="697">
        <f t="shared" si="22"/>
        <v>45301</v>
      </c>
      <c r="N25" s="697">
        <f t="shared" si="4"/>
        <v>45294</v>
      </c>
      <c r="O25" s="969">
        <f t="shared" si="5"/>
        <v>45310</v>
      </c>
      <c r="P25" s="1201">
        <f t="shared" si="6"/>
        <v>45294</v>
      </c>
      <c r="Q25" s="1201">
        <f t="shared" si="7"/>
        <v>45302</v>
      </c>
      <c r="R25" s="1201">
        <f t="shared" si="8"/>
        <v>45296</v>
      </c>
      <c r="S25" s="1201">
        <f t="shared" si="9"/>
        <v>45296</v>
      </c>
      <c r="T25" s="1201">
        <f t="shared" si="10"/>
        <v>45309</v>
      </c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</row>
    <row r="26" spans="1:259" ht="17.25" hidden="1" customHeight="1" x14ac:dyDescent="0.2">
      <c r="B26" s="810" t="s">
        <v>2371</v>
      </c>
      <c r="C26" s="851" t="s">
        <v>2390</v>
      </c>
      <c r="D26" s="697">
        <v>45289</v>
      </c>
      <c r="E26" s="697">
        <f t="shared" si="31"/>
        <v>45294</v>
      </c>
      <c r="F26" s="697">
        <f t="shared" si="32"/>
        <v>45300</v>
      </c>
      <c r="G26" s="697">
        <f t="shared" si="20"/>
        <v>45304</v>
      </c>
      <c r="H26" s="697">
        <f t="shared" si="21"/>
        <v>45307</v>
      </c>
      <c r="I26" s="845"/>
      <c r="J26" s="862">
        <v>45288</v>
      </c>
      <c r="K26" s="862">
        <v>45289</v>
      </c>
      <c r="L26" s="862"/>
      <c r="M26" s="697">
        <f t="shared" si="22"/>
        <v>45309</v>
      </c>
      <c r="N26" s="697">
        <f t="shared" si="4"/>
        <v>45302</v>
      </c>
      <c r="O26" s="969">
        <f t="shared" si="5"/>
        <v>45318</v>
      </c>
      <c r="P26" s="1201">
        <f t="shared" si="6"/>
        <v>45302</v>
      </c>
      <c r="Q26" s="1201">
        <f t="shared" si="7"/>
        <v>45310</v>
      </c>
      <c r="R26" s="1201">
        <f t="shared" si="8"/>
        <v>45304</v>
      </c>
      <c r="S26" s="1201">
        <f t="shared" si="9"/>
        <v>45304</v>
      </c>
      <c r="T26" s="1201">
        <f t="shared" si="10"/>
        <v>45317</v>
      </c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</row>
    <row r="27" spans="1:259" ht="17.25" hidden="1" customHeight="1" x14ac:dyDescent="0.2">
      <c r="B27" s="810" t="s">
        <v>2373</v>
      </c>
      <c r="C27" s="851" t="s">
        <v>2391</v>
      </c>
      <c r="D27" s="697">
        <v>44930</v>
      </c>
      <c r="E27" s="697">
        <f t="shared" si="31"/>
        <v>44935</v>
      </c>
      <c r="F27" s="697">
        <f t="shared" si="32"/>
        <v>44941</v>
      </c>
      <c r="G27" s="697">
        <f t="shared" si="20"/>
        <v>44945</v>
      </c>
      <c r="H27" s="697">
        <f t="shared" si="21"/>
        <v>44948</v>
      </c>
      <c r="I27" s="845"/>
      <c r="J27" s="862">
        <v>45295</v>
      </c>
      <c r="K27" s="862">
        <f t="shared" ref="K27:K35" si="33">K26+7</f>
        <v>45296</v>
      </c>
      <c r="L27" s="862"/>
      <c r="M27" s="697">
        <f t="shared" si="22"/>
        <v>44950</v>
      </c>
      <c r="N27" s="697">
        <f t="shared" si="4"/>
        <v>44943</v>
      </c>
      <c r="O27" s="969">
        <f t="shared" si="5"/>
        <v>44959</v>
      </c>
      <c r="P27" s="1201">
        <f t="shared" si="6"/>
        <v>44943</v>
      </c>
      <c r="Q27" s="1201">
        <f t="shared" si="7"/>
        <v>44951</v>
      </c>
      <c r="R27" s="1201">
        <f t="shared" si="8"/>
        <v>44945</v>
      </c>
      <c r="S27" s="1201">
        <f t="shared" si="9"/>
        <v>44945</v>
      </c>
      <c r="T27" s="1201">
        <f t="shared" si="10"/>
        <v>44958</v>
      </c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  <c r="IY27" s="153"/>
    </row>
    <row r="28" spans="1:259" ht="17.25" hidden="1" customHeight="1" x14ac:dyDescent="0.2">
      <c r="B28" s="810" t="s">
        <v>2375</v>
      </c>
      <c r="C28" s="851" t="s">
        <v>2392</v>
      </c>
      <c r="D28" s="697">
        <f t="shared" ref="D28" si="34">D27+7</f>
        <v>44937</v>
      </c>
      <c r="E28" s="697">
        <f t="shared" ref="E28" si="35">D28+5</f>
        <v>44942</v>
      </c>
      <c r="F28" s="697">
        <f t="shared" ref="F28" si="36">D28+11</f>
        <v>44948</v>
      </c>
      <c r="G28" s="697">
        <f t="shared" ref="G28" si="37">D28+15</f>
        <v>44952</v>
      </c>
      <c r="H28" s="697">
        <f t="shared" ref="H28" si="38">D28+18</f>
        <v>44955</v>
      </c>
      <c r="I28" s="845"/>
      <c r="J28" s="862">
        <v>45302</v>
      </c>
      <c r="K28" s="862">
        <f t="shared" si="33"/>
        <v>45303</v>
      </c>
      <c r="L28" s="862"/>
      <c r="M28" s="697">
        <f t="shared" si="22"/>
        <v>44957</v>
      </c>
      <c r="N28" s="697">
        <f t="shared" si="4"/>
        <v>44950</v>
      </c>
      <c r="O28" s="969">
        <f t="shared" si="5"/>
        <v>44966</v>
      </c>
      <c r="P28" s="1201">
        <f t="shared" si="6"/>
        <v>44950</v>
      </c>
      <c r="Q28" s="1201">
        <f t="shared" si="7"/>
        <v>44958</v>
      </c>
      <c r="R28" s="1201">
        <f t="shared" si="8"/>
        <v>44952</v>
      </c>
      <c r="S28" s="1201">
        <f t="shared" si="9"/>
        <v>44952</v>
      </c>
      <c r="T28" s="1201">
        <f t="shared" si="10"/>
        <v>44965</v>
      </c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</row>
    <row r="29" spans="1:259" ht="17.25" hidden="1" customHeight="1" x14ac:dyDescent="0.2">
      <c r="A29" s="355" t="s">
        <v>2393</v>
      </c>
      <c r="B29" s="810" t="s">
        <v>2377</v>
      </c>
      <c r="C29" s="851" t="s">
        <v>2394</v>
      </c>
      <c r="D29" s="697">
        <v>45347</v>
      </c>
      <c r="E29" s="697">
        <f t="shared" ref="E29:E31" si="39">D29+5</f>
        <v>45352</v>
      </c>
      <c r="F29" s="697">
        <f t="shared" ref="F29:F31" si="40">D29+11</f>
        <v>45358</v>
      </c>
      <c r="G29" s="697">
        <f t="shared" ref="G29:G31" si="41">D29+15</f>
        <v>45362</v>
      </c>
      <c r="H29" s="697">
        <f t="shared" ref="H29:H31" si="42">D29+18</f>
        <v>45365</v>
      </c>
      <c r="I29" s="845"/>
      <c r="J29" s="862">
        <v>45309</v>
      </c>
      <c r="K29" s="862">
        <f t="shared" si="33"/>
        <v>45310</v>
      </c>
      <c r="L29" s="862"/>
      <c r="M29" s="697">
        <f t="shared" si="22"/>
        <v>45367</v>
      </c>
      <c r="N29" s="697">
        <f t="shared" si="4"/>
        <v>45360</v>
      </c>
      <c r="O29" s="969">
        <f t="shared" si="5"/>
        <v>45376</v>
      </c>
      <c r="P29" s="1201">
        <f t="shared" si="6"/>
        <v>45360</v>
      </c>
      <c r="Q29" s="1201">
        <f t="shared" si="7"/>
        <v>45368</v>
      </c>
      <c r="R29" s="1201">
        <f t="shared" si="8"/>
        <v>45362</v>
      </c>
      <c r="S29" s="1201">
        <f t="shared" si="9"/>
        <v>45362</v>
      </c>
      <c r="T29" s="1201">
        <f t="shared" si="10"/>
        <v>45375</v>
      </c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</row>
    <row r="30" spans="1:259" ht="17.25" hidden="1" customHeight="1" x14ac:dyDescent="0.2">
      <c r="B30" s="810" t="s">
        <v>2379</v>
      </c>
      <c r="C30" s="851" t="s">
        <v>2395</v>
      </c>
      <c r="D30" s="697">
        <v>45354</v>
      </c>
      <c r="E30" s="697">
        <f t="shared" si="39"/>
        <v>45359</v>
      </c>
      <c r="F30" s="697">
        <f t="shared" si="40"/>
        <v>45365</v>
      </c>
      <c r="G30" s="697">
        <f t="shared" si="41"/>
        <v>45369</v>
      </c>
      <c r="H30" s="697">
        <f t="shared" si="42"/>
        <v>45372</v>
      </c>
      <c r="I30" s="845"/>
      <c r="J30" s="862">
        <v>45316</v>
      </c>
      <c r="K30" s="862">
        <f t="shared" si="33"/>
        <v>45317</v>
      </c>
      <c r="L30" s="862"/>
      <c r="M30" s="697">
        <f t="shared" si="22"/>
        <v>45374</v>
      </c>
      <c r="N30" s="697">
        <f t="shared" si="4"/>
        <v>45367</v>
      </c>
      <c r="O30" s="969">
        <f t="shared" si="5"/>
        <v>45383</v>
      </c>
      <c r="P30" s="1201">
        <f t="shared" si="6"/>
        <v>45367</v>
      </c>
      <c r="Q30" s="1201">
        <f t="shared" si="7"/>
        <v>45375</v>
      </c>
      <c r="R30" s="1201">
        <f t="shared" si="8"/>
        <v>45369</v>
      </c>
      <c r="S30" s="1201">
        <f t="shared" si="9"/>
        <v>45369</v>
      </c>
      <c r="T30" s="1201">
        <f t="shared" si="10"/>
        <v>45382</v>
      </c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</row>
    <row r="31" spans="1:259" ht="17.25" hidden="1" customHeight="1" x14ac:dyDescent="0.2">
      <c r="B31" s="810" t="s">
        <v>2396</v>
      </c>
      <c r="C31" s="851" t="s">
        <v>2397</v>
      </c>
      <c r="D31" s="697">
        <v>45363</v>
      </c>
      <c r="E31" s="697">
        <f t="shared" si="39"/>
        <v>45368</v>
      </c>
      <c r="F31" s="697">
        <f t="shared" si="40"/>
        <v>45374</v>
      </c>
      <c r="G31" s="697">
        <f t="shared" si="41"/>
        <v>45378</v>
      </c>
      <c r="H31" s="697">
        <f t="shared" si="42"/>
        <v>45381</v>
      </c>
      <c r="I31" s="845"/>
      <c r="J31" s="862">
        <v>45323</v>
      </c>
      <c r="K31" s="862">
        <f t="shared" si="33"/>
        <v>45324</v>
      </c>
      <c r="L31" s="862"/>
      <c r="M31" s="697">
        <f t="shared" si="22"/>
        <v>45383</v>
      </c>
      <c r="N31" s="697">
        <f t="shared" si="4"/>
        <v>45376</v>
      </c>
      <c r="O31" s="969">
        <f t="shared" si="5"/>
        <v>45392</v>
      </c>
      <c r="P31" s="1201">
        <f t="shared" si="6"/>
        <v>45376</v>
      </c>
      <c r="Q31" s="1201">
        <f t="shared" si="7"/>
        <v>45384</v>
      </c>
      <c r="R31" s="1201">
        <f t="shared" si="8"/>
        <v>45378</v>
      </c>
      <c r="S31" s="1201">
        <f t="shared" si="9"/>
        <v>45378</v>
      </c>
      <c r="T31" s="1201">
        <f t="shared" si="10"/>
        <v>45391</v>
      </c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  <c r="IY31" s="153"/>
    </row>
    <row r="32" spans="1:259" ht="17.25" hidden="1" customHeight="1" x14ac:dyDescent="0.2">
      <c r="B32" s="810" t="s">
        <v>2383</v>
      </c>
      <c r="C32" s="851" t="s">
        <v>2398</v>
      </c>
      <c r="D32" s="697">
        <v>45367</v>
      </c>
      <c r="E32" s="697">
        <f t="shared" ref="E32" si="43">D32+5</f>
        <v>45372</v>
      </c>
      <c r="F32" s="697">
        <f t="shared" ref="F32" si="44">D32+11</f>
        <v>45378</v>
      </c>
      <c r="G32" s="697">
        <f t="shared" ref="G32" si="45">D32+15</f>
        <v>45382</v>
      </c>
      <c r="H32" s="697">
        <f t="shared" ref="H32" si="46">D32+18</f>
        <v>45385</v>
      </c>
      <c r="I32" s="845"/>
      <c r="J32" s="862">
        <v>45330</v>
      </c>
      <c r="K32" s="862">
        <f t="shared" si="33"/>
        <v>45331</v>
      </c>
      <c r="L32" s="862"/>
      <c r="M32" s="697">
        <f t="shared" si="22"/>
        <v>45387</v>
      </c>
      <c r="N32" s="697">
        <f t="shared" si="4"/>
        <v>45380</v>
      </c>
      <c r="O32" s="969">
        <f t="shared" si="5"/>
        <v>45396</v>
      </c>
      <c r="P32" s="1201">
        <f t="shared" si="6"/>
        <v>45380</v>
      </c>
      <c r="Q32" s="1201">
        <f t="shared" si="7"/>
        <v>45388</v>
      </c>
      <c r="R32" s="1201">
        <f t="shared" si="8"/>
        <v>45382</v>
      </c>
      <c r="S32" s="1201">
        <f t="shared" si="9"/>
        <v>45382</v>
      </c>
      <c r="T32" s="1201">
        <f t="shared" si="10"/>
        <v>45395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</row>
    <row r="33" spans="2:259" ht="17.25" hidden="1" customHeight="1" x14ac:dyDescent="0.2">
      <c r="B33" s="1199" t="s">
        <v>2367</v>
      </c>
      <c r="C33" s="1210" t="s">
        <v>2399</v>
      </c>
      <c r="D33" s="1211">
        <v>45374</v>
      </c>
      <c r="E33" s="1211">
        <f t="shared" ref="E33:E34" si="47">D33+5</f>
        <v>45379</v>
      </c>
      <c r="F33" s="1211">
        <f t="shared" ref="F33:F34" si="48">D33+11</f>
        <v>45385</v>
      </c>
      <c r="G33" s="1211">
        <f t="shared" ref="G33:G34" si="49">D33+15</f>
        <v>45389</v>
      </c>
      <c r="H33" s="1211">
        <f t="shared" ref="H33:H34" si="50">D33+18</f>
        <v>45392</v>
      </c>
      <c r="I33" s="1212"/>
      <c r="J33" s="1213">
        <v>45337</v>
      </c>
      <c r="K33" s="1213">
        <f t="shared" si="33"/>
        <v>45338</v>
      </c>
      <c r="L33" s="1213"/>
      <c r="M33" s="697">
        <f t="shared" si="22"/>
        <v>45394</v>
      </c>
      <c r="N33" s="697">
        <f t="shared" si="4"/>
        <v>45387</v>
      </c>
      <c r="O33" s="969">
        <f t="shared" si="5"/>
        <v>45403</v>
      </c>
      <c r="P33" s="1201">
        <f t="shared" si="6"/>
        <v>45387</v>
      </c>
      <c r="Q33" s="1201">
        <f t="shared" si="7"/>
        <v>45395</v>
      </c>
      <c r="R33" s="1201">
        <f t="shared" si="8"/>
        <v>45389</v>
      </c>
      <c r="S33" s="1201">
        <f t="shared" si="9"/>
        <v>45389</v>
      </c>
      <c r="T33" s="1201">
        <f t="shared" si="10"/>
        <v>45402</v>
      </c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</row>
    <row r="34" spans="2:259" ht="17.25" hidden="1" customHeight="1" x14ac:dyDescent="0.2">
      <c r="B34" s="810" t="s">
        <v>2363</v>
      </c>
      <c r="C34" s="851" t="s">
        <v>2400</v>
      </c>
      <c r="D34" s="697">
        <v>45386</v>
      </c>
      <c r="E34" s="697">
        <f t="shared" si="47"/>
        <v>45391</v>
      </c>
      <c r="F34" s="697">
        <f t="shared" si="48"/>
        <v>45397</v>
      </c>
      <c r="G34" s="697">
        <f t="shared" si="49"/>
        <v>45401</v>
      </c>
      <c r="H34" s="697">
        <f t="shared" si="50"/>
        <v>45404</v>
      </c>
      <c r="I34" s="845"/>
      <c r="J34" s="862">
        <v>45344</v>
      </c>
      <c r="K34" s="862">
        <f t="shared" si="33"/>
        <v>45345</v>
      </c>
      <c r="L34" s="862"/>
      <c r="M34" s="697">
        <f t="shared" si="22"/>
        <v>45406</v>
      </c>
      <c r="N34" s="697">
        <f t="shared" si="4"/>
        <v>45399</v>
      </c>
      <c r="O34" s="969">
        <f t="shared" si="5"/>
        <v>45415</v>
      </c>
      <c r="P34" s="1201">
        <f t="shared" si="6"/>
        <v>45399</v>
      </c>
      <c r="Q34" s="1201">
        <f t="shared" si="7"/>
        <v>45407</v>
      </c>
      <c r="R34" s="1201">
        <f t="shared" si="8"/>
        <v>45401</v>
      </c>
      <c r="S34" s="1201">
        <f t="shared" si="9"/>
        <v>45401</v>
      </c>
      <c r="T34" s="1201">
        <f t="shared" si="10"/>
        <v>45414</v>
      </c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</row>
    <row r="35" spans="2:259" ht="17.25" hidden="1" customHeight="1" x14ac:dyDescent="0.2">
      <c r="B35" s="1216" t="s">
        <v>2365</v>
      </c>
      <c r="C35" s="1149" t="s">
        <v>2401</v>
      </c>
      <c r="D35" s="1149">
        <v>45390</v>
      </c>
      <c r="E35" s="851">
        <f t="shared" ref="E35" si="51">D35+5</f>
        <v>45395</v>
      </c>
      <c r="F35" s="851">
        <f t="shared" ref="F35" si="52">D35+11</f>
        <v>45401</v>
      </c>
      <c r="G35" s="1013" t="s">
        <v>547</v>
      </c>
      <c r="H35" s="851">
        <f t="shared" ref="H35" si="53">D35+18</f>
        <v>45408</v>
      </c>
      <c r="I35" s="845"/>
      <c r="J35" s="851">
        <v>45351</v>
      </c>
      <c r="K35" s="851">
        <f t="shared" si="33"/>
        <v>45352</v>
      </c>
      <c r="L35" s="862"/>
      <c r="M35" s="851">
        <f t="shared" si="22"/>
        <v>45410</v>
      </c>
      <c r="N35" s="851">
        <f t="shared" si="4"/>
        <v>45403</v>
      </c>
      <c r="O35" s="1013" t="s">
        <v>547</v>
      </c>
      <c r="P35" s="1215">
        <f t="shared" si="6"/>
        <v>45403</v>
      </c>
      <c r="Q35" s="1215">
        <f t="shared" si="7"/>
        <v>45411</v>
      </c>
      <c r="R35" s="1215">
        <f t="shared" si="8"/>
        <v>45405</v>
      </c>
      <c r="S35" s="1215">
        <f t="shared" si="9"/>
        <v>45405</v>
      </c>
      <c r="T35" s="1013" t="s">
        <v>547</v>
      </c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</row>
    <row r="36" spans="2:259" ht="17.25" customHeight="1" x14ac:dyDescent="0.2">
      <c r="B36" s="1216" t="s">
        <v>2402</v>
      </c>
      <c r="C36" s="1149" t="s">
        <v>2403</v>
      </c>
      <c r="D36" s="1149">
        <v>45402</v>
      </c>
      <c r="E36" s="851">
        <f t="shared" ref="E36:E40" si="54">D36+5</f>
        <v>45407</v>
      </c>
      <c r="F36" s="1013" t="s">
        <v>547</v>
      </c>
      <c r="G36" s="851">
        <f t="shared" ref="G36:G40" si="55">D36+15</f>
        <v>45417</v>
      </c>
      <c r="H36" s="851">
        <f t="shared" ref="H36:H40" si="56">D36+18</f>
        <v>45420</v>
      </c>
      <c r="I36" s="845"/>
      <c r="J36" s="851">
        <v>45358</v>
      </c>
      <c r="K36" s="851">
        <f t="shared" ref="K36" si="57">K35+7</f>
        <v>45359</v>
      </c>
      <c r="L36" s="862"/>
      <c r="M36" s="851">
        <f t="shared" si="22"/>
        <v>45422</v>
      </c>
      <c r="N36" s="851">
        <f t="shared" si="4"/>
        <v>45415</v>
      </c>
      <c r="O36" s="1214">
        <f t="shared" si="5"/>
        <v>45431</v>
      </c>
      <c r="P36" s="1215">
        <f t="shared" si="6"/>
        <v>45415</v>
      </c>
      <c r="Q36" s="1215">
        <f t="shared" si="7"/>
        <v>45423</v>
      </c>
      <c r="R36" s="1215">
        <f t="shared" si="8"/>
        <v>45417</v>
      </c>
      <c r="S36" s="1215">
        <f t="shared" si="9"/>
        <v>45417</v>
      </c>
      <c r="T36" s="1215">
        <f t="shared" si="10"/>
        <v>45430</v>
      </c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</row>
    <row r="37" spans="2:259" ht="17.25" customHeight="1" x14ac:dyDescent="0.2">
      <c r="B37" s="1216" t="s">
        <v>2369</v>
      </c>
      <c r="C37" s="1149" t="s">
        <v>2404</v>
      </c>
      <c r="D37" s="1149">
        <v>45411</v>
      </c>
      <c r="E37" s="851">
        <f t="shared" si="54"/>
        <v>45416</v>
      </c>
      <c r="F37" s="851">
        <f t="shared" ref="F37:F40" si="58">D37+11</f>
        <v>45422</v>
      </c>
      <c r="G37" s="851">
        <f t="shared" si="55"/>
        <v>45426</v>
      </c>
      <c r="H37" s="851">
        <f t="shared" si="56"/>
        <v>45429</v>
      </c>
      <c r="I37" s="845"/>
      <c r="J37" s="851">
        <f>J36+7</f>
        <v>45365</v>
      </c>
      <c r="K37" s="851">
        <f t="shared" ref="K37:K46" si="59">K36+7</f>
        <v>45366</v>
      </c>
      <c r="L37" s="862"/>
      <c r="M37" s="851">
        <f t="shared" si="22"/>
        <v>45431</v>
      </c>
      <c r="N37" s="851">
        <f t="shared" si="4"/>
        <v>45424</v>
      </c>
      <c r="O37" s="1214">
        <f t="shared" si="5"/>
        <v>45440</v>
      </c>
      <c r="P37" s="1215">
        <f t="shared" si="6"/>
        <v>45424</v>
      </c>
      <c r="Q37" s="1215">
        <f t="shared" si="7"/>
        <v>45432</v>
      </c>
      <c r="R37" s="1215">
        <f t="shared" si="8"/>
        <v>45426</v>
      </c>
      <c r="S37" s="1215">
        <f t="shared" si="9"/>
        <v>45426</v>
      </c>
      <c r="T37" s="1215">
        <f t="shared" si="10"/>
        <v>45439</v>
      </c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</row>
    <row r="38" spans="2:259" ht="17.25" customHeight="1" x14ac:dyDescent="0.2">
      <c r="B38" s="1216" t="s">
        <v>2371</v>
      </c>
      <c r="C38" s="1149" t="s">
        <v>2405</v>
      </c>
      <c r="D38" s="1149">
        <v>45415</v>
      </c>
      <c r="E38" s="851">
        <f t="shared" si="54"/>
        <v>45420</v>
      </c>
      <c r="F38" s="851">
        <f t="shared" si="58"/>
        <v>45426</v>
      </c>
      <c r="G38" s="851">
        <f t="shared" si="55"/>
        <v>45430</v>
      </c>
      <c r="H38" s="851">
        <f t="shared" si="56"/>
        <v>45433</v>
      </c>
      <c r="I38" s="845"/>
      <c r="J38" s="851">
        <f t="shared" ref="J38:J44" si="60">J37+7</f>
        <v>45372</v>
      </c>
      <c r="K38" s="851">
        <f t="shared" si="59"/>
        <v>45373</v>
      </c>
      <c r="L38" s="862"/>
      <c r="M38" s="851">
        <f t="shared" si="22"/>
        <v>45435</v>
      </c>
      <c r="N38" s="851">
        <f t="shared" si="4"/>
        <v>45428</v>
      </c>
      <c r="O38" s="1214">
        <f t="shared" si="5"/>
        <v>45444</v>
      </c>
      <c r="P38" s="1215">
        <f t="shared" si="6"/>
        <v>45428</v>
      </c>
      <c r="Q38" s="1215">
        <f t="shared" si="7"/>
        <v>45436</v>
      </c>
      <c r="R38" s="1215">
        <f t="shared" si="8"/>
        <v>45430</v>
      </c>
      <c r="S38" s="1215">
        <f t="shared" si="9"/>
        <v>45430</v>
      </c>
      <c r="T38" s="1215">
        <f t="shared" si="10"/>
        <v>45443</v>
      </c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</row>
    <row r="39" spans="2:259" ht="17.25" customHeight="1" x14ac:dyDescent="0.2">
      <c r="B39" s="1216" t="s">
        <v>2373</v>
      </c>
      <c r="C39" s="1149" t="s">
        <v>2406</v>
      </c>
      <c r="D39" s="1149">
        <v>45416</v>
      </c>
      <c r="E39" s="851">
        <f t="shared" si="54"/>
        <v>45421</v>
      </c>
      <c r="F39" s="851">
        <f t="shared" si="58"/>
        <v>45427</v>
      </c>
      <c r="G39" s="851">
        <f t="shared" si="55"/>
        <v>45431</v>
      </c>
      <c r="H39" s="851">
        <f t="shared" si="56"/>
        <v>45434</v>
      </c>
      <c r="I39" s="845"/>
      <c r="J39" s="851">
        <f t="shared" si="60"/>
        <v>45379</v>
      </c>
      <c r="K39" s="851">
        <f t="shared" si="59"/>
        <v>45380</v>
      </c>
      <c r="L39" s="862"/>
      <c r="M39" s="851">
        <f t="shared" si="22"/>
        <v>45436</v>
      </c>
      <c r="N39" s="851">
        <f t="shared" si="4"/>
        <v>45429</v>
      </c>
      <c r="O39" s="1214">
        <f t="shared" si="5"/>
        <v>45445</v>
      </c>
      <c r="P39" s="1215">
        <f t="shared" si="6"/>
        <v>45429</v>
      </c>
      <c r="Q39" s="1215">
        <f t="shared" si="7"/>
        <v>45437</v>
      </c>
      <c r="R39" s="1215">
        <f t="shared" si="8"/>
        <v>45431</v>
      </c>
      <c r="S39" s="1215">
        <f t="shared" si="9"/>
        <v>45431</v>
      </c>
      <c r="T39" s="1215">
        <f t="shared" si="10"/>
        <v>45444</v>
      </c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</row>
    <row r="40" spans="2:259" ht="17.25" customHeight="1" x14ac:dyDescent="0.2">
      <c r="B40" s="1216" t="s">
        <v>2375</v>
      </c>
      <c r="C40" s="1149" t="s">
        <v>2407</v>
      </c>
      <c r="D40" s="1149">
        <v>45426</v>
      </c>
      <c r="E40" s="851">
        <f t="shared" si="54"/>
        <v>45431</v>
      </c>
      <c r="F40" s="851">
        <f t="shared" si="58"/>
        <v>45437</v>
      </c>
      <c r="G40" s="851">
        <f t="shared" si="55"/>
        <v>45441</v>
      </c>
      <c r="H40" s="851">
        <f t="shared" si="56"/>
        <v>45444</v>
      </c>
      <c r="I40" s="845"/>
      <c r="J40" s="851">
        <f t="shared" si="60"/>
        <v>45386</v>
      </c>
      <c r="K40" s="851">
        <f t="shared" si="59"/>
        <v>45387</v>
      </c>
      <c r="L40" s="862"/>
      <c r="M40" s="851">
        <f t="shared" si="22"/>
        <v>45446</v>
      </c>
      <c r="N40" s="851">
        <f t="shared" si="4"/>
        <v>45439</v>
      </c>
      <c r="O40" s="1214">
        <f t="shared" si="5"/>
        <v>45455</v>
      </c>
      <c r="P40" s="1215">
        <f t="shared" si="6"/>
        <v>45439</v>
      </c>
      <c r="Q40" s="1215">
        <f t="shared" si="7"/>
        <v>45447</v>
      </c>
      <c r="R40" s="1215">
        <f t="shared" si="8"/>
        <v>45441</v>
      </c>
      <c r="S40" s="1215">
        <f t="shared" si="9"/>
        <v>45441</v>
      </c>
      <c r="T40" s="1215">
        <f t="shared" si="10"/>
        <v>45454</v>
      </c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</row>
    <row r="41" spans="2:259" ht="17.25" customHeight="1" x14ac:dyDescent="0.2">
      <c r="B41" s="1216" t="s">
        <v>2408</v>
      </c>
      <c r="C41" s="1149" t="s">
        <v>2409</v>
      </c>
      <c r="D41" s="1149">
        <v>45430</v>
      </c>
      <c r="E41" s="851">
        <f t="shared" ref="E41:E42" si="61">D41+5</f>
        <v>45435</v>
      </c>
      <c r="F41" s="851">
        <f t="shared" ref="F41:F42" si="62">D41+11</f>
        <v>45441</v>
      </c>
      <c r="G41" s="851">
        <f t="shared" ref="G41:G42" si="63">D41+15</f>
        <v>45445</v>
      </c>
      <c r="H41" s="851">
        <f t="shared" ref="H41:H42" si="64">D41+18</f>
        <v>45448</v>
      </c>
      <c r="I41" s="845"/>
      <c r="J41" s="851">
        <f t="shared" si="60"/>
        <v>45393</v>
      </c>
      <c r="K41" s="851">
        <f t="shared" si="59"/>
        <v>45394</v>
      </c>
      <c r="L41" s="862"/>
      <c r="M41" s="851">
        <f t="shared" ref="M41:M42" si="65">D41+20</f>
        <v>45450</v>
      </c>
      <c r="N41" s="851">
        <f t="shared" ref="N41:N42" si="66">D41+13</f>
        <v>45443</v>
      </c>
      <c r="O41" s="1214">
        <f t="shared" ref="O41:O42" si="67">G41+14</f>
        <v>45459</v>
      </c>
      <c r="P41" s="1215">
        <f t="shared" ref="P41" si="68">SUM(D41+13)</f>
        <v>45443</v>
      </c>
      <c r="Q41" s="1215">
        <f t="shared" ref="Q41:Q42" si="69">D41+21</f>
        <v>45451</v>
      </c>
      <c r="R41" s="1215">
        <f t="shared" ref="R41:R42" si="70">D41+15</f>
        <v>45445</v>
      </c>
      <c r="S41" s="1215">
        <f t="shared" ref="S41:S42" si="71">D41+15</f>
        <v>45445</v>
      </c>
      <c r="T41" s="1215">
        <f t="shared" ref="T41:T42" si="72">G41+13</f>
        <v>45458</v>
      </c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</row>
    <row r="42" spans="2:259" ht="17.25" customHeight="1" x14ac:dyDescent="0.2">
      <c r="B42" s="1331" t="s">
        <v>547</v>
      </c>
      <c r="C42" s="1149" t="s">
        <v>2410</v>
      </c>
      <c r="D42" s="895">
        <v>45426</v>
      </c>
      <c r="E42" s="895">
        <f t="shared" si="61"/>
        <v>45431</v>
      </c>
      <c r="F42" s="895">
        <f t="shared" si="62"/>
        <v>45437</v>
      </c>
      <c r="G42" s="895">
        <f t="shared" si="63"/>
        <v>45441</v>
      </c>
      <c r="H42" s="895">
        <f t="shared" si="64"/>
        <v>45444</v>
      </c>
      <c r="I42" s="845"/>
      <c r="J42" s="851">
        <f t="shared" si="60"/>
        <v>45400</v>
      </c>
      <c r="K42" s="851">
        <f t="shared" si="59"/>
        <v>45401</v>
      </c>
      <c r="L42" s="862"/>
      <c r="M42" s="851">
        <f t="shared" si="65"/>
        <v>45446</v>
      </c>
      <c r="N42" s="851">
        <f t="shared" si="66"/>
        <v>45439</v>
      </c>
      <c r="O42" s="1214">
        <f t="shared" si="67"/>
        <v>45455</v>
      </c>
      <c r="P42" s="1215">
        <f t="shared" ref="P42" si="73">SUM(D42+13)</f>
        <v>45439</v>
      </c>
      <c r="Q42" s="1215">
        <f t="shared" si="69"/>
        <v>45447</v>
      </c>
      <c r="R42" s="1215">
        <f t="shared" si="70"/>
        <v>45441</v>
      </c>
      <c r="S42" s="1215">
        <f t="shared" si="71"/>
        <v>45441</v>
      </c>
      <c r="T42" s="1215">
        <f t="shared" si="72"/>
        <v>45454</v>
      </c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</row>
    <row r="43" spans="2:259" ht="17.25" customHeight="1" x14ac:dyDescent="0.2">
      <c r="B43" s="1332"/>
      <c r="C43" s="1149" t="s">
        <v>2411</v>
      </c>
      <c r="D43" s="895">
        <v>45430</v>
      </c>
      <c r="E43" s="895">
        <f t="shared" ref="E43" si="74">D43+5</f>
        <v>45435</v>
      </c>
      <c r="F43" s="895">
        <f t="shared" ref="F43" si="75">D43+11</f>
        <v>45441</v>
      </c>
      <c r="G43" s="895">
        <f t="shared" ref="G43" si="76">D43+15</f>
        <v>45445</v>
      </c>
      <c r="H43" s="895">
        <f t="shared" ref="H43" si="77">D43+18</f>
        <v>45448</v>
      </c>
      <c r="I43" s="845"/>
      <c r="J43" s="851">
        <f t="shared" si="60"/>
        <v>45407</v>
      </c>
      <c r="K43" s="851">
        <f t="shared" si="59"/>
        <v>45408</v>
      </c>
      <c r="L43" s="862"/>
      <c r="M43" s="851">
        <f t="shared" ref="M43" si="78">D43+20</f>
        <v>45450</v>
      </c>
      <c r="N43" s="851">
        <f t="shared" ref="N43" si="79">D43+13</f>
        <v>45443</v>
      </c>
      <c r="O43" s="1214">
        <f t="shared" ref="O43" si="80">G43+14</f>
        <v>45459</v>
      </c>
      <c r="P43" s="1215">
        <f t="shared" ref="P43" si="81">SUM(D43+13)</f>
        <v>45443</v>
      </c>
      <c r="Q43" s="1215">
        <f t="shared" ref="Q43" si="82">D43+21</f>
        <v>45451</v>
      </c>
      <c r="R43" s="1215">
        <f t="shared" ref="R43" si="83">D43+15</f>
        <v>45445</v>
      </c>
      <c r="S43" s="1215">
        <f t="shared" ref="S43" si="84">D43+15</f>
        <v>45445</v>
      </c>
      <c r="T43" s="1215">
        <f t="shared" ref="T43" si="85">G43+13</f>
        <v>45458</v>
      </c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  <c r="IY43" s="153"/>
    </row>
    <row r="44" spans="2:259" ht="17.25" customHeight="1" x14ac:dyDescent="0.2">
      <c r="B44" s="1333"/>
      <c r="C44" s="1149" t="s">
        <v>2412</v>
      </c>
      <c r="D44" s="895">
        <v>45430</v>
      </c>
      <c r="E44" s="895">
        <f t="shared" ref="E44:E46" si="86">D44+5</f>
        <v>45435</v>
      </c>
      <c r="F44" s="895">
        <f t="shared" ref="F44:F46" si="87">D44+11</f>
        <v>45441</v>
      </c>
      <c r="G44" s="895">
        <f t="shared" ref="G44:G46" si="88">D44+15</f>
        <v>45445</v>
      </c>
      <c r="H44" s="895">
        <f t="shared" ref="H44:H46" si="89">D44+18</f>
        <v>45448</v>
      </c>
      <c r="I44" s="845"/>
      <c r="J44" s="851">
        <f t="shared" si="60"/>
        <v>45414</v>
      </c>
      <c r="K44" s="851">
        <f t="shared" si="59"/>
        <v>45415</v>
      </c>
      <c r="L44" s="862"/>
      <c r="M44" s="851">
        <f t="shared" ref="M44:M46" si="90">D44+20</f>
        <v>45450</v>
      </c>
      <c r="N44" s="851">
        <f t="shared" ref="N44:N46" si="91">D44+13</f>
        <v>45443</v>
      </c>
      <c r="O44" s="1214">
        <f t="shared" ref="O44:O46" si="92">G44+14</f>
        <v>45459</v>
      </c>
      <c r="P44" s="1215">
        <f t="shared" ref="P44" si="93">SUM(D44+13)</f>
        <v>45443</v>
      </c>
      <c r="Q44" s="1215">
        <f t="shared" ref="Q44:Q46" si="94">D44+21</f>
        <v>45451</v>
      </c>
      <c r="R44" s="1215">
        <f t="shared" ref="R44:R46" si="95">D44+15</f>
        <v>45445</v>
      </c>
      <c r="S44" s="1215">
        <f t="shared" ref="S44:S46" si="96">D44+15</f>
        <v>45445</v>
      </c>
      <c r="T44" s="1215">
        <f t="shared" ref="T44:T46" si="97">G44+13</f>
        <v>45458</v>
      </c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</row>
    <row r="45" spans="2:259" ht="17.25" customHeight="1" x14ac:dyDescent="0.2">
      <c r="B45" s="1216" t="s">
        <v>2361</v>
      </c>
      <c r="C45" s="1149" t="s">
        <v>2413</v>
      </c>
      <c r="D45" s="1149">
        <v>45439</v>
      </c>
      <c r="E45" s="851">
        <f t="shared" si="86"/>
        <v>45444</v>
      </c>
      <c r="F45" s="851">
        <f t="shared" si="87"/>
        <v>45450</v>
      </c>
      <c r="G45" s="851">
        <f t="shared" si="88"/>
        <v>45454</v>
      </c>
      <c r="H45" s="851">
        <f t="shared" si="89"/>
        <v>45457</v>
      </c>
      <c r="I45" s="845"/>
      <c r="J45" s="851">
        <v>45435</v>
      </c>
      <c r="K45" s="851">
        <v>45436</v>
      </c>
      <c r="L45" s="862"/>
      <c r="M45" s="851">
        <f t="shared" si="90"/>
        <v>45459</v>
      </c>
      <c r="N45" s="851">
        <f t="shared" si="91"/>
        <v>45452</v>
      </c>
      <c r="O45" s="1214">
        <f t="shared" si="92"/>
        <v>45468</v>
      </c>
      <c r="P45" s="1215">
        <f t="shared" ref="P45" si="98">SUM(D45+13)</f>
        <v>45452</v>
      </c>
      <c r="Q45" s="1215">
        <f t="shared" si="94"/>
        <v>45460</v>
      </c>
      <c r="R45" s="1215">
        <f t="shared" si="95"/>
        <v>45454</v>
      </c>
      <c r="S45" s="1215">
        <f t="shared" si="96"/>
        <v>45454</v>
      </c>
      <c r="T45" s="1215">
        <f t="shared" si="97"/>
        <v>45467</v>
      </c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</row>
    <row r="46" spans="2:259" ht="17.25" customHeight="1" x14ac:dyDescent="0.2">
      <c r="B46" s="1216" t="s">
        <v>2414</v>
      </c>
      <c r="C46" s="1149" t="s">
        <v>2415</v>
      </c>
      <c r="D46" s="1149">
        <v>45443</v>
      </c>
      <c r="E46" s="851">
        <f t="shared" si="86"/>
        <v>45448</v>
      </c>
      <c r="F46" s="851">
        <f t="shared" si="87"/>
        <v>45454</v>
      </c>
      <c r="G46" s="851">
        <f t="shared" si="88"/>
        <v>45458</v>
      </c>
      <c r="H46" s="851">
        <f t="shared" si="89"/>
        <v>45461</v>
      </c>
      <c r="I46" s="845"/>
      <c r="J46" s="851">
        <v>45442</v>
      </c>
      <c r="K46" s="851">
        <f t="shared" si="59"/>
        <v>45443</v>
      </c>
      <c r="L46" s="862"/>
      <c r="M46" s="851">
        <f t="shared" si="90"/>
        <v>45463</v>
      </c>
      <c r="N46" s="851">
        <f t="shared" si="91"/>
        <v>45456</v>
      </c>
      <c r="O46" s="1214">
        <f t="shared" si="92"/>
        <v>45472</v>
      </c>
      <c r="P46" s="1215">
        <f t="shared" ref="P46" si="99">SUM(D46+13)</f>
        <v>45456</v>
      </c>
      <c r="Q46" s="1215">
        <f t="shared" si="94"/>
        <v>45464</v>
      </c>
      <c r="R46" s="1215">
        <f t="shared" si="95"/>
        <v>45458</v>
      </c>
      <c r="S46" s="1215">
        <f t="shared" si="96"/>
        <v>45458</v>
      </c>
      <c r="T46" s="1215">
        <f t="shared" si="97"/>
        <v>45471</v>
      </c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</row>
    <row r="47" spans="2:259" ht="17.25" customHeight="1" x14ac:dyDescent="0.2">
      <c r="B47" s="361"/>
      <c r="C47" s="161"/>
      <c r="D47" s="168"/>
      <c r="E47" s="168"/>
      <c r="F47" s="168"/>
      <c r="G47" s="168"/>
      <c r="H47" s="168"/>
      <c r="I47" s="484"/>
      <c r="J47" s="484"/>
      <c r="K47" s="515"/>
      <c r="L47" s="515"/>
      <c r="M47" s="168"/>
      <c r="N47" s="168"/>
      <c r="O47" s="670"/>
      <c r="P47" s="670"/>
      <c r="Q47" s="670"/>
      <c r="R47" s="670"/>
      <c r="S47" s="670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</row>
    <row r="48" spans="2:259" ht="17.25" customHeight="1" x14ac:dyDescent="0.2">
      <c r="B48" s="153" t="s">
        <v>685</v>
      </c>
      <c r="C48" s="161"/>
      <c r="D48" s="161"/>
      <c r="E48" s="161"/>
      <c r="F48" s="161"/>
      <c r="G48" s="161"/>
      <c r="H48" s="161"/>
      <c r="I48" s="470"/>
      <c r="J48" s="470"/>
      <c r="K48" s="470"/>
      <c r="L48" s="470"/>
      <c r="M48" s="161"/>
      <c r="N48" s="161"/>
      <c r="O48" s="482"/>
      <c r="P48" s="186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</row>
    <row r="49" spans="1:257" ht="17.25" customHeight="1" x14ac:dyDescent="0.2">
      <c r="A49" s="330"/>
      <c r="C49" s="161"/>
      <c r="D49" s="161"/>
      <c r="E49" s="161"/>
      <c r="F49" s="153"/>
      <c r="G49" s="153"/>
      <c r="H49" s="153"/>
      <c r="I49" s="153"/>
      <c r="J49" s="153"/>
      <c r="K49" s="153"/>
      <c r="L49" s="153"/>
      <c r="M49" s="186"/>
      <c r="O49" s="186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</row>
    <row r="50" spans="1:257" ht="17.25" customHeight="1" thickBot="1" x14ac:dyDescent="0.25">
      <c r="A50" s="330"/>
      <c r="B50" s="163"/>
      <c r="M50" s="186"/>
    </row>
    <row r="51" spans="1:257" ht="17.25" customHeight="1" x14ac:dyDescent="0.2">
      <c r="A51" s="356"/>
      <c r="B51" s="865"/>
      <c r="C51" s="866"/>
      <c r="D51" s="867"/>
      <c r="E51" s="868"/>
      <c r="F51" s="869"/>
      <c r="G51" s="870"/>
      <c r="H51" s="871"/>
      <c r="I51" s="361"/>
      <c r="J51" s="202"/>
      <c r="K51" s="202"/>
      <c r="L51" s="202"/>
      <c r="M51" s="202"/>
      <c r="N51" s="361"/>
      <c r="O51" s="361"/>
    </row>
    <row r="52" spans="1:257" ht="17.25" customHeight="1" x14ac:dyDescent="0.2">
      <c r="A52" s="356"/>
      <c r="B52" s="872" t="s">
        <v>449</v>
      </c>
      <c r="D52" s="153" t="s">
        <v>450</v>
      </c>
      <c r="E52" s="153"/>
      <c r="F52" s="153"/>
      <c r="G52" s="153" t="s">
        <v>451</v>
      </c>
      <c r="H52" s="873"/>
      <c r="I52" s="361"/>
      <c r="J52" s="463"/>
      <c r="K52" s="205"/>
      <c r="L52" s="205"/>
      <c r="M52" s="205"/>
      <c r="N52" s="361"/>
      <c r="O52" s="361"/>
    </row>
    <row r="53" spans="1:257" ht="17.25" customHeight="1" x14ac:dyDescent="0.2">
      <c r="A53" s="357"/>
      <c r="B53" s="874" t="s">
        <v>452</v>
      </c>
      <c r="C53" s="875" t="s">
        <v>453</v>
      </c>
      <c r="D53" s="138" t="s">
        <v>454</v>
      </c>
      <c r="E53" s="153"/>
      <c r="F53" s="875" t="s">
        <v>455</v>
      </c>
      <c r="G53" s="151" t="s">
        <v>456</v>
      </c>
      <c r="H53" s="876" t="s">
        <v>457</v>
      </c>
      <c r="I53" s="465"/>
      <c r="J53" s="465"/>
      <c r="K53" s="210"/>
      <c r="L53" s="210"/>
      <c r="M53" s="210"/>
      <c r="N53" s="361"/>
      <c r="O53" s="361"/>
    </row>
    <row r="54" spans="1:257" ht="17.25" customHeight="1" x14ac:dyDescent="0.2">
      <c r="A54" s="356"/>
      <c r="B54" s="877" t="s">
        <v>458</v>
      </c>
      <c r="C54" s="878" t="s">
        <v>459</v>
      </c>
      <c r="D54" s="138" t="s">
        <v>460</v>
      </c>
      <c r="E54" s="154" t="s">
        <v>461</v>
      </c>
      <c r="F54" s="879" t="s">
        <v>462</v>
      </c>
      <c r="G54" s="663" t="s">
        <v>463</v>
      </c>
      <c r="H54" s="880" t="s">
        <v>464</v>
      </c>
      <c r="I54" s="465"/>
      <c r="J54" s="465"/>
      <c r="K54" s="210"/>
      <c r="L54" s="210"/>
      <c r="M54" s="210"/>
      <c r="N54" s="361"/>
      <c r="O54" s="361"/>
    </row>
    <row r="55" spans="1:257" ht="17.25" customHeight="1" x14ac:dyDescent="0.2">
      <c r="A55" s="356"/>
      <c r="B55" s="877" t="s">
        <v>465</v>
      </c>
      <c r="C55" s="878" t="s">
        <v>466</v>
      </c>
      <c r="D55" s="138" t="s">
        <v>467</v>
      </c>
      <c r="E55" s="154" t="s">
        <v>468</v>
      </c>
      <c r="F55" s="879" t="s">
        <v>469</v>
      </c>
      <c r="G55" s="663" t="s">
        <v>470</v>
      </c>
      <c r="H55" s="880" t="s">
        <v>471</v>
      </c>
      <c r="I55" s="465"/>
      <c r="J55" s="465"/>
      <c r="K55" s="645"/>
      <c r="L55" s="645"/>
      <c r="M55" s="210"/>
      <c r="N55" s="361"/>
      <c r="O55" s="361"/>
    </row>
    <row r="56" spans="1:257" ht="17.25" customHeight="1" x14ac:dyDescent="0.2">
      <c r="A56" s="356"/>
      <c r="B56" s="877" t="s">
        <v>472</v>
      </c>
      <c r="C56" s="878" t="s">
        <v>473</v>
      </c>
      <c r="D56" s="138" t="s">
        <v>474</v>
      </c>
      <c r="E56" s="154" t="s">
        <v>475</v>
      </c>
      <c r="F56" s="879" t="s">
        <v>476</v>
      </c>
      <c r="G56" s="663" t="s">
        <v>477</v>
      </c>
      <c r="H56" s="880" t="s">
        <v>478</v>
      </c>
      <c r="I56" s="465"/>
      <c r="J56" s="465"/>
      <c r="K56" s="210"/>
      <c r="L56" s="210"/>
      <c r="M56" s="210"/>
      <c r="N56" s="361"/>
      <c r="O56" s="361"/>
    </row>
    <row r="57" spans="1:257" ht="17.25" customHeight="1" x14ac:dyDescent="0.2">
      <c r="A57" s="356"/>
      <c r="B57" s="877" t="s">
        <v>479</v>
      </c>
      <c r="C57" s="878" t="s">
        <v>480</v>
      </c>
      <c r="D57" s="138" t="s">
        <v>481</v>
      </c>
      <c r="E57" s="154" t="s">
        <v>482</v>
      </c>
      <c r="F57" s="879" t="s">
        <v>483</v>
      </c>
      <c r="G57" s="663" t="s">
        <v>484</v>
      </c>
      <c r="H57" s="880" t="s">
        <v>485</v>
      </c>
      <c r="I57" s="465"/>
      <c r="J57" s="465"/>
      <c r="K57" s="210"/>
      <c r="L57" s="210"/>
      <c r="M57" s="210"/>
      <c r="N57" s="361"/>
      <c r="O57" s="361"/>
    </row>
    <row r="58" spans="1:257" ht="17.25" customHeight="1" x14ac:dyDescent="0.2">
      <c r="A58" s="356"/>
      <c r="B58" s="877" t="s">
        <v>486</v>
      </c>
      <c r="C58" s="878" t="s">
        <v>487</v>
      </c>
      <c r="D58" s="138" t="s">
        <v>488</v>
      </c>
      <c r="E58" s="154" t="s">
        <v>489</v>
      </c>
      <c r="F58" s="879" t="s">
        <v>490</v>
      </c>
      <c r="G58" s="663" t="s">
        <v>491</v>
      </c>
      <c r="H58" s="880" t="s">
        <v>492</v>
      </c>
      <c r="I58" s="465"/>
      <c r="J58" s="465"/>
      <c r="K58" s="210"/>
      <c r="L58" s="210"/>
      <c r="M58" s="210"/>
      <c r="N58" s="361"/>
      <c r="O58" s="361"/>
    </row>
    <row r="59" spans="1:257" ht="17.25" customHeight="1" x14ac:dyDescent="0.2">
      <c r="A59" s="356"/>
      <c r="B59" s="877" t="s">
        <v>493</v>
      </c>
      <c r="C59" s="878" t="s">
        <v>494</v>
      </c>
      <c r="D59" s="138" t="s">
        <v>495</v>
      </c>
      <c r="E59" s="154" t="s">
        <v>496</v>
      </c>
      <c r="F59" s="831" t="s">
        <v>497</v>
      </c>
      <c r="G59" s="663" t="s">
        <v>498</v>
      </c>
      <c r="H59" s="880" t="s">
        <v>499</v>
      </c>
      <c r="I59" s="465"/>
      <c r="J59" s="465"/>
      <c r="K59" s="467"/>
      <c r="L59" s="467"/>
      <c r="M59" s="210"/>
      <c r="N59" s="361"/>
      <c r="O59" s="361"/>
    </row>
    <row r="60" spans="1:257" ht="17.25" customHeight="1" x14ac:dyDescent="0.2">
      <c r="A60" s="356"/>
      <c r="B60" s="877" t="s">
        <v>500</v>
      </c>
      <c r="C60" s="878" t="s">
        <v>501</v>
      </c>
      <c r="D60" s="138"/>
      <c r="F60" s="663"/>
      <c r="G60" s="663" t="s">
        <v>502</v>
      </c>
      <c r="H60" s="881" t="s">
        <v>503</v>
      </c>
      <c r="I60" s="11"/>
      <c r="J60" s="16"/>
      <c r="K60" s="13"/>
      <c r="L60" s="13"/>
      <c r="M60" s="205"/>
      <c r="N60" s="361"/>
      <c r="O60" s="361"/>
    </row>
    <row r="61" spans="1:257" ht="17.25" customHeight="1" x14ac:dyDescent="0.2">
      <c r="A61" s="358"/>
      <c r="B61" s="877" t="s">
        <v>504</v>
      </c>
      <c r="C61" s="878" t="s">
        <v>505</v>
      </c>
      <c r="H61" s="882"/>
      <c r="I61" s="361"/>
      <c r="J61" s="361"/>
      <c r="K61" s="361"/>
      <c r="L61" s="361"/>
      <c r="M61" s="361"/>
      <c r="N61" s="361"/>
      <c r="O61" s="361"/>
    </row>
    <row r="62" spans="1:257" ht="17.25" customHeight="1" thickBot="1" x14ac:dyDescent="0.25">
      <c r="A62" s="358"/>
      <c r="B62" s="883"/>
      <c r="C62" s="884"/>
      <c r="D62" s="884"/>
      <c r="E62" s="885"/>
      <c r="F62" s="885"/>
      <c r="G62" s="885"/>
      <c r="H62" s="886"/>
      <c r="I62" s="361"/>
      <c r="J62" s="361"/>
      <c r="K62" s="361"/>
      <c r="L62" s="361"/>
      <c r="M62" s="361"/>
      <c r="N62" s="361"/>
      <c r="O62" s="361"/>
      <c r="P62" s="225"/>
      <c r="Q62" s="22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J7:J8"/>
    <mergeCell ref="K7:K8"/>
    <mergeCell ref="B42:B44"/>
  </mergeCells>
  <hyperlinks>
    <hyperlink ref="J2" location="HOME!Print_Area" display="HOME" xr:uid="{634AD75F-CD2A-41AE-96DE-EDB558C8D1A5}"/>
    <hyperlink ref="H53" r:id="rId14" xr:uid="{1BE75EDB-7826-49C6-ADD4-801885FA2502}"/>
    <hyperlink ref="C53" r:id="rId15" xr:uid="{77A81FB8-CFAC-4C17-8B20-71851B72D2FB}"/>
    <hyperlink ref="H58" r:id="rId16" xr:uid="{EE1CDECD-1F7E-4760-9BC3-045386E4B588}"/>
    <hyperlink ref="H57" r:id="rId17" xr:uid="{D5CFCB08-7815-4CD4-8693-94C614949116}"/>
    <hyperlink ref="C57" r:id="rId18" xr:uid="{7468596A-B1D4-47A8-94DE-1941BE0BEFE7}"/>
    <hyperlink ref="C59" r:id="rId19" xr:uid="{34B3B077-263B-459E-8BFB-9706C49AE292}"/>
    <hyperlink ref="C58" r:id="rId20" xr:uid="{A74672EB-2DE3-47AE-B19D-B7D533793927}"/>
    <hyperlink ref="C55" r:id="rId21" xr:uid="{5B357C21-2DA8-4D5B-B7E8-99F14AF13568}"/>
    <hyperlink ref="C54" r:id="rId22" xr:uid="{99884527-7C68-42DB-89EE-E37829EA7BB7}"/>
    <hyperlink ref="C61" r:id="rId23" xr:uid="{BBC81DEE-6A58-43C6-8EE0-BC3FB02B0ED3}"/>
    <hyperlink ref="H59" r:id="rId24" xr:uid="{E322943E-5C5A-4834-8F63-B953B7F89C66}"/>
    <hyperlink ref="H56" r:id="rId25" xr:uid="{570D9478-3792-4DED-8971-74B0785AC3F8}"/>
    <hyperlink ref="H60" r:id="rId26" xr:uid="{C5869934-AB4E-4635-B8FB-BD9DAC8D2573}"/>
    <hyperlink ref="C56" r:id="rId27" xr:uid="{0DF15B94-8B6D-4F6E-A3BB-CD8CD7F16587}"/>
    <hyperlink ref="F53" r:id="rId28" xr:uid="{0E70FB91-EEB0-4718-AEA6-90499C44DE11}"/>
    <hyperlink ref="F58" r:id="rId29" xr:uid="{D7256CD7-673B-445C-B673-638844E68C6F}"/>
    <hyperlink ref="F54" r:id="rId30" xr:uid="{75B68774-3E3E-4E6B-8E8F-30ADE4BCF4A2}"/>
    <hyperlink ref="F55" r:id="rId31" xr:uid="{FA52CA20-1534-4FD7-B899-8F2219B2D18B}"/>
    <hyperlink ref="F56" r:id="rId32" xr:uid="{8555CCB9-2859-4D04-8D5E-95DBD057042C}"/>
    <hyperlink ref="F57" r:id="rId33" xr:uid="{6E36F2FC-6CA4-4FD5-B2B3-F394D7D75552}"/>
    <hyperlink ref="H54" r:id="rId34" xr:uid="{82B2CA86-A918-4100-86F1-14B4C61D86BC}"/>
    <hyperlink ref="H55" r:id="rId35" xr:uid="{3E579C59-D8D7-411C-866D-C6EAC66FC728}"/>
    <hyperlink ref="F59" r:id="rId36" xr:uid="{FF09E344-0976-4E71-AB95-9CCD62B5CC8F}"/>
  </hyperlinks>
  <pageMargins left="0.7" right="0.7" top="0.75" bottom="0.75" header="0.3" footer="0.3"/>
  <pageSetup paperSize="9" scale="44" orientation="landscape" r:id="rId37"/>
  <headerFooter>
    <oddFooter>&amp;L_x000D_&amp;1#&amp;"Calibri"&amp;10&amp;K000000 Sensitivity: Public</oddFooter>
  </headerFooter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1:R55"/>
  <sheetViews>
    <sheetView showGridLines="0" zoomScaleNormal="100" zoomScaleSheetLayoutView="75" workbookViewId="0">
      <selection activeCell="F39" sqref="F39"/>
    </sheetView>
  </sheetViews>
  <sheetFormatPr defaultColWidth="9.140625" defaultRowHeight="17.25" customHeight="1" x14ac:dyDescent="0.2"/>
  <cols>
    <col min="1" max="1" width="15.7109375" style="366" customWidth="1"/>
    <col min="2" max="2" width="27.5703125" style="151" customWidth="1"/>
    <col min="3" max="3" width="25.28515625" style="151" customWidth="1"/>
    <col min="4" max="5" width="20.7109375" style="151" customWidth="1"/>
    <col min="6" max="6" width="25.42578125" style="151" customWidth="1"/>
    <col min="7" max="7" width="20.7109375" style="151" hidden="1" customWidth="1"/>
    <col min="8" max="8" width="20.7109375" style="151" customWidth="1"/>
    <col min="9" max="9" width="21.85546875" style="155" customWidth="1"/>
    <col min="10" max="10" width="20.7109375" style="155" customWidth="1"/>
    <col min="11" max="11" width="26.7109375" style="155" customWidth="1"/>
    <col min="12" max="12" width="15.85546875" style="155" customWidth="1"/>
    <col min="13" max="16384" width="9.140625" style="155"/>
  </cols>
  <sheetData>
    <row r="1" spans="1:13" ht="17.25" customHeight="1" thickBot="1" x14ac:dyDescent="0.25"/>
    <row r="2" spans="1:13" ht="20.100000000000001" customHeight="1" thickBot="1" x14ac:dyDescent="0.25">
      <c r="B2" s="1279" t="s">
        <v>116</v>
      </c>
      <c r="C2" s="1279"/>
      <c r="D2" s="1279"/>
      <c r="E2" s="1279"/>
      <c r="F2" s="1279"/>
      <c r="G2" s="1279"/>
      <c r="I2" s="1150" t="s">
        <v>382</v>
      </c>
    </row>
    <row r="3" spans="1:13" ht="17.25" customHeight="1" thickBot="1" x14ac:dyDescent="0.25">
      <c r="B3" s="1279"/>
      <c r="C3" s="1279"/>
      <c r="D3" s="1279"/>
      <c r="E3" s="1279"/>
      <c r="F3" s="1279"/>
    </row>
    <row r="4" spans="1:13" s="152" customFormat="1" ht="30" customHeight="1" thickBot="1" x14ac:dyDescent="0.25">
      <c r="A4" s="386"/>
      <c r="B4" s="1280" t="s">
        <v>2416</v>
      </c>
      <c r="C4" s="1281"/>
      <c r="D4" s="1281"/>
      <c r="E4" s="1281"/>
      <c r="F4" s="1281"/>
      <c r="G4" s="1282"/>
      <c r="H4" s="333"/>
      <c r="I4" s="153"/>
      <c r="J4" s="155"/>
    </row>
    <row r="5" spans="1:13" s="152" customFormat="1" ht="17.25" customHeight="1" x14ac:dyDescent="0.2">
      <c r="A5" s="386"/>
      <c r="B5" s="847"/>
      <c r="C5" s="847"/>
      <c r="D5" s="847"/>
      <c r="E5" s="847"/>
      <c r="F5" s="848"/>
      <c r="G5" s="333"/>
      <c r="H5" s="333"/>
      <c r="I5" s="153"/>
      <c r="J5" s="155"/>
    </row>
    <row r="6" spans="1:13" s="165" customFormat="1" ht="38.450000000000003" customHeight="1" x14ac:dyDescent="0.2">
      <c r="A6" s="386"/>
      <c r="B6" s="1016" t="s">
        <v>2118</v>
      </c>
      <c r="C6" s="175" t="s">
        <v>2417</v>
      </c>
      <c r="D6" s="1190" t="s">
        <v>1256</v>
      </c>
      <c r="E6" s="1189" t="s">
        <v>2418</v>
      </c>
      <c r="F6" s="1189" t="s">
        <v>213</v>
      </c>
      <c r="G6" s="169" t="s">
        <v>2419</v>
      </c>
      <c r="H6" s="441"/>
      <c r="I6" s="1334" t="s">
        <v>2348</v>
      </c>
      <c r="J6" s="1334" t="s">
        <v>1458</v>
      </c>
      <c r="L6" s="153"/>
      <c r="M6" s="151"/>
    </row>
    <row r="7" spans="1:13" s="165" customFormat="1" ht="17.25" customHeight="1" x14ac:dyDescent="0.2">
      <c r="A7" s="386"/>
      <c r="B7" s="1189" t="s">
        <v>388</v>
      </c>
      <c r="C7" s="1189" t="s">
        <v>389</v>
      </c>
      <c r="D7" s="1220" t="s">
        <v>1041</v>
      </c>
      <c r="E7" s="1129" t="s">
        <v>178</v>
      </c>
      <c r="F7" s="1129" t="s">
        <v>175</v>
      </c>
      <c r="G7" s="362" t="s">
        <v>290</v>
      </c>
      <c r="H7" s="175"/>
      <c r="I7" s="1334"/>
      <c r="J7" s="1334"/>
      <c r="K7" s="490"/>
      <c r="L7" s="153"/>
      <c r="M7" s="151"/>
    </row>
    <row r="8" spans="1:13" s="165" customFormat="1" ht="22.5" hidden="1" customHeight="1" x14ac:dyDescent="0.2">
      <c r="A8" s="386"/>
      <c r="B8" s="179" t="s">
        <v>2420</v>
      </c>
      <c r="C8" s="341" t="s">
        <v>2421</v>
      </c>
      <c r="D8" s="341">
        <v>45232</v>
      </c>
      <c r="E8" s="341">
        <f t="shared" ref="E8:E12" si="0">D8+7</f>
        <v>45239</v>
      </c>
      <c r="F8" s="341">
        <f t="shared" ref="F8:F12" si="1">D8+11</f>
        <v>45243</v>
      </c>
      <c r="G8" s="341">
        <f t="shared" ref="G8:G12" si="2">D8+15</f>
        <v>45247</v>
      </c>
      <c r="H8" s="161"/>
      <c r="I8" s="1017">
        <v>45232</v>
      </c>
      <c r="J8" s="1018">
        <f>I8+2</f>
        <v>45234</v>
      </c>
      <c r="K8" s="486"/>
      <c r="L8" s="153"/>
      <c r="M8" s="151"/>
    </row>
    <row r="9" spans="1:13" s="165" customFormat="1" ht="22.5" hidden="1" customHeight="1" x14ac:dyDescent="0.2">
      <c r="A9" s="386"/>
      <c r="B9" s="179" t="s">
        <v>2422</v>
      </c>
      <c r="C9" s="341" t="s">
        <v>2423</v>
      </c>
      <c r="D9" s="341">
        <f t="shared" ref="D9:D16" si="3">D8+7</f>
        <v>45239</v>
      </c>
      <c r="E9" s="341">
        <f t="shared" si="0"/>
        <v>45246</v>
      </c>
      <c r="F9" s="341">
        <f t="shared" si="1"/>
        <v>45250</v>
      </c>
      <c r="G9" s="341">
        <f t="shared" si="2"/>
        <v>45254</v>
      </c>
      <c r="H9" s="161"/>
      <c r="I9" s="1017">
        <f t="shared" ref="I9:I34" si="4">I8+7</f>
        <v>45239</v>
      </c>
      <c r="J9" s="1018">
        <f t="shared" ref="J9:J27" si="5">I9+2</f>
        <v>45241</v>
      </c>
      <c r="K9" s="486"/>
      <c r="L9" s="153"/>
      <c r="M9" s="151"/>
    </row>
    <row r="10" spans="1:13" s="165" customFormat="1" ht="22.5" hidden="1" customHeight="1" x14ac:dyDescent="0.2">
      <c r="A10" s="386"/>
      <c r="B10" s="179" t="s">
        <v>2424</v>
      </c>
      <c r="C10" s="341" t="s">
        <v>2425</v>
      </c>
      <c r="D10" s="341">
        <f t="shared" si="3"/>
        <v>45246</v>
      </c>
      <c r="E10" s="341">
        <f t="shared" si="0"/>
        <v>45253</v>
      </c>
      <c r="F10" s="341">
        <f t="shared" si="1"/>
        <v>45257</v>
      </c>
      <c r="G10" s="341">
        <f t="shared" si="2"/>
        <v>45261</v>
      </c>
      <c r="H10" s="161"/>
      <c r="I10" s="1017">
        <f t="shared" si="4"/>
        <v>45246</v>
      </c>
      <c r="J10" s="1018">
        <f t="shared" si="5"/>
        <v>45248</v>
      </c>
      <c r="K10" s="486"/>
      <c r="L10" s="153"/>
      <c r="M10" s="151"/>
    </row>
    <row r="11" spans="1:13" s="165" customFormat="1" ht="22.5" hidden="1" customHeight="1" x14ac:dyDescent="0.2">
      <c r="A11" s="386"/>
      <c r="B11" s="179" t="s">
        <v>2426</v>
      </c>
      <c r="C11" s="341" t="s">
        <v>2427</v>
      </c>
      <c r="D11" s="341">
        <f t="shared" si="3"/>
        <v>45253</v>
      </c>
      <c r="E11" s="341">
        <f t="shared" si="0"/>
        <v>45260</v>
      </c>
      <c r="F11" s="341">
        <f t="shared" si="1"/>
        <v>45264</v>
      </c>
      <c r="G11" s="341">
        <f t="shared" si="2"/>
        <v>45268</v>
      </c>
      <c r="H11" s="161"/>
      <c r="I11" s="1017">
        <f t="shared" si="4"/>
        <v>45253</v>
      </c>
      <c r="J11" s="1018">
        <f t="shared" si="5"/>
        <v>45255</v>
      </c>
      <c r="K11" s="486"/>
      <c r="L11" s="153"/>
      <c r="M11" s="151"/>
    </row>
    <row r="12" spans="1:13" s="165" customFormat="1" ht="22.5" hidden="1" customHeight="1" x14ac:dyDescent="0.2">
      <c r="A12" s="386"/>
      <c r="B12" s="179" t="s">
        <v>2428</v>
      </c>
      <c r="C12" s="341" t="s">
        <v>2429</v>
      </c>
      <c r="D12" s="341">
        <f t="shared" si="3"/>
        <v>45260</v>
      </c>
      <c r="E12" s="341">
        <f t="shared" si="0"/>
        <v>45267</v>
      </c>
      <c r="F12" s="341">
        <f t="shared" si="1"/>
        <v>45271</v>
      </c>
      <c r="G12" s="341">
        <f t="shared" si="2"/>
        <v>45275</v>
      </c>
      <c r="H12" s="161"/>
      <c r="I12" s="1017">
        <f t="shared" si="4"/>
        <v>45260</v>
      </c>
      <c r="J12" s="1018">
        <f t="shared" si="5"/>
        <v>45262</v>
      </c>
      <c r="K12" s="486"/>
      <c r="L12" s="153"/>
      <c r="M12" s="151"/>
    </row>
    <row r="13" spans="1:13" s="165" customFormat="1" ht="22.15" hidden="1" customHeight="1" x14ac:dyDescent="0.2">
      <c r="A13" s="386"/>
      <c r="B13" s="179" t="s">
        <v>2430</v>
      </c>
      <c r="C13" s="341" t="s">
        <v>2431</v>
      </c>
      <c r="D13" s="341">
        <f t="shared" si="3"/>
        <v>45267</v>
      </c>
      <c r="E13" s="341">
        <f t="shared" ref="E13:E16" si="6">D13+7</f>
        <v>45274</v>
      </c>
      <c r="F13" s="341">
        <f t="shared" ref="F13:F16" si="7">D13+11</f>
        <v>45278</v>
      </c>
      <c r="G13" s="341">
        <f t="shared" ref="G13:G16" si="8">D13+15</f>
        <v>45282</v>
      </c>
      <c r="H13" s="161"/>
      <c r="I13" s="1017">
        <f t="shared" si="4"/>
        <v>45267</v>
      </c>
      <c r="J13" s="1018">
        <f t="shared" si="5"/>
        <v>45269</v>
      </c>
      <c r="K13" s="486"/>
      <c r="L13" s="153"/>
      <c r="M13" s="151"/>
    </row>
    <row r="14" spans="1:13" s="165" customFormat="1" ht="22.5" hidden="1" customHeight="1" x14ac:dyDescent="0.2">
      <c r="A14" s="386"/>
      <c r="B14" s="179" t="s">
        <v>2432</v>
      </c>
      <c r="C14" s="341" t="s">
        <v>2433</v>
      </c>
      <c r="D14" s="341">
        <f t="shared" si="3"/>
        <v>45274</v>
      </c>
      <c r="E14" s="341">
        <f t="shared" si="6"/>
        <v>45281</v>
      </c>
      <c r="F14" s="341">
        <f t="shared" si="7"/>
        <v>45285</v>
      </c>
      <c r="G14" s="341">
        <f t="shared" si="8"/>
        <v>45289</v>
      </c>
      <c r="H14" s="161"/>
      <c r="I14" s="1017">
        <f t="shared" si="4"/>
        <v>45274</v>
      </c>
      <c r="J14" s="1018">
        <f t="shared" si="5"/>
        <v>45276</v>
      </c>
      <c r="K14" s="486"/>
      <c r="L14" s="153"/>
      <c r="M14" s="151"/>
    </row>
    <row r="15" spans="1:13" s="165" customFormat="1" ht="22.5" hidden="1" customHeight="1" x14ac:dyDescent="0.2">
      <c r="A15" s="386"/>
      <c r="B15" s="179" t="s">
        <v>2434</v>
      </c>
      <c r="C15" s="341" t="s">
        <v>2435</v>
      </c>
      <c r="D15" s="341">
        <f t="shared" si="3"/>
        <v>45281</v>
      </c>
      <c r="E15" s="341">
        <f t="shared" si="6"/>
        <v>45288</v>
      </c>
      <c r="F15" s="341">
        <f t="shared" si="7"/>
        <v>45292</v>
      </c>
      <c r="G15" s="341">
        <f t="shared" si="8"/>
        <v>45296</v>
      </c>
      <c r="H15" s="161"/>
      <c r="I15" s="1017">
        <f t="shared" si="4"/>
        <v>45281</v>
      </c>
      <c r="J15" s="1018">
        <f t="shared" si="5"/>
        <v>45283</v>
      </c>
      <c r="K15" s="486"/>
      <c r="L15" s="153"/>
      <c r="M15" s="151"/>
    </row>
    <row r="16" spans="1:13" s="165" customFormat="1" ht="22.5" hidden="1" customHeight="1" x14ac:dyDescent="0.2">
      <c r="A16" s="386"/>
      <c r="B16" s="179" t="s">
        <v>2436</v>
      </c>
      <c r="C16" s="341" t="s">
        <v>2437</v>
      </c>
      <c r="D16" s="341">
        <f t="shared" si="3"/>
        <v>45288</v>
      </c>
      <c r="E16" s="341">
        <f t="shared" si="6"/>
        <v>45295</v>
      </c>
      <c r="F16" s="341">
        <f t="shared" si="7"/>
        <v>45299</v>
      </c>
      <c r="G16" s="341">
        <f t="shared" si="8"/>
        <v>45303</v>
      </c>
      <c r="H16" s="161"/>
      <c r="I16" s="1017">
        <f t="shared" si="4"/>
        <v>45288</v>
      </c>
      <c r="J16" s="1018">
        <f t="shared" si="5"/>
        <v>45290</v>
      </c>
      <c r="K16" s="486"/>
      <c r="L16" s="153"/>
      <c r="M16" s="151"/>
    </row>
    <row r="17" spans="1:13" s="165" customFormat="1" ht="22.5" hidden="1" customHeight="1" x14ac:dyDescent="0.2">
      <c r="A17" s="386"/>
      <c r="B17" s="179" t="s">
        <v>2438</v>
      </c>
      <c r="C17" s="341" t="s">
        <v>2439</v>
      </c>
      <c r="D17" s="341">
        <v>45295</v>
      </c>
      <c r="E17" s="341">
        <f t="shared" ref="E17" si="9">D17+7</f>
        <v>45302</v>
      </c>
      <c r="F17" s="341">
        <f t="shared" ref="F17" si="10">D17+11</f>
        <v>45306</v>
      </c>
      <c r="G17" s="341">
        <f t="shared" ref="G17" si="11">D17+15</f>
        <v>45310</v>
      </c>
      <c r="H17" s="161"/>
      <c r="I17" s="1017">
        <f t="shared" si="4"/>
        <v>45295</v>
      </c>
      <c r="J17" s="1018">
        <f t="shared" si="5"/>
        <v>45297</v>
      </c>
      <c r="K17" s="486"/>
      <c r="L17" s="153"/>
      <c r="M17" s="151"/>
    </row>
    <row r="18" spans="1:13" s="165" customFormat="1" ht="22.5" hidden="1" customHeight="1" x14ac:dyDescent="0.2">
      <c r="A18" s="386"/>
      <c r="B18" s="179" t="s">
        <v>2440</v>
      </c>
      <c r="C18" s="341" t="s">
        <v>2441</v>
      </c>
      <c r="D18" s="341">
        <v>45304</v>
      </c>
      <c r="E18" s="341">
        <f t="shared" ref="E18" si="12">D18+7</f>
        <v>45311</v>
      </c>
      <c r="F18" s="341">
        <f t="shared" ref="F18" si="13">D18+11</f>
        <v>45315</v>
      </c>
      <c r="G18" s="341">
        <f t="shared" ref="G18" si="14">D18+15</f>
        <v>45319</v>
      </c>
      <c r="H18" s="161"/>
      <c r="I18" s="1017">
        <f t="shared" si="4"/>
        <v>45302</v>
      </c>
      <c r="J18" s="1018">
        <f t="shared" si="5"/>
        <v>45304</v>
      </c>
      <c r="K18" s="486"/>
      <c r="L18" s="153"/>
      <c r="M18" s="151"/>
    </row>
    <row r="19" spans="1:13" s="165" customFormat="1" ht="22.5" hidden="1" customHeight="1" x14ac:dyDescent="0.2">
      <c r="A19" s="386"/>
      <c r="B19" s="179" t="s">
        <v>2442</v>
      </c>
      <c r="C19" s="341" t="s">
        <v>2443</v>
      </c>
      <c r="D19" s="341">
        <v>45326</v>
      </c>
      <c r="E19" s="341">
        <f t="shared" ref="E19:E21" si="15">D19+7</f>
        <v>45333</v>
      </c>
      <c r="F19" s="341">
        <f t="shared" ref="F19:F21" si="16">D19+11</f>
        <v>45337</v>
      </c>
      <c r="G19" s="341">
        <f t="shared" ref="G19:G21" si="17">D19+15</f>
        <v>45341</v>
      </c>
      <c r="H19" s="161"/>
      <c r="I19" s="1017">
        <f t="shared" si="4"/>
        <v>45309</v>
      </c>
      <c r="J19" s="1018">
        <f t="shared" si="5"/>
        <v>45311</v>
      </c>
      <c r="K19" s="486"/>
      <c r="L19" s="153"/>
      <c r="M19" s="151"/>
    </row>
    <row r="20" spans="1:13" s="165" customFormat="1" ht="22.5" hidden="1" customHeight="1" x14ac:dyDescent="0.2">
      <c r="A20" s="386"/>
      <c r="B20" s="179" t="s">
        <v>2444</v>
      </c>
      <c r="C20" s="341" t="s">
        <v>2445</v>
      </c>
      <c r="D20" s="341">
        <v>45334</v>
      </c>
      <c r="E20" s="341">
        <f t="shared" si="15"/>
        <v>45341</v>
      </c>
      <c r="F20" s="341">
        <f t="shared" si="16"/>
        <v>45345</v>
      </c>
      <c r="G20" s="341">
        <f t="shared" si="17"/>
        <v>45349</v>
      </c>
      <c r="H20" s="161"/>
      <c r="I20" s="1017">
        <v>45316</v>
      </c>
      <c r="J20" s="1018">
        <f t="shared" si="5"/>
        <v>45318</v>
      </c>
      <c r="K20" s="486"/>
      <c r="L20" s="153"/>
      <c r="M20" s="151"/>
    </row>
    <row r="21" spans="1:13" s="165" customFormat="1" ht="22.5" hidden="1" customHeight="1" x14ac:dyDescent="0.2">
      <c r="A21" s="386"/>
      <c r="B21" s="179" t="s">
        <v>2446</v>
      </c>
      <c r="C21" s="341" t="s">
        <v>2447</v>
      </c>
      <c r="D21" s="341">
        <v>45346</v>
      </c>
      <c r="E21" s="341">
        <f t="shared" si="15"/>
        <v>45353</v>
      </c>
      <c r="F21" s="341">
        <f t="shared" si="16"/>
        <v>45357</v>
      </c>
      <c r="G21" s="341">
        <f t="shared" si="17"/>
        <v>45361</v>
      </c>
      <c r="H21" s="161"/>
      <c r="I21" s="1017">
        <v>45323</v>
      </c>
      <c r="J21" s="1018">
        <f t="shared" si="5"/>
        <v>45325</v>
      </c>
      <c r="K21" s="486"/>
      <c r="L21" s="153"/>
      <c r="M21" s="151"/>
    </row>
    <row r="22" spans="1:13" s="165" customFormat="1" ht="22.5" hidden="1" customHeight="1" x14ac:dyDescent="0.2">
      <c r="A22" s="386"/>
      <c r="B22" s="179" t="s">
        <v>2420</v>
      </c>
      <c r="C22" s="341" t="s">
        <v>2448</v>
      </c>
      <c r="D22" s="341">
        <v>45356</v>
      </c>
      <c r="E22" s="341">
        <f t="shared" ref="E22:E24" si="18">D22+7</f>
        <v>45363</v>
      </c>
      <c r="F22" s="341">
        <f t="shared" ref="F22:F24" si="19">D22+11</f>
        <v>45367</v>
      </c>
      <c r="G22" s="341">
        <f t="shared" ref="G22:G24" si="20">D22+15</f>
        <v>45371</v>
      </c>
      <c r="H22" s="161"/>
      <c r="I22" s="1017">
        <v>45330</v>
      </c>
      <c r="J22" s="1018">
        <f t="shared" si="5"/>
        <v>45332</v>
      </c>
      <c r="K22" s="486"/>
      <c r="L22" s="153"/>
      <c r="M22" s="151"/>
    </row>
    <row r="23" spans="1:13" s="165" customFormat="1" ht="22.5" hidden="1" customHeight="1" x14ac:dyDescent="0.2">
      <c r="A23" s="386"/>
      <c r="B23" s="179" t="s">
        <v>2422</v>
      </c>
      <c r="C23" s="341" t="s">
        <v>2449</v>
      </c>
      <c r="D23" s="341">
        <v>45360</v>
      </c>
      <c r="E23" s="341">
        <f t="shared" si="18"/>
        <v>45367</v>
      </c>
      <c r="F23" s="341">
        <f t="shared" si="19"/>
        <v>45371</v>
      </c>
      <c r="G23" s="602" t="s">
        <v>547</v>
      </c>
      <c r="H23" s="484"/>
      <c r="I23" s="1017">
        <v>45337</v>
      </c>
      <c r="J23" s="1018">
        <f t="shared" si="5"/>
        <v>45339</v>
      </c>
      <c r="K23" s="486"/>
      <c r="L23" s="153"/>
      <c r="M23" s="151"/>
    </row>
    <row r="24" spans="1:13" s="165" customFormat="1" ht="22.5" hidden="1" customHeight="1" x14ac:dyDescent="0.2">
      <c r="A24" s="386"/>
      <c r="B24" s="179" t="s">
        <v>2424</v>
      </c>
      <c r="C24" s="341" t="s">
        <v>2450</v>
      </c>
      <c r="D24" s="341">
        <v>45377</v>
      </c>
      <c r="E24" s="341">
        <f t="shared" si="18"/>
        <v>45384</v>
      </c>
      <c r="F24" s="341">
        <f t="shared" si="19"/>
        <v>45388</v>
      </c>
      <c r="G24" s="341">
        <f t="shared" si="20"/>
        <v>45392</v>
      </c>
      <c r="H24" s="161"/>
      <c r="I24" s="1017">
        <v>45344</v>
      </c>
      <c r="J24" s="1018">
        <f t="shared" si="5"/>
        <v>45346</v>
      </c>
      <c r="K24" s="486"/>
      <c r="L24" s="153"/>
      <c r="M24" s="151"/>
    </row>
    <row r="25" spans="1:13" s="165" customFormat="1" ht="22.5" hidden="1" customHeight="1" x14ac:dyDescent="0.2">
      <c r="A25" s="386"/>
      <c r="B25" s="1228" t="s">
        <v>2426</v>
      </c>
      <c r="C25" s="1229" t="s">
        <v>2451</v>
      </c>
      <c r="D25" s="1229">
        <v>45392</v>
      </c>
      <c r="E25" s="341">
        <f t="shared" ref="E25" si="21">D25+7</f>
        <v>45399</v>
      </c>
      <c r="F25" s="341">
        <f t="shared" ref="F25" si="22">D25+11</f>
        <v>45403</v>
      </c>
      <c r="G25" s="341">
        <f t="shared" ref="G25" si="23">D25+15</f>
        <v>45407</v>
      </c>
      <c r="H25" s="161"/>
      <c r="I25" s="341">
        <v>45351</v>
      </c>
      <c r="J25" s="341">
        <f t="shared" si="5"/>
        <v>45353</v>
      </c>
      <c r="K25" s="486"/>
      <c r="L25" s="153"/>
      <c r="M25" s="151"/>
    </row>
    <row r="26" spans="1:13" s="165" customFormat="1" ht="22.5" hidden="1" customHeight="1" x14ac:dyDescent="0.2">
      <c r="A26" s="386"/>
      <c r="B26" s="1228" t="s">
        <v>2452</v>
      </c>
      <c r="C26" s="1229" t="s">
        <v>2453</v>
      </c>
      <c r="D26" s="1229">
        <v>45385</v>
      </c>
      <c r="E26" s="341">
        <f t="shared" ref="E26" si="24">D26+7</f>
        <v>45392</v>
      </c>
      <c r="F26" s="341">
        <f t="shared" ref="F26" si="25">D26+11</f>
        <v>45396</v>
      </c>
      <c r="G26" s="341">
        <f t="shared" ref="G26" si="26">D26+15</f>
        <v>45400</v>
      </c>
      <c r="H26" s="161"/>
      <c r="I26" s="341">
        <v>45358</v>
      </c>
      <c r="J26" s="341">
        <f t="shared" si="5"/>
        <v>45360</v>
      </c>
      <c r="K26" s="486"/>
      <c r="L26" s="153"/>
      <c r="M26" s="151"/>
    </row>
    <row r="27" spans="1:13" s="165" customFormat="1" ht="22.5" hidden="1" customHeight="1" x14ac:dyDescent="0.2">
      <c r="A27" s="386"/>
      <c r="B27" s="1228" t="s">
        <v>2430</v>
      </c>
      <c r="C27" s="1229" t="s">
        <v>2454</v>
      </c>
      <c r="D27" s="1229">
        <v>45397</v>
      </c>
      <c r="E27" s="341">
        <f t="shared" ref="E27" si="27">D27+7</f>
        <v>45404</v>
      </c>
      <c r="F27" s="341">
        <f t="shared" ref="F27" si="28">D27+11</f>
        <v>45408</v>
      </c>
      <c r="G27" s="341">
        <f t="shared" ref="G27" si="29">D27+15</f>
        <v>45412</v>
      </c>
      <c r="H27" s="161"/>
      <c r="I27" s="341">
        <v>45365</v>
      </c>
      <c r="J27" s="341">
        <f t="shared" si="5"/>
        <v>45367</v>
      </c>
      <c r="K27" s="486"/>
      <c r="L27" s="153"/>
      <c r="M27" s="151"/>
    </row>
    <row r="28" spans="1:13" s="165" customFormat="1" ht="22.5" hidden="1" customHeight="1" x14ac:dyDescent="0.2">
      <c r="A28" s="386"/>
      <c r="B28" s="1228" t="s">
        <v>2432</v>
      </c>
      <c r="C28" s="1229" t="s">
        <v>2455</v>
      </c>
      <c r="D28" s="1229">
        <v>45399</v>
      </c>
      <c r="E28" s="341">
        <f t="shared" ref="E28:E33" si="30">D28+7</f>
        <v>45406</v>
      </c>
      <c r="F28" s="341">
        <f t="shared" ref="F28:F33" si="31">D28+11</f>
        <v>45410</v>
      </c>
      <c r="G28" s="274">
        <f t="shared" ref="G28:G33" si="32">D28+15</f>
        <v>45414</v>
      </c>
      <c r="H28" s="161"/>
      <c r="I28" s="341">
        <v>45372</v>
      </c>
      <c r="J28" s="341">
        <f t="shared" ref="J28:J33" si="33">I28+2</f>
        <v>45374</v>
      </c>
      <c r="K28" s="486"/>
      <c r="L28" s="153"/>
      <c r="M28" s="151"/>
    </row>
    <row r="29" spans="1:13" s="165" customFormat="1" ht="22.5" customHeight="1" x14ac:dyDescent="0.2">
      <c r="A29" s="386"/>
      <c r="B29" s="1228" t="s">
        <v>2434</v>
      </c>
      <c r="C29" s="1229" t="s">
        <v>2456</v>
      </c>
      <c r="D29" s="1229">
        <v>45408</v>
      </c>
      <c r="E29" s="341">
        <f t="shared" si="30"/>
        <v>45415</v>
      </c>
      <c r="F29" s="341">
        <f t="shared" si="31"/>
        <v>45419</v>
      </c>
      <c r="G29" s="341">
        <f t="shared" si="32"/>
        <v>45423</v>
      </c>
      <c r="H29" s="161"/>
      <c r="I29" s="341">
        <v>45379</v>
      </c>
      <c r="J29" s="341">
        <f t="shared" si="33"/>
        <v>45381</v>
      </c>
      <c r="K29" s="486"/>
      <c r="L29" s="153"/>
      <c r="M29" s="151"/>
    </row>
    <row r="30" spans="1:13" s="165" customFormat="1" ht="22.5" customHeight="1" x14ac:dyDescent="0.2">
      <c r="A30" s="386"/>
      <c r="B30" s="1228" t="s">
        <v>2436</v>
      </c>
      <c r="C30" s="1229" t="s">
        <v>2457</v>
      </c>
      <c r="D30" s="1229">
        <v>45415</v>
      </c>
      <c r="E30" s="341">
        <f t="shared" si="30"/>
        <v>45422</v>
      </c>
      <c r="F30" s="341">
        <f t="shared" si="31"/>
        <v>45426</v>
      </c>
      <c r="G30" s="341">
        <f t="shared" si="32"/>
        <v>45430</v>
      </c>
      <c r="H30" s="161"/>
      <c r="I30" s="341">
        <v>45386</v>
      </c>
      <c r="J30" s="341">
        <f t="shared" si="33"/>
        <v>45388</v>
      </c>
      <c r="K30" s="486"/>
      <c r="L30" s="153"/>
      <c r="M30" s="151"/>
    </row>
    <row r="31" spans="1:13" s="165" customFormat="1" ht="22.5" customHeight="1" x14ac:dyDescent="0.2">
      <c r="A31" s="386"/>
      <c r="B31" s="1228" t="s">
        <v>2438</v>
      </c>
      <c r="C31" s="1229" t="s">
        <v>2458</v>
      </c>
      <c r="D31" s="1229">
        <v>45421</v>
      </c>
      <c r="E31" s="341">
        <f t="shared" si="30"/>
        <v>45428</v>
      </c>
      <c r="F31" s="341">
        <f t="shared" si="31"/>
        <v>45432</v>
      </c>
      <c r="G31" s="341">
        <f t="shared" si="32"/>
        <v>45436</v>
      </c>
      <c r="H31" s="161"/>
      <c r="I31" s="341">
        <v>45393</v>
      </c>
      <c r="J31" s="341">
        <f t="shared" si="33"/>
        <v>45395</v>
      </c>
      <c r="K31" s="486"/>
      <c r="L31" s="153"/>
      <c r="M31" s="151"/>
    </row>
    <row r="32" spans="1:13" s="165" customFormat="1" ht="22.5" customHeight="1" x14ac:dyDescent="0.2">
      <c r="A32" s="386"/>
      <c r="B32" s="1228" t="s">
        <v>2440</v>
      </c>
      <c r="C32" s="1229" t="s">
        <v>2459</v>
      </c>
      <c r="D32" s="1229">
        <v>45429</v>
      </c>
      <c r="E32" s="341">
        <f t="shared" si="30"/>
        <v>45436</v>
      </c>
      <c r="F32" s="341">
        <f t="shared" si="31"/>
        <v>45440</v>
      </c>
      <c r="G32" s="341">
        <f t="shared" si="32"/>
        <v>45444</v>
      </c>
      <c r="H32" s="161"/>
      <c r="I32" s="341">
        <v>45400</v>
      </c>
      <c r="J32" s="341">
        <f t="shared" si="33"/>
        <v>45402</v>
      </c>
      <c r="K32" s="486"/>
      <c r="L32" s="153"/>
      <c r="M32" s="151"/>
    </row>
    <row r="33" spans="1:13" s="165" customFormat="1" ht="22.5" customHeight="1" x14ac:dyDescent="0.2">
      <c r="A33" s="386"/>
      <c r="B33" s="1221" t="s">
        <v>395</v>
      </c>
      <c r="C33" s="1229" t="s">
        <v>2460</v>
      </c>
      <c r="D33" s="160">
        <v>45407</v>
      </c>
      <c r="E33" s="160">
        <f t="shared" si="30"/>
        <v>45414</v>
      </c>
      <c r="F33" s="160">
        <f t="shared" si="31"/>
        <v>45418</v>
      </c>
      <c r="G33" s="160">
        <f t="shared" si="32"/>
        <v>45422</v>
      </c>
      <c r="H33" s="161"/>
      <c r="I33" s="341">
        <f t="shared" si="4"/>
        <v>45407</v>
      </c>
      <c r="J33" s="341">
        <f t="shared" si="33"/>
        <v>45409</v>
      </c>
      <c r="K33" s="486"/>
      <c r="L33" s="153"/>
      <c r="M33" s="151"/>
    </row>
    <row r="34" spans="1:13" s="165" customFormat="1" ht="22.5" customHeight="1" x14ac:dyDescent="0.2">
      <c r="A34" s="386"/>
      <c r="B34" s="1221" t="s">
        <v>395</v>
      </c>
      <c r="C34" s="1229" t="s">
        <v>2461</v>
      </c>
      <c r="D34" s="160">
        <v>45407</v>
      </c>
      <c r="E34" s="160">
        <f t="shared" ref="E34:E38" si="34">D34+7</f>
        <v>45414</v>
      </c>
      <c r="F34" s="160">
        <f t="shared" ref="F34:F38" si="35">D34+11</f>
        <v>45418</v>
      </c>
      <c r="G34" s="160">
        <f t="shared" ref="G34:G38" si="36">D34+15</f>
        <v>45422</v>
      </c>
      <c r="H34" s="161"/>
      <c r="I34" s="341">
        <f t="shared" si="4"/>
        <v>45414</v>
      </c>
      <c r="J34" s="341">
        <f t="shared" ref="J34:J38" si="37">I34+2</f>
        <v>45416</v>
      </c>
      <c r="K34" s="486"/>
      <c r="L34" s="153"/>
      <c r="M34" s="151"/>
    </row>
    <row r="35" spans="1:13" s="165" customFormat="1" ht="22.5" customHeight="1" x14ac:dyDescent="0.2">
      <c r="A35" s="386"/>
      <c r="B35" s="1228" t="s">
        <v>2462</v>
      </c>
      <c r="C35" s="1229" t="s">
        <v>2463</v>
      </c>
      <c r="D35" s="1229">
        <v>45424</v>
      </c>
      <c r="E35" s="341">
        <f t="shared" si="34"/>
        <v>45431</v>
      </c>
      <c r="F35" s="341">
        <f t="shared" si="35"/>
        <v>45435</v>
      </c>
      <c r="G35" s="341">
        <f t="shared" si="36"/>
        <v>45439</v>
      </c>
      <c r="H35" s="161"/>
      <c r="I35" s="341">
        <v>45379</v>
      </c>
      <c r="J35" s="341">
        <f t="shared" si="37"/>
        <v>45381</v>
      </c>
      <c r="K35" s="486"/>
      <c r="L35" s="153"/>
      <c r="M35" s="151"/>
    </row>
    <row r="36" spans="1:13" s="165" customFormat="1" ht="22.5" customHeight="1" x14ac:dyDescent="0.2">
      <c r="A36" s="386"/>
      <c r="B36" s="1228" t="s">
        <v>2442</v>
      </c>
      <c r="C36" s="1229" t="s">
        <v>2464</v>
      </c>
      <c r="D36" s="1229">
        <v>45433</v>
      </c>
      <c r="E36" s="341">
        <f t="shared" si="34"/>
        <v>45440</v>
      </c>
      <c r="F36" s="341">
        <f t="shared" si="35"/>
        <v>45444</v>
      </c>
      <c r="G36" s="341">
        <f t="shared" si="36"/>
        <v>45448</v>
      </c>
      <c r="H36" s="161"/>
      <c r="I36" s="341">
        <v>45386</v>
      </c>
      <c r="J36" s="341">
        <f t="shared" si="37"/>
        <v>45388</v>
      </c>
      <c r="K36" s="486"/>
      <c r="L36" s="153"/>
      <c r="M36" s="151"/>
    </row>
    <row r="37" spans="1:13" s="165" customFormat="1" ht="22.5" customHeight="1" x14ac:dyDescent="0.2">
      <c r="A37" s="386"/>
      <c r="B37" s="1228" t="s">
        <v>2444</v>
      </c>
      <c r="C37" s="1229" t="s">
        <v>2465</v>
      </c>
      <c r="D37" s="1229">
        <v>45435</v>
      </c>
      <c r="E37" s="341">
        <f t="shared" si="34"/>
        <v>45442</v>
      </c>
      <c r="F37" s="341">
        <f t="shared" si="35"/>
        <v>45446</v>
      </c>
      <c r="G37" s="341">
        <f t="shared" si="36"/>
        <v>45450</v>
      </c>
      <c r="H37" s="161"/>
      <c r="I37" s="341">
        <v>45393</v>
      </c>
      <c r="J37" s="341">
        <f t="shared" si="37"/>
        <v>45395</v>
      </c>
      <c r="K37" s="486"/>
      <c r="L37" s="153"/>
      <c r="M37" s="151"/>
    </row>
    <row r="38" spans="1:13" s="165" customFormat="1" ht="22.5" customHeight="1" x14ac:dyDescent="0.2">
      <c r="A38" s="386"/>
      <c r="B38" s="1228" t="s">
        <v>2466</v>
      </c>
      <c r="C38" s="1229" t="s">
        <v>2467</v>
      </c>
      <c r="D38" s="1229">
        <v>45442</v>
      </c>
      <c r="E38" s="341">
        <f t="shared" si="34"/>
        <v>45449</v>
      </c>
      <c r="F38" s="341">
        <f t="shared" si="35"/>
        <v>45453</v>
      </c>
      <c r="G38" s="341">
        <f t="shared" si="36"/>
        <v>45457</v>
      </c>
      <c r="H38" s="161"/>
      <c r="I38" s="341">
        <v>45400</v>
      </c>
      <c r="J38" s="341">
        <f t="shared" si="37"/>
        <v>45402</v>
      </c>
      <c r="K38" s="486"/>
      <c r="L38" s="153"/>
      <c r="M38" s="151"/>
    </row>
    <row r="39" spans="1:13" s="165" customFormat="1" ht="22.5" customHeight="1" x14ac:dyDescent="0.2">
      <c r="A39" s="386"/>
      <c r="B39" s="151"/>
      <c r="C39" s="161"/>
      <c r="D39" s="161"/>
      <c r="E39" s="161"/>
      <c r="F39" s="161"/>
      <c r="G39" s="161"/>
      <c r="H39" s="462"/>
      <c r="I39" s="631"/>
      <c r="J39" s="486"/>
      <c r="K39" s="153"/>
      <c r="L39" s="151"/>
    </row>
    <row r="40" spans="1:13" s="165" customFormat="1" ht="17.25" customHeight="1" x14ac:dyDescent="0.2">
      <c r="A40" s="386"/>
      <c r="B40" s="757" t="s">
        <v>685</v>
      </c>
      <c r="C40" s="758"/>
      <c r="D40" s="758"/>
      <c r="E40" s="758"/>
      <c r="F40" s="758"/>
      <c r="G40" s="758"/>
      <c r="H40" s="758"/>
      <c r="I40" s="151"/>
      <c r="K40" s="153"/>
      <c r="L40" s="151"/>
    </row>
    <row r="41" spans="1:13" s="165" customFormat="1" ht="17.25" customHeight="1" x14ac:dyDescent="0.2">
      <c r="A41" s="367"/>
      <c r="B41" s="757"/>
      <c r="C41" s="758"/>
      <c r="D41" s="758"/>
      <c r="E41" s="758"/>
      <c r="F41" s="758"/>
      <c r="G41" s="758"/>
      <c r="H41" s="758"/>
      <c r="I41" s="151"/>
      <c r="K41" s="153"/>
      <c r="L41" s="151"/>
    </row>
    <row r="42" spans="1:13" s="165" customFormat="1" ht="17.25" customHeight="1" x14ac:dyDescent="0.2">
      <c r="A42" s="368"/>
      <c r="B42" s="757"/>
      <c r="C42" s="758"/>
      <c r="D42" s="758"/>
      <c r="E42" s="758"/>
      <c r="F42" s="757"/>
      <c r="G42" s="757"/>
      <c r="H42" s="757"/>
      <c r="I42" s="202"/>
      <c r="J42" s="202"/>
      <c r="K42" s="202"/>
      <c r="L42" s="200"/>
      <c r="M42" s="203"/>
    </row>
    <row r="43" spans="1:13" s="165" customFormat="1" ht="17.25" customHeight="1" thickBot="1" x14ac:dyDescent="0.25">
      <c r="A43" s="368"/>
      <c r="B43" s="759"/>
      <c r="C43" s="757"/>
      <c r="D43" s="757"/>
      <c r="E43" s="757"/>
      <c r="F43" s="757"/>
      <c r="G43" s="757"/>
      <c r="H43" s="757"/>
      <c r="I43" s="204"/>
      <c r="J43" s="200"/>
      <c r="K43" s="830"/>
      <c r="L43" s="200"/>
      <c r="M43" s="203"/>
    </row>
    <row r="44" spans="1:13" s="165" customFormat="1" ht="17.25" customHeight="1" x14ac:dyDescent="0.2">
      <c r="A44" s="369"/>
      <c r="B44" s="865"/>
      <c r="C44" s="866"/>
      <c r="D44" s="867"/>
      <c r="E44" s="868"/>
      <c r="F44" s="869"/>
      <c r="H44" s="870"/>
      <c r="I44" s="871"/>
      <c r="J44" s="204"/>
      <c r="K44" s="205"/>
      <c r="L44" s="200"/>
      <c r="M44" s="203"/>
    </row>
    <row r="45" spans="1:13" s="165" customFormat="1" ht="17.25" customHeight="1" x14ac:dyDescent="0.2">
      <c r="A45" s="368"/>
      <c r="B45" s="872" t="s">
        <v>449</v>
      </c>
      <c r="C45" s="151"/>
      <c r="D45" s="153" t="s">
        <v>450</v>
      </c>
      <c r="E45" s="153"/>
      <c r="F45" s="153"/>
      <c r="H45" s="153" t="s">
        <v>451</v>
      </c>
      <c r="I45" s="873"/>
      <c r="J45" s="204"/>
      <c r="K45" s="205"/>
      <c r="L45" s="200"/>
      <c r="M45" s="203"/>
    </row>
    <row r="46" spans="1:13" s="165" customFormat="1" ht="17.25" customHeight="1" x14ac:dyDescent="0.2">
      <c r="A46" s="368"/>
      <c r="B46" s="874" t="s">
        <v>452</v>
      </c>
      <c r="C46" s="875" t="s">
        <v>453</v>
      </c>
      <c r="D46" s="138" t="s">
        <v>454</v>
      </c>
      <c r="E46" s="153"/>
      <c r="F46" s="875" t="s">
        <v>455</v>
      </c>
      <c r="H46" s="151" t="s">
        <v>456</v>
      </c>
      <c r="I46" s="876" t="s">
        <v>457</v>
      </c>
      <c r="J46" s="204"/>
      <c r="K46" s="830"/>
      <c r="L46" s="200"/>
      <c r="M46" s="203"/>
    </row>
    <row r="47" spans="1:13" s="165" customFormat="1" ht="17.25" customHeight="1" x14ac:dyDescent="0.2">
      <c r="A47" s="368"/>
      <c r="B47" s="874" t="s">
        <v>458</v>
      </c>
      <c r="C47" s="875" t="s">
        <v>459</v>
      </c>
      <c r="D47" s="138" t="s">
        <v>460</v>
      </c>
      <c r="E47" s="154" t="s">
        <v>461</v>
      </c>
      <c r="F47" s="879" t="s">
        <v>462</v>
      </c>
      <c r="H47" s="151" t="s">
        <v>463</v>
      </c>
      <c r="I47" s="876" t="s">
        <v>464</v>
      </c>
      <c r="J47" s="204"/>
      <c r="K47" s="205"/>
      <c r="L47" s="200"/>
      <c r="M47" s="203"/>
    </row>
    <row r="48" spans="1:13" s="165" customFormat="1" ht="17.25" customHeight="1" x14ac:dyDescent="0.2">
      <c r="A48" s="368"/>
      <c r="B48" s="874" t="s">
        <v>465</v>
      </c>
      <c r="C48" s="875" t="s">
        <v>466</v>
      </c>
      <c r="D48" s="138" t="s">
        <v>467</v>
      </c>
      <c r="E48" s="154" t="s">
        <v>468</v>
      </c>
      <c r="F48" s="879" t="s">
        <v>469</v>
      </c>
      <c r="H48" s="151" t="s">
        <v>470</v>
      </c>
      <c r="I48" s="876" t="s">
        <v>471</v>
      </c>
      <c r="J48" s="204"/>
      <c r="K48" s="205"/>
      <c r="L48" s="200"/>
      <c r="M48" s="203"/>
    </row>
    <row r="49" spans="1:18" s="165" customFormat="1" ht="17.25" customHeight="1" x14ac:dyDescent="0.2">
      <c r="A49" s="368"/>
      <c r="B49" s="874" t="s">
        <v>472</v>
      </c>
      <c r="C49" s="875" t="s">
        <v>473</v>
      </c>
      <c r="D49" s="138" t="s">
        <v>474</v>
      </c>
      <c r="E49" s="154" t="s">
        <v>475</v>
      </c>
      <c r="F49" s="879" t="s">
        <v>476</v>
      </c>
      <c r="H49" s="151" t="s">
        <v>477</v>
      </c>
      <c r="I49" s="876" t="s">
        <v>478</v>
      </c>
      <c r="J49" s="204"/>
      <c r="K49" s="205"/>
      <c r="L49" s="200"/>
      <c r="M49" s="203"/>
    </row>
    <row r="50" spans="1:18" s="165" customFormat="1" ht="17.25" customHeight="1" x14ac:dyDescent="0.2">
      <c r="A50" s="368"/>
      <c r="B50" s="874" t="s">
        <v>479</v>
      </c>
      <c r="C50" s="875" t="s">
        <v>480</v>
      </c>
      <c r="D50" s="138" t="s">
        <v>481</v>
      </c>
      <c r="E50" s="154" t="s">
        <v>482</v>
      </c>
      <c r="F50" s="879" t="s">
        <v>483</v>
      </c>
      <c r="H50" s="151" t="s">
        <v>484</v>
      </c>
      <c r="I50" s="876" t="s">
        <v>485</v>
      </c>
      <c r="J50" s="14"/>
      <c r="K50" s="467"/>
      <c r="L50" s="200"/>
      <c r="M50" s="203"/>
    </row>
    <row r="51" spans="1:18" s="165" customFormat="1" ht="17.25" customHeight="1" x14ac:dyDescent="0.2">
      <c r="A51" s="368"/>
      <c r="B51" s="874" t="s">
        <v>486</v>
      </c>
      <c r="C51" s="875" t="s">
        <v>487</v>
      </c>
      <c r="D51" s="138" t="s">
        <v>488</v>
      </c>
      <c r="E51" s="154" t="s">
        <v>489</v>
      </c>
      <c r="F51" s="879" t="s">
        <v>490</v>
      </c>
      <c r="H51" s="151" t="s">
        <v>491</v>
      </c>
      <c r="I51" s="876" t="s">
        <v>492</v>
      </c>
      <c r="J51" s="16"/>
      <c r="K51" s="13"/>
      <c r="L51" s="200"/>
      <c r="M51" s="203"/>
      <c r="Q51" s="275"/>
      <c r="R51" s="275"/>
    </row>
    <row r="52" spans="1:18" ht="17.25" customHeight="1" x14ac:dyDescent="0.2">
      <c r="A52" s="370"/>
      <c r="B52" s="874" t="s">
        <v>493</v>
      </c>
      <c r="C52" s="875" t="s">
        <v>494</v>
      </c>
      <c r="D52" s="138"/>
      <c r="E52" s="193"/>
      <c r="F52" s="154"/>
      <c r="H52" s="151" t="s">
        <v>498</v>
      </c>
      <c r="I52" s="876" t="s">
        <v>499</v>
      </c>
      <c r="J52" s="19"/>
      <c r="K52" s="19"/>
      <c r="L52" s="200"/>
      <c r="M52" s="203"/>
    </row>
    <row r="53" spans="1:18" ht="17.25" customHeight="1" x14ac:dyDescent="0.2">
      <c r="A53" s="370"/>
      <c r="B53" s="874" t="s">
        <v>500</v>
      </c>
      <c r="C53" s="875" t="s">
        <v>501</v>
      </c>
      <c r="D53" s="138"/>
      <c r="H53" s="151" t="s">
        <v>502</v>
      </c>
      <c r="I53" s="881" t="s">
        <v>503</v>
      </c>
      <c r="J53" s="200"/>
      <c r="K53" s="203"/>
      <c r="L53" s="203"/>
      <c r="M53" s="203"/>
    </row>
    <row r="54" spans="1:18" ht="17.25" customHeight="1" x14ac:dyDescent="0.2">
      <c r="B54" s="874" t="s">
        <v>504</v>
      </c>
      <c r="C54" s="875" t="s">
        <v>505</v>
      </c>
      <c r="I54" s="882"/>
      <c r="O54" s="222"/>
      <c r="P54" s="222"/>
    </row>
    <row r="55" spans="1:18" ht="17.25" customHeight="1" thickBot="1" x14ac:dyDescent="0.25">
      <c r="B55" s="883"/>
      <c r="C55" s="884"/>
      <c r="D55" s="884"/>
      <c r="E55" s="885"/>
      <c r="F55" s="885"/>
      <c r="H55" s="885"/>
      <c r="I55" s="886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G4"/>
    <mergeCell ref="B2:G2"/>
    <mergeCell ref="I6:I7"/>
    <mergeCell ref="J6:J7"/>
  </mergeCells>
  <hyperlinks>
    <hyperlink ref="I46" r:id="rId14" xr:uid="{1BAF32D3-B51E-4A85-93A8-CECCAB758CD3}"/>
    <hyperlink ref="C46" r:id="rId15" xr:uid="{3CBC291A-C26E-4E30-8F35-0DB855E4CE70}"/>
    <hyperlink ref="I51" r:id="rId16" xr:uid="{6A2DADFF-89AB-4C3D-A23D-FA00B43DC8C5}"/>
    <hyperlink ref="I50" r:id="rId17" xr:uid="{165EF664-8DEA-4EC7-93AC-CFEC2F214633}"/>
    <hyperlink ref="C50" r:id="rId18" xr:uid="{A3C443EB-F8FE-427F-A4F8-70A217553A82}"/>
    <hyperlink ref="C52" r:id="rId19" xr:uid="{1FECC5C9-FFD2-4D22-981F-8D492061C12B}"/>
    <hyperlink ref="C51" r:id="rId20" xr:uid="{D783CBA7-F325-449B-A8A5-40D982C06855}"/>
    <hyperlink ref="C48" r:id="rId21" xr:uid="{276ACB30-C3D1-496F-B4F7-A7A514E17F5D}"/>
    <hyperlink ref="C47" r:id="rId22" xr:uid="{C23FAB58-B9A3-4C3F-BC64-BC768D18E2DA}"/>
    <hyperlink ref="C54" r:id="rId23" xr:uid="{DD66627E-ABA3-4EA1-9A42-7EDF951EADD0}"/>
    <hyperlink ref="I52" r:id="rId24" xr:uid="{D7EC17CB-6E95-4497-81C2-47DE0C5D807A}"/>
    <hyperlink ref="I49" r:id="rId25" xr:uid="{CBE8CC78-C87B-4A8C-A0A2-503304C9AEB6}"/>
    <hyperlink ref="I53" r:id="rId26" xr:uid="{1B24D640-0B26-4C26-A57F-4F2DFD77DFF9}"/>
    <hyperlink ref="C49" r:id="rId27" xr:uid="{DDAB024E-B44C-4DF4-B3FA-6E1D93146B5D}"/>
    <hyperlink ref="F46" r:id="rId28" xr:uid="{465E9622-3D7A-422E-9FC7-0C55B1E04A96}"/>
    <hyperlink ref="F51" r:id="rId29" xr:uid="{646834C6-0952-4E73-BA97-0B94AEBD116F}"/>
    <hyperlink ref="F47" r:id="rId30" xr:uid="{E571C766-9016-46A1-B6D4-ACA236421B0B}"/>
    <hyperlink ref="F48" r:id="rId31" xr:uid="{1FBF65D6-18BD-43C2-A2E4-D47728C4DED6}"/>
    <hyperlink ref="F49" r:id="rId32" xr:uid="{9BC55740-9A86-4016-ABC7-2B634B45545B}"/>
    <hyperlink ref="F50" r:id="rId33" xr:uid="{A21BA6DF-5B29-42E0-AEBA-7C3AB9262759}"/>
    <hyperlink ref="I47" r:id="rId34" xr:uid="{5736C0EA-B98D-45F8-BE10-61142AFC0E0E}"/>
    <hyperlink ref="I48" r:id="rId35" xr:uid="{2890D11B-7EC8-4B43-8C97-710ABDC38B97}"/>
    <hyperlink ref="I2" location="HOME!Print_Area" display="HOME" xr:uid="{4642BEFB-130B-428D-9D94-D799BB491DE5}"/>
  </hyperlinks>
  <pageMargins left="0.7" right="0.7" top="0.75" bottom="0.75" header="0.3" footer="0.3"/>
  <pageSetup paperSize="9" scale="65" orientation="landscape" r:id="rId36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1:IV167"/>
  <sheetViews>
    <sheetView showGridLines="0" zoomScaleNormal="100" workbookViewId="0">
      <selection activeCell="D135" sqref="D135"/>
    </sheetView>
  </sheetViews>
  <sheetFormatPr defaultColWidth="9.140625" defaultRowHeight="13.5" x14ac:dyDescent="0.2"/>
  <cols>
    <col min="1" max="1" width="19.7109375" style="138" customWidth="1"/>
    <col min="2" max="2" width="28.5703125" style="151" customWidth="1"/>
    <col min="3" max="3" width="24.28515625" style="151" bestFit="1" customWidth="1"/>
    <col min="4" max="4" width="16" style="151" customWidth="1"/>
    <col min="5" max="5" width="18.42578125" style="151" customWidth="1"/>
    <col min="6" max="6" width="22.7109375" style="151" bestFit="1" customWidth="1"/>
    <col min="7" max="7" width="15.7109375" style="151" customWidth="1"/>
    <col min="8" max="8" width="21.7109375" style="151" bestFit="1" customWidth="1"/>
    <col min="9" max="9" width="19.28515625" style="151" bestFit="1" customWidth="1"/>
    <col min="10" max="10" width="12.7109375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1" spans="1:256" ht="14.25" thickBot="1" x14ac:dyDescent="0.25"/>
    <row r="2" spans="1:256" ht="17.25" customHeight="1" thickBot="1" x14ac:dyDescent="0.25">
      <c r="A2" s="151"/>
      <c r="B2" s="1279" t="s">
        <v>116</v>
      </c>
      <c r="C2" s="1279"/>
      <c r="D2" s="1279"/>
      <c r="E2" s="1279"/>
      <c r="F2" s="1279"/>
      <c r="H2" s="1150" t="s">
        <v>382</v>
      </c>
    </row>
    <row r="3" spans="1:256" ht="17.25" customHeight="1" thickBot="1" x14ac:dyDescent="0.25">
      <c r="A3" s="151"/>
      <c r="B3" s="1"/>
      <c r="C3" s="846"/>
      <c r="D3" s="846"/>
      <c r="E3" s="846"/>
      <c r="F3" s="127"/>
      <c r="G3" s="175"/>
      <c r="H3" s="127"/>
    </row>
    <row r="4" spans="1:256" ht="30" customHeight="1" thickBot="1" x14ac:dyDescent="0.25">
      <c r="B4" s="1280" t="s">
        <v>132</v>
      </c>
      <c r="C4" s="1281"/>
      <c r="D4" s="1281"/>
      <c r="E4" s="1281"/>
      <c r="F4" s="1281"/>
      <c r="G4" s="333"/>
      <c r="H4" s="333"/>
      <c r="I4" s="153"/>
    </row>
    <row r="5" spans="1:256" ht="17.25" customHeight="1" x14ac:dyDescent="0.2">
      <c r="B5" s="847"/>
      <c r="C5" s="847"/>
      <c r="D5" s="847"/>
      <c r="E5" s="847"/>
      <c r="F5" s="848"/>
      <c r="G5" s="333"/>
      <c r="H5" s="333"/>
      <c r="I5" s="153"/>
    </row>
    <row r="6" spans="1:256" ht="17.25" customHeight="1" x14ac:dyDescent="0.2">
      <c r="B6" s="154"/>
      <c r="C6" s="182"/>
      <c r="D6" s="154"/>
      <c r="E6" s="175"/>
      <c r="G6" s="154"/>
      <c r="H6" s="154"/>
      <c r="I6" s="154"/>
    </row>
    <row r="7" spans="1:256" s="361" customFormat="1" ht="30" customHeight="1" x14ac:dyDescent="0.2">
      <c r="A7" s="863"/>
      <c r="B7" s="1016" t="s">
        <v>559</v>
      </c>
      <c r="C7" s="1022"/>
      <c r="D7" s="1335" t="s">
        <v>2468</v>
      </c>
      <c r="E7" s="1133" t="s">
        <v>2469</v>
      </c>
      <c r="F7" s="1133" t="s">
        <v>371</v>
      </c>
      <c r="G7" s="944"/>
      <c r="H7" s="1319" t="s">
        <v>2348</v>
      </c>
      <c r="I7" s="1319" t="s">
        <v>1367</v>
      </c>
      <c r="J7" s="1319" t="s">
        <v>2470</v>
      </c>
      <c r="K7" s="1024"/>
      <c r="L7" s="858"/>
      <c r="M7" s="858"/>
      <c r="N7" s="858"/>
      <c r="O7" s="858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</row>
    <row r="8" spans="1:256" s="361" customFormat="1" ht="17.25" customHeight="1" x14ac:dyDescent="0.2">
      <c r="A8" s="863"/>
      <c r="B8" s="1189" t="s">
        <v>388</v>
      </c>
      <c r="C8" s="1189" t="s">
        <v>389</v>
      </c>
      <c r="D8" s="1336"/>
      <c r="E8" s="1227" t="s">
        <v>147</v>
      </c>
      <c r="F8" s="1227" t="s">
        <v>189</v>
      </c>
      <c r="G8" s="694"/>
      <c r="H8" s="1320"/>
      <c r="I8" s="1320"/>
      <c r="J8" s="1320"/>
      <c r="K8" s="1024"/>
      <c r="L8" s="858"/>
      <c r="M8" s="858"/>
      <c r="N8" s="858"/>
      <c r="O8" s="858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  <c r="IU8" s="202"/>
      <c r="IV8" s="202"/>
    </row>
    <row r="9" spans="1:256" s="361" customFormat="1" ht="15" hidden="1" customHeight="1" x14ac:dyDescent="0.2">
      <c r="A9" s="863"/>
      <c r="B9" s="1026" t="s">
        <v>2471</v>
      </c>
      <c r="C9" s="1027" t="s">
        <v>2472</v>
      </c>
      <c r="D9" s="1027">
        <v>44431</v>
      </c>
      <c r="E9" s="1028">
        <f t="shared" ref="E9:E13" si="0">D9+6</f>
        <v>44437</v>
      </c>
      <c r="F9" s="1028">
        <f t="shared" ref="F9:F13" si="1">D9+8</f>
        <v>44439</v>
      </c>
      <c r="G9" s="1029"/>
      <c r="H9" s="1025"/>
      <c r="I9" s="1023">
        <v>44391</v>
      </c>
      <c r="J9" s="891"/>
      <c r="K9" s="1024"/>
      <c r="L9" s="858"/>
      <c r="M9" s="858"/>
      <c r="N9" s="858"/>
      <c r="O9" s="858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</row>
    <row r="10" spans="1:256" s="361" customFormat="1" ht="15" hidden="1" customHeight="1" x14ac:dyDescent="0.2">
      <c r="A10" s="863"/>
      <c r="B10" s="1030" t="s">
        <v>395</v>
      </c>
      <c r="C10" s="1027" t="s">
        <v>2473</v>
      </c>
      <c r="D10" s="1031">
        <f t="shared" ref="D10:D11" si="2">D9+7</f>
        <v>44438</v>
      </c>
      <c r="E10" s="895"/>
      <c r="F10" s="895"/>
      <c r="G10" s="1032"/>
      <c r="H10" s="1025"/>
      <c r="I10" s="1033"/>
      <c r="J10" s="851"/>
      <c r="K10" s="1024"/>
      <c r="L10" s="858"/>
      <c r="M10" s="858"/>
      <c r="N10" s="858"/>
      <c r="O10" s="858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  <c r="IU10" s="202"/>
      <c r="IV10" s="202"/>
    </row>
    <row r="11" spans="1:256" s="361" customFormat="1" ht="15" hidden="1" customHeight="1" x14ac:dyDescent="0.2">
      <c r="A11" s="863"/>
      <c r="B11" s="1030" t="s">
        <v>395</v>
      </c>
      <c r="C11" s="1027" t="s">
        <v>2474</v>
      </c>
      <c r="D11" s="1031">
        <f t="shared" si="2"/>
        <v>44445</v>
      </c>
      <c r="E11" s="895"/>
      <c r="F11" s="895"/>
      <c r="G11" s="1032"/>
      <c r="H11" s="1025"/>
      <c r="I11" s="1033"/>
      <c r="J11" s="851"/>
      <c r="K11" s="1024"/>
      <c r="L11" s="858"/>
      <c r="M11" s="858"/>
      <c r="N11" s="858"/>
      <c r="O11" s="858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  <c r="IU11" s="202"/>
      <c r="IV11" s="202"/>
    </row>
    <row r="12" spans="1:256" s="361" customFormat="1" ht="15" hidden="1" customHeight="1" x14ac:dyDescent="0.2">
      <c r="A12" s="863"/>
      <c r="B12" s="1034" t="s">
        <v>2475</v>
      </c>
      <c r="C12" s="1035" t="s">
        <v>2476</v>
      </c>
      <c r="D12" s="1035">
        <v>44439</v>
      </c>
      <c r="E12" s="851">
        <f t="shared" si="0"/>
        <v>44445</v>
      </c>
      <c r="F12" s="851">
        <f t="shared" si="1"/>
        <v>44447</v>
      </c>
      <c r="G12" s="857"/>
      <c r="H12" s="1025"/>
      <c r="I12" s="1023">
        <v>44412</v>
      </c>
      <c r="J12" s="891"/>
      <c r="K12" s="1024"/>
      <c r="L12" s="858"/>
      <c r="M12" s="858"/>
      <c r="N12" s="858"/>
      <c r="O12" s="858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  <c r="IU12" s="202"/>
      <c r="IV12" s="202"/>
    </row>
    <row r="13" spans="1:256" s="361" customFormat="1" ht="15" hidden="1" customHeight="1" x14ac:dyDescent="0.2">
      <c r="A13" s="863"/>
      <c r="B13" s="1034" t="s">
        <v>2477</v>
      </c>
      <c r="C13" s="1035" t="s">
        <v>2478</v>
      </c>
      <c r="D13" s="1035">
        <v>44426</v>
      </c>
      <c r="E13" s="851">
        <f t="shared" si="0"/>
        <v>44432</v>
      </c>
      <c r="F13" s="851">
        <f t="shared" si="1"/>
        <v>44434</v>
      </c>
      <c r="G13" s="857"/>
      <c r="H13" s="1025"/>
      <c r="I13" s="1023">
        <f>SUM(I12+7)</f>
        <v>44419</v>
      </c>
      <c r="J13" s="891"/>
      <c r="K13" s="1024"/>
      <c r="L13" s="858"/>
      <c r="M13" s="858"/>
      <c r="N13" s="858"/>
      <c r="O13" s="858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  <c r="IU13" s="202"/>
      <c r="IV13" s="202"/>
    </row>
    <row r="14" spans="1:256" s="361" customFormat="1" ht="15" hidden="1" customHeight="1" x14ac:dyDescent="0.2">
      <c r="A14" s="863"/>
      <c r="B14" s="1034" t="s">
        <v>2479</v>
      </c>
      <c r="C14" s="1035" t="s">
        <v>2480</v>
      </c>
      <c r="D14" s="1035">
        <v>44502</v>
      </c>
      <c r="E14" s="851">
        <f t="shared" ref="E14:E20" si="3">D14+6</f>
        <v>44508</v>
      </c>
      <c r="F14" s="851">
        <f t="shared" ref="F14:F20" si="4">D14+8</f>
        <v>44510</v>
      </c>
      <c r="G14" s="857"/>
      <c r="H14" s="1025"/>
      <c r="I14" s="1023">
        <v>44483</v>
      </c>
      <c r="J14" s="824"/>
      <c r="K14" s="1024"/>
      <c r="L14" s="858"/>
      <c r="M14" s="858"/>
      <c r="N14" s="858"/>
      <c r="O14" s="858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</row>
    <row r="15" spans="1:256" s="361" customFormat="1" ht="15" hidden="1" customHeight="1" x14ac:dyDescent="0.2">
      <c r="A15" s="863"/>
      <c r="B15" s="1034" t="s">
        <v>2477</v>
      </c>
      <c r="C15" s="1035" t="s">
        <v>2481</v>
      </c>
      <c r="D15" s="1035">
        <v>44515</v>
      </c>
      <c r="E15" s="851">
        <f t="shared" si="3"/>
        <v>44521</v>
      </c>
      <c r="F15" s="851">
        <f t="shared" si="4"/>
        <v>44523</v>
      </c>
      <c r="G15" s="857"/>
      <c r="H15" s="1025"/>
      <c r="I15" s="1023">
        <v>44497</v>
      </c>
      <c r="J15" s="824"/>
      <c r="K15" s="1024"/>
      <c r="L15" s="858"/>
      <c r="M15" s="858"/>
      <c r="N15" s="858"/>
      <c r="O15" s="858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  <c r="IU15" s="202"/>
      <c r="IV15" s="202"/>
    </row>
    <row r="16" spans="1:256" s="361" customFormat="1" ht="15" hidden="1" customHeight="1" x14ac:dyDescent="0.2">
      <c r="A16" s="863"/>
      <c r="B16" s="1034" t="s">
        <v>2482</v>
      </c>
      <c r="C16" s="1035" t="s">
        <v>2483</v>
      </c>
      <c r="D16" s="1035">
        <v>44516</v>
      </c>
      <c r="E16" s="851">
        <f t="shared" si="3"/>
        <v>44522</v>
      </c>
      <c r="F16" s="851">
        <f t="shared" si="4"/>
        <v>44524</v>
      </c>
      <c r="G16" s="857"/>
      <c r="H16" s="1025"/>
      <c r="I16" s="1023">
        <f t="shared" ref="I16:I24" si="5">I15+7</f>
        <v>44504</v>
      </c>
      <c r="J16" s="824"/>
      <c r="K16" s="1024"/>
      <c r="L16" s="858"/>
      <c r="M16" s="858"/>
      <c r="N16" s="858"/>
      <c r="O16" s="858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  <c r="IU16" s="202"/>
      <c r="IV16" s="202"/>
    </row>
    <row r="17" spans="1:256" s="361" customFormat="1" ht="15" hidden="1" customHeight="1" x14ac:dyDescent="0.2">
      <c r="A17" s="863"/>
      <c r="B17" s="1034" t="s">
        <v>2475</v>
      </c>
      <c r="C17" s="1035" t="s">
        <v>2484</v>
      </c>
      <c r="D17" s="1035">
        <v>44526</v>
      </c>
      <c r="E17" s="851">
        <f t="shared" si="3"/>
        <v>44532</v>
      </c>
      <c r="F17" s="851">
        <f t="shared" si="4"/>
        <v>44534</v>
      </c>
      <c r="G17" s="857"/>
      <c r="H17" s="1025"/>
      <c r="I17" s="1023">
        <f t="shared" si="5"/>
        <v>44511</v>
      </c>
      <c r="J17" s="824"/>
      <c r="K17" s="1024"/>
      <c r="L17" s="858"/>
      <c r="M17" s="858"/>
      <c r="N17" s="858"/>
      <c r="O17" s="858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  <c r="IU17" s="202"/>
      <c r="IV17" s="202"/>
    </row>
    <row r="18" spans="1:256" s="361" customFormat="1" ht="15" hidden="1" customHeight="1" x14ac:dyDescent="0.2">
      <c r="A18" s="863"/>
      <c r="B18" s="1034" t="s">
        <v>2485</v>
      </c>
      <c r="C18" s="1035" t="s">
        <v>2486</v>
      </c>
      <c r="D18" s="1035">
        <v>44531</v>
      </c>
      <c r="E18" s="851">
        <f t="shared" si="3"/>
        <v>44537</v>
      </c>
      <c r="F18" s="851">
        <f t="shared" si="4"/>
        <v>44539</v>
      </c>
      <c r="G18" s="857"/>
      <c r="H18" s="1025"/>
      <c r="I18" s="1023">
        <f t="shared" si="5"/>
        <v>44518</v>
      </c>
      <c r="J18" s="824"/>
      <c r="K18" s="1024"/>
      <c r="L18" s="858"/>
      <c r="M18" s="858"/>
      <c r="N18" s="858"/>
      <c r="O18" s="858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</row>
    <row r="19" spans="1:256" s="361" customFormat="1" ht="15" hidden="1" customHeight="1" x14ac:dyDescent="0.2">
      <c r="A19" s="863"/>
      <c r="B19" s="1034" t="s">
        <v>2487</v>
      </c>
      <c r="C19" s="1035" t="s">
        <v>2488</v>
      </c>
      <c r="D19" s="1035">
        <v>44538</v>
      </c>
      <c r="E19" s="851">
        <f t="shared" si="3"/>
        <v>44544</v>
      </c>
      <c r="F19" s="851">
        <f t="shared" si="4"/>
        <v>44546</v>
      </c>
      <c r="G19" s="857"/>
      <c r="H19" s="1025"/>
      <c r="I19" s="1023">
        <f t="shared" si="5"/>
        <v>44525</v>
      </c>
      <c r="J19" s="824"/>
      <c r="K19" s="1024"/>
      <c r="L19" s="858"/>
      <c r="M19" s="858"/>
      <c r="N19" s="858"/>
      <c r="O19" s="858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</row>
    <row r="20" spans="1:256" s="361" customFormat="1" ht="15" hidden="1" customHeight="1" x14ac:dyDescent="0.2">
      <c r="A20" s="863"/>
      <c r="B20" s="1034" t="s">
        <v>2489</v>
      </c>
      <c r="C20" s="1035" t="s">
        <v>2490</v>
      </c>
      <c r="D20" s="1035">
        <v>44911</v>
      </c>
      <c r="E20" s="851">
        <f t="shared" si="3"/>
        <v>44917</v>
      </c>
      <c r="F20" s="851">
        <f t="shared" si="4"/>
        <v>44919</v>
      </c>
      <c r="G20" s="857"/>
      <c r="H20" s="1025"/>
      <c r="I20" s="1023">
        <f t="shared" si="5"/>
        <v>44532</v>
      </c>
      <c r="J20" s="824"/>
      <c r="K20" s="1024"/>
      <c r="L20" s="858"/>
      <c r="M20" s="858"/>
      <c r="N20" s="858"/>
      <c r="O20" s="858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  <c r="IU20" s="202"/>
      <c r="IV20" s="202"/>
    </row>
    <row r="21" spans="1:256" s="361" customFormat="1" ht="15" hidden="1" customHeight="1" x14ac:dyDescent="0.2">
      <c r="A21" s="863"/>
      <c r="B21" s="1034" t="s">
        <v>2491</v>
      </c>
      <c r="C21" s="1035" t="s">
        <v>2492</v>
      </c>
      <c r="D21" s="1036">
        <v>44646</v>
      </c>
      <c r="E21" s="853">
        <f t="shared" ref="E21" si="6">D21+6</f>
        <v>44652</v>
      </c>
      <c r="F21" s="853">
        <f t="shared" ref="F21" si="7">D21+8</f>
        <v>44654</v>
      </c>
      <c r="G21" s="915"/>
      <c r="H21" s="1025"/>
      <c r="I21" s="1037">
        <f t="shared" si="5"/>
        <v>44539</v>
      </c>
      <c r="J21" s="824"/>
      <c r="K21" s="1024"/>
      <c r="L21" s="858"/>
      <c r="M21" s="858"/>
      <c r="N21" s="858"/>
      <c r="O21" s="858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  <c r="IU21" s="202"/>
      <c r="IV21" s="202"/>
    </row>
    <row r="22" spans="1:256" s="361" customFormat="1" ht="15" hidden="1" customHeight="1" x14ac:dyDescent="0.2">
      <c r="A22" s="863"/>
      <c r="B22" s="1034" t="s">
        <v>2493</v>
      </c>
      <c r="C22" s="1035" t="s">
        <v>2494</v>
      </c>
      <c r="D22" s="1035">
        <v>44560</v>
      </c>
      <c r="E22" s="851">
        <f t="shared" ref="E22:E24" si="8">D22+6</f>
        <v>44566</v>
      </c>
      <c r="F22" s="851">
        <f t="shared" ref="F22:F24" si="9">D22+8</f>
        <v>44568</v>
      </c>
      <c r="G22" s="857"/>
      <c r="H22" s="1025"/>
      <c r="I22" s="1023">
        <f t="shared" si="5"/>
        <v>44546</v>
      </c>
      <c r="J22" s="824"/>
      <c r="K22" s="1024"/>
      <c r="L22" s="858"/>
      <c r="M22" s="858"/>
      <c r="N22" s="858"/>
      <c r="O22" s="858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  <c r="IU22" s="202"/>
      <c r="IV22" s="202"/>
    </row>
    <row r="23" spans="1:256" s="361" customFormat="1" ht="15" hidden="1" customHeight="1" x14ac:dyDescent="0.2">
      <c r="A23" s="863"/>
      <c r="B23" s="1034" t="s">
        <v>2495</v>
      </c>
      <c r="C23" s="1035" t="s">
        <v>2496</v>
      </c>
      <c r="D23" s="1035">
        <v>44565</v>
      </c>
      <c r="E23" s="851">
        <f t="shared" si="8"/>
        <v>44571</v>
      </c>
      <c r="F23" s="851">
        <f t="shared" si="9"/>
        <v>44573</v>
      </c>
      <c r="G23" s="857"/>
      <c r="H23" s="1025"/>
      <c r="I23" s="1023">
        <f t="shared" si="5"/>
        <v>44553</v>
      </c>
      <c r="J23" s="824"/>
      <c r="K23" s="1024"/>
      <c r="L23" s="858"/>
      <c r="M23" s="858"/>
      <c r="N23" s="858"/>
      <c r="O23" s="858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  <c r="IU23" s="202"/>
      <c r="IV23" s="202"/>
    </row>
    <row r="24" spans="1:256" s="361" customFormat="1" ht="15" hidden="1" customHeight="1" x14ac:dyDescent="0.2">
      <c r="A24" s="863"/>
      <c r="B24" s="1034" t="s">
        <v>2497</v>
      </c>
      <c r="C24" s="1035" t="s">
        <v>2498</v>
      </c>
      <c r="D24" s="1035">
        <v>44572</v>
      </c>
      <c r="E24" s="851">
        <f t="shared" si="8"/>
        <v>44578</v>
      </c>
      <c r="F24" s="851">
        <f t="shared" si="9"/>
        <v>44580</v>
      </c>
      <c r="G24" s="857"/>
      <c r="H24" s="1025"/>
      <c r="I24" s="1023">
        <f t="shared" si="5"/>
        <v>44560</v>
      </c>
      <c r="J24" s="824"/>
      <c r="K24" s="1024"/>
      <c r="L24" s="858"/>
      <c r="M24" s="858"/>
      <c r="N24" s="858"/>
      <c r="O24" s="858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  <c r="IU24" s="202"/>
      <c r="IV24" s="202"/>
    </row>
    <row r="25" spans="1:256" s="361" customFormat="1" ht="15" hidden="1" customHeight="1" x14ac:dyDescent="0.2">
      <c r="A25" s="863"/>
      <c r="B25" s="1034" t="s">
        <v>2479</v>
      </c>
      <c r="C25" s="1035" t="s">
        <v>2499</v>
      </c>
      <c r="D25" s="1035">
        <v>44594</v>
      </c>
      <c r="E25" s="851">
        <f t="shared" ref="E25" si="10">D25+6</f>
        <v>44600</v>
      </c>
      <c r="F25" s="851">
        <f t="shared" ref="F25" si="11">D25+8</f>
        <v>44602</v>
      </c>
      <c r="G25" s="857"/>
      <c r="H25" s="1025"/>
      <c r="I25" s="1023">
        <v>44574</v>
      </c>
      <c r="J25" s="824"/>
      <c r="K25" s="1024"/>
      <c r="L25" s="858"/>
      <c r="M25" s="858"/>
      <c r="N25" s="858"/>
      <c r="O25" s="858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  <c r="IU25" s="202"/>
      <c r="IV25" s="202"/>
    </row>
    <row r="26" spans="1:256" s="361" customFormat="1" ht="15" hidden="1" customHeight="1" x14ac:dyDescent="0.2">
      <c r="A26" s="863"/>
      <c r="B26" s="1034" t="s">
        <v>2477</v>
      </c>
      <c r="C26" s="1035" t="s">
        <v>2500</v>
      </c>
      <c r="D26" s="1035">
        <v>44595</v>
      </c>
      <c r="E26" s="851">
        <f t="shared" ref="E26" si="12">D26+6</f>
        <v>44601</v>
      </c>
      <c r="F26" s="851">
        <f t="shared" ref="F26" si="13">D26+8</f>
        <v>44603</v>
      </c>
      <c r="G26" s="857"/>
      <c r="H26" s="988">
        <v>44580</v>
      </c>
      <c r="I26" s="1023">
        <v>44581</v>
      </c>
      <c r="J26" s="824"/>
      <c r="K26" s="1024"/>
      <c r="L26" s="858"/>
      <c r="M26" s="858"/>
      <c r="N26" s="858"/>
      <c r="O26" s="858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  <c r="IU26" s="202"/>
      <c r="IV26" s="202"/>
    </row>
    <row r="27" spans="1:256" s="361" customFormat="1" ht="15" hidden="1" customHeight="1" x14ac:dyDescent="0.2">
      <c r="A27" s="863"/>
      <c r="B27" s="1034" t="s">
        <v>2482</v>
      </c>
      <c r="C27" s="1035" t="s">
        <v>2501</v>
      </c>
      <c r="D27" s="1038">
        <v>44602</v>
      </c>
      <c r="E27" s="853">
        <f t="shared" ref="E27" si="14">D27+6</f>
        <v>44608</v>
      </c>
      <c r="F27" s="853">
        <f t="shared" ref="F27" si="15">D27+8</f>
        <v>44610</v>
      </c>
      <c r="G27" s="915"/>
      <c r="H27" s="1039"/>
      <c r="I27" s="1037">
        <f>I26+7</f>
        <v>44588</v>
      </c>
      <c r="J27" s="824"/>
      <c r="K27" s="1024"/>
      <c r="L27" s="858"/>
      <c r="M27" s="858"/>
      <c r="N27" s="858"/>
      <c r="O27" s="858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  <c r="IU27" s="202"/>
      <c r="IV27" s="202"/>
    </row>
    <row r="28" spans="1:256" s="361" customFormat="1" ht="15" hidden="1" customHeight="1" x14ac:dyDescent="0.2">
      <c r="A28" s="863"/>
      <c r="B28" s="1034" t="s">
        <v>2475</v>
      </c>
      <c r="C28" s="1035" t="s">
        <v>2502</v>
      </c>
      <c r="D28" s="1035">
        <v>44606</v>
      </c>
      <c r="E28" s="851">
        <f t="shared" ref="E28" si="16">D28+6</f>
        <v>44612</v>
      </c>
      <c r="F28" s="851">
        <f t="shared" ref="F28" si="17">D28+8</f>
        <v>44614</v>
      </c>
      <c r="G28" s="857"/>
      <c r="H28" s="988">
        <v>44601</v>
      </c>
      <c r="I28" s="1023">
        <v>44237</v>
      </c>
      <c r="J28" s="824"/>
      <c r="K28" s="1024"/>
      <c r="L28" s="858"/>
      <c r="M28" s="858"/>
      <c r="N28" s="858"/>
      <c r="O28" s="858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  <c r="IU28" s="202"/>
      <c r="IV28" s="202"/>
    </row>
    <row r="29" spans="1:256" s="361" customFormat="1" ht="15" hidden="1" customHeight="1" x14ac:dyDescent="0.2">
      <c r="A29" s="863"/>
      <c r="B29" s="1034" t="s">
        <v>2485</v>
      </c>
      <c r="C29" s="1035" t="s">
        <v>2503</v>
      </c>
      <c r="D29" s="1035">
        <v>44619</v>
      </c>
      <c r="E29" s="851">
        <f t="shared" ref="E29" si="18">D29+6</f>
        <v>44625</v>
      </c>
      <c r="F29" s="851">
        <f t="shared" ref="F29" si="19">D29+8</f>
        <v>44627</v>
      </c>
      <c r="G29" s="857"/>
      <c r="H29" s="988">
        <v>44608</v>
      </c>
      <c r="I29" s="1023">
        <f>I28+7</f>
        <v>44244</v>
      </c>
      <c r="J29" s="824"/>
      <c r="K29" s="1024"/>
      <c r="L29" s="858"/>
      <c r="M29" s="858"/>
      <c r="N29" s="858"/>
      <c r="O29" s="858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  <c r="IU29" s="202"/>
      <c r="IV29" s="202"/>
    </row>
    <row r="30" spans="1:256" s="361" customFormat="1" ht="15" hidden="1" customHeight="1" x14ac:dyDescent="0.2">
      <c r="A30" s="863"/>
      <c r="B30" s="1034" t="s">
        <v>2487</v>
      </c>
      <c r="C30" s="1035" t="s">
        <v>2504</v>
      </c>
      <c r="D30" s="1035">
        <v>44625</v>
      </c>
      <c r="E30" s="851">
        <f t="shared" ref="E30" si="20">D30+6</f>
        <v>44631</v>
      </c>
      <c r="F30" s="851">
        <f t="shared" ref="F30" si="21">D30+8</f>
        <v>44633</v>
      </c>
      <c r="G30" s="857"/>
      <c r="H30" s="988">
        <v>44615</v>
      </c>
      <c r="I30" s="1023">
        <f>I29+7</f>
        <v>44251</v>
      </c>
      <c r="J30" s="824"/>
      <c r="K30" s="1024"/>
      <c r="L30" s="858"/>
      <c r="M30" s="858"/>
      <c r="N30" s="858"/>
      <c r="O30" s="858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  <c r="IU30" s="202"/>
      <c r="IV30" s="202"/>
    </row>
    <row r="31" spans="1:256" s="361" customFormat="1" ht="15" hidden="1" customHeight="1" x14ac:dyDescent="0.2">
      <c r="A31" s="863"/>
      <c r="B31" s="1034" t="s">
        <v>2505</v>
      </c>
      <c r="C31" s="1035" t="s">
        <v>2506</v>
      </c>
      <c r="D31" s="1035">
        <v>44630</v>
      </c>
      <c r="E31" s="851">
        <f t="shared" ref="E31" si="22">D31+6</f>
        <v>44636</v>
      </c>
      <c r="F31" s="851">
        <f t="shared" ref="F31" si="23">D31+8</f>
        <v>44638</v>
      </c>
      <c r="G31" s="857"/>
      <c r="H31" s="988">
        <v>44622</v>
      </c>
      <c r="I31" s="1023">
        <f>I30+7</f>
        <v>44258</v>
      </c>
      <c r="J31" s="824"/>
      <c r="K31" s="1024"/>
      <c r="L31" s="858"/>
      <c r="M31" s="858"/>
      <c r="N31" s="858"/>
      <c r="O31" s="858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  <c r="IU31" s="202"/>
      <c r="IV31" s="202"/>
    </row>
    <row r="32" spans="1:256" s="361" customFormat="1" ht="15" hidden="1" customHeight="1" x14ac:dyDescent="0.2">
      <c r="A32" s="863"/>
      <c r="B32" s="1034" t="s">
        <v>2493</v>
      </c>
      <c r="C32" s="1035" t="s">
        <v>2507</v>
      </c>
      <c r="D32" s="1035">
        <v>44649</v>
      </c>
      <c r="E32" s="851">
        <f t="shared" ref="E32" si="24">D32+6</f>
        <v>44655</v>
      </c>
      <c r="F32" s="851">
        <f t="shared" ref="F32" si="25">D32+8</f>
        <v>44657</v>
      </c>
      <c r="G32" s="857"/>
      <c r="H32" s="988">
        <v>44636</v>
      </c>
      <c r="I32" s="1023">
        <v>44637</v>
      </c>
      <c r="J32" s="824"/>
      <c r="K32" s="1024"/>
      <c r="L32" s="858"/>
      <c r="M32" s="858"/>
      <c r="N32" s="858"/>
      <c r="O32" s="858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  <c r="IU32" s="202"/>
      <c r="IV32" s="202"/>
    </row>
    <row r="33" spans="1:256" s="361" customFormat="1" ht="15" hidden="1" customHeight="1" x14ac:dyDescent="0.2">
      <c r="A33" s="863"/>
      <c r="B33" s="1034" t="s">
        <v>2495</v>
      </c>
      <c r="C33" s="1035" t="s">
        <v>2508</v>
      </c>
      <c r="D33" s="1035">
        <v>44653</v>
      </c>
      <c r="E33" s="851">
        <f t="shared" ref="E33" si="26">D33+6</f>
        <v>44659</v>
      </c>
      <c r="F33" s="851">
        <f t="shared" ref="F33" si="27">D33+8</f>
        <v>44661</v>
      </c>
      <c r="G33" s="857"/>
      <c r="H33" s="988">
        <v>44643</v>
      </c>
      <c r="I33" s="1023">
        <f t="shared" ref="I33:I43" si="28">I32+7</f>
        <v>44644</v>
      </c>
      <c r="J33" s="824"/>
      <c r="K33" s="1024"/>
      <c r="L33" s="858"/>
      <c r="M33" s="858"/>
      <c r="N33" s="858"/>
      <c r="O33" s="858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  <c r="IU33" s="202"/>
      <c r="IV33" s="202"/>
    </row>
    <row r="34" spans="1:256" s="361" customFormat="1" ht="15" hidden="1" customHeight="1" x14ac:dyDescent="0.2">
      <c r="A34" s="863"/>
      <c r="B34" s="1034" t="s">
        <v>2509</v>
      </c>
      <c r="C34" s="1035" t="s">
        <v>2510</v>
      </c>
      <c r="D34" s="1035">
        <v>44671</v>
      </c>
      <c r="E34" s="851">
        <f t="shared" ref="E34" si="29">D34+6</f>
        <v>44677</v>
      </c>
      <c r="F34" s="851">
        <f t="shared" ref="F34" si="30">D34+8</f>
        <v>44679</v>
      </c>
      <c r="G34" s="857"/>
      <c r="H34" s="988">
        <v>44650</v>
      </c>
      <c r="I34" s="1023">
        <f t="shared" si="28"/>
        <v>44651</v>
      </c>
      <c r="J34" s="824"/>
      <c r="K34" s="1024"/>
      <c r="L34" s="858"/>
      <c r="M34" s="858"/>
      <c r="N34" s="858"/>
      <c r="O34" s="858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  <c r="IU34" s="202"/>
      <c r="IV34" s="202"/>
    </row>
    <row r="35" spans="1:256" s="361" customFormat="1" ht="15" hidden="1" customHeight="1" x14ac:dyDescent="0.2">
      <c r="A35" s="863"/>
      <c r="B35" s="1034" t="s">
        <v>2511</v>
      </c>
      <c r="C35" s="1035" t="s">
        <v>2512</v>
      </c>
      <c r="D35" s="1035">
        <v>44668</v>
      </c>
      <c r="E35" s="851">
        <f t="shared" ref="E35:E37" si="31">D35+6</f>
        <v>44674</v>
      </c>
      <c r="F35" s="851">
        <f t="shared" ref="F35:F37" si="32">D35+8</f>
        <v>44676</v>
      </c>
      <c r="G35" s="857"/>
      <c r="H35" s="988">
        <v>44657</v>
      </c>
      <c r="I35" s="1023">
        <f t="shared" si="28"/>
        <v>44658</v>
      </c>
      <c r="J35" s="824"/>
      <c r="K35" s="1024"/>
      <c r="L35" s="858"/>
      <c r="M35" s="858"/>
      <c r="N35" s="858"/>
      <c r="O35" s="858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  <c r="IU35" s="202"/>
      <c r="IV35" s="202"/>
    </row>
    <row r="36" spans="1:256" s="361" customFormat="1" ht="15" hidden="1" customHeight="1" x14ac:dyDescent="0.2">
      <c r="A36" s="863"/>
      <c r="B36" s="1034" t="s">
        <v>2513</v>
      </c>
      <c r="C36" s="1035" t="s">
        <v>2514</v>
      </c>
      <c r="D36" s="1035">
        <v>44678</v>
      </c>
      <c r="E36" s="851">
        <f t="shared" si="31"/>
        <v>44684</v>
      </c>
      <c r="F36" s="851">
        <f t="shared" si="32"/>
        <v>44686</v>
      </c>
      <c r="G36" s="857"/>
      <c r="H36" s="988">
        <f t="shared" ref="H36:H43" si="33">H35+7</f>
        <v>44664</v>
      </c>
      <c r="I36" s="1023">
        <f t="shared" si="28"/>
        <v>44665</v>
      </c>
      <c r="J36" s="824"/>
      <c r="K36" s="1024"/>
      <c r="L36" s="858"/>
      <c r="M36" s="858"/>
      <c r="N36" s="858"/>
      <c r="O36" s="858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  <c r="IU36" s="202"/>
      <c r="IV36" s="202"/>
    </row>
    <row r="37" spans="1:256" s="361" customFormat="1" ht="15" hidden="1" customHeight="1" x14ac:dyDescent="0.2">
      <c r="A37" s="863"/>
      <c r="B37" s="1034" t="s">
        <v>2515</v>
      </c>
      <c r="C37" s="1035" t="s">
        <v>2516</v>
      </c>
      <c r="D37" s="1035">
        <v>44703</v>
      </c>
      <c r="E37" s="851">
        <f t="shared" si="31"/>
        <v>44709</v>
      </c>
      <c r="F37" s="851">
        <f t="shared" si="32"/>
        <v>44711</v>
      </c>
      <c r="G37" s="857"/>
      <c r="H37" s="988">
        <f t="shared" si="33"/>
        <v>44671</v>
      </c>
      <c r="I37" s="1023">
        <f t="shared" si="28"/>
        <v>44672</v>
      </c>
      <c r="J37" s="824"/>
      <c r="K37" s="1024"/>
      <c r="L37" s="858"/>
      <c r="M37" s="858"/>
      <c r="N37" s="858"/>
      <c r="O37" s="858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  <c r="IU37" s="202"/>
      <c r="IV37" s="202"/>
    </row>
    <row r="38" spans="1:256" s="361" customFormat="1" ht="15" hidden="1" customHeight="1" x14ac:dyDescent="0.2">
      <c r="A38" s="863" t="s">
        <v>2517</v>
      </c>
      <c r="B38" s="953" t="s">
        <v>395</v>
      </c>
      <c r="C38" s="1035" t="s">
        <v>2518</v>
      </c>
      <c r="D38" s="1038">
        <v>44680</v>
      </c>
      <c r="E38" s="853">
        <f t="shared" ref="E38" si="34">D38+6</f>
        <v>44686</v>
      </c>
      <c r="F38" s="853">
        <f t="shared" ref="F38" si="35">D38+8</f>
        <v>44688</v>
      </c>
      <c r="G38" s="915"/>
      <c r="H38" s="1040">
        <f t="shared" si="33"/>
        <v>44678</v>
      </c>
      <c r="I38" s="1037">
        <f t="shared" si="28"/>
        <v>44679</v>
      </c>
      <c r="J38" s="824"/>
      <c r="K38" s="1024"/>
      <c r="L38" s="858"/>
      <c r="M38" s="858"/>
      <c r="N38" s="858"/>
      <c r="O38" s="858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</row>
    <row r="39" spans="1:256" s="361" customFormat="1" ht="15" hidden="1" customHeight="1" x14ac:dyDescent="0.2">
      <c r="A39" s="863"/>
      <c r="B39" s="1034" t="s">
        <v>2497</v>
      </c>
      <c r="C39" s="1035" t="s">
        <v>2519</v>
      </c>
      <c r="D39" s="1035">
        <v>44691</v>
      </c>
      <c r="E39" s="851">
        <f t="shared" ref="E39" si="36">D39+6</f>
        <v>44697</v>
      </c>
      <c r="F39" s="851">
        <f t="shared" ref="F39" si="37">D39+8</f>
        <v>44699</v>
      </c>
      <c r="G39" s="857"/>
      <c r="H39" s="988">
        <f t="shared" si="33"/>
        <v>44685</v>
      </c>
      <c r="I39" s="1023">
        <f t="shared" si="28"/>
        <v>44686</v>
      </c>
      <c r="J39" s="824"/>
      <c r="K39" s="1024"/>
      <c r="L39" s="858"/>
      <c r="M39" s="858"/>
      <c r="N39" s="858"/>
      <c r="O39" s="858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</row>
    <row r="40" spans="1:256" s="361" customFormat="1" ht="15" hidden="1" customHeight="1" x14ac:dyDescent="0.2">
      <c r="A40" s="863"/>
      <c r="B40" s="1034" t="s">
        <v>2485</v>
      </c>
      <c r="C40" s="1035" t="s">
        <v>2520</v>
      </c>
      <c r="D40" s="1035">
        <v>44706</v>
      </c>
      <c r="E40" s="851">
        <f t="shared" ref="E40:E43" si="38">D40+6</f>
        <v>44712</v>
      </c>
      <c r="F40" s="851">
        <f t="shared" ref="F40:F43" si="39">D40+8</f>
        <v>44714</v>
      </c>
      <c r="G40" s="857"/>
      <c r="H40" s="988">
        <f t="shared" si="33"/>
        <v>44692</v>
      </c>
      <c r="I40" s="1023">
        <f t="shared" si="28"/>
        <v>44693</v>
      </c>
      <c r="J40" s="824"/>
      <c r="K40" s="1024"/>
      <c r="L40" s="858"/>
      <c r="M40" s="858"/>
      <c r="N40" s="858"/>
      <c r="O40" s="858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  <c r="IU40" s="202"/>
      <c r="IV40" s="202"/>
    </row>
    <row r="41" spans="1:256" s="361" customFormat="1" ht="15" hidden="1" customHeight="1" x14ac:dyDescent="0.2">
      <c r="A41" s="863"/>
      <c r="B41" s="1034" t="s">
        <v>2487</v>
      </c>
      <c r="C41" s="1035" t="s">
        <v>2521</v>
      </c>
      <c r="D41" s="1035">
        <v>44714</v>
      </c>
      <c r="E41" s="851">
        <f t="shared" si="38"/>
        <v>44720</v>
      </c>
      <c r="F41" s="851">
        <f t="shared" si="39"/>
        <v>44722</v>
      </c>
      <c r="G41" s="857"/>
      <c r="H41" s="988">
        <f t="shared" si="33"/>
        <v>44699</v>
      </c>
      <c r="I41" s="1023">
        <f t="shared" si="28"/>
        <v>44700</v>
      </c>
      <c r="J41" s="824"/>
      <c r="K41" s="1024"/>
      <c r="L41" s="858"/>
      <c r="M41" s="858"/>
      <c r="N41" s="858"/>
      <c r="O41" s="858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  <c r="IU41" s="202"/>
      <c r="IV41" s="202"/>
    </row>
    <row r="42" spans="1:256" s="361" customFormat="1" ht="15" hidden="1" customHeight="1" x14ac:dyDescent="0.2">
      <c r="A42" s="863"/>
      <c r="B42" s="1034" t="s">
        <v>2505</v>
      </c>
      <c r="C42" s="1035" t="s">
        <v>2522</v>
      </c>
      <c r="D42" s="1035">
        <v>44723</v>
      </c>
      <c r="E42" s="851">
        <f t="shared" si="38"/>
        <v>44729</v>
      </c>
      <c r="F42" s="851">
        <f t="shared" si="39"/>
        <v>44731</v>
      </c>
      <c r="G42" s="857"/>
      <c r="H42" s="988">
        <f t="shared" si="33"/>
        <v>44706</v>
      </c>
      <c r="I42" s="1023">
        <f t="shared" si="28"/>
        <v>44707</v>
      </c>
      <c r="J42" s="824"/>
      <c r="K42" s="1024"/>
      <c r="L42" s="858"/>
      <c r="M42" s="858"/>
      <c r="N42" s="858"/>
      <c r="O42" s="858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  <c r="IU42" s="202"/>
      <c r="IV42" s="202"/>
    </row>
    <row r="43" spans="1:256" s="361" customFormat="1" ht="15" hidden="1" customHeight="1" x14ac:dyDescent="0.2">
      <c r="A43" s="863"/>
      <c r="B43" s="1034" t="s">
        <v>2493</v>
      </c>
      <c r="C43" s="1035" t="s">
        <v>2523</v>
      </c>
      <c r="D43" s="1038">
        <v>44713</v>
      </c>
      <c r="E43" s="853">
        <f t="shared" si="38"/>
        <v>44719</v>
      </c>
      <c r="F43" s="853">
        <f t="shared" si="39"/>
        <v>44721</v>
      </c>
      <c r="G43" s="915"/>
      <c r="H43" s="1040">
        <f t="shared" si="33"/>
        <v>44713</v>
      </c>
      <c r="I43" s="1037">
        <f t="shared" si="28"/>
        <v>44714</v>
      </c>
      <c r="J43" s="824"/>
      <c r="K43" s="1024"/>
      <c r="L43" s="858"/>
      <c r="M43" s="858"/>
      <c r="N43" s="858"/>
      <c r="O43" s="858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  <c r="IU43" s="202"/>
      <c r="IV43" s="202"/>
    </row>
    <row r="44" spans="1:256" s="361" customFormat="1" ht="15" hidden="1" customHeight="1" x14ac:dyDescent="0.2">
      <c r="A44" s="863"/>
      <c r="B44" s="1034" t="s">
        <v>2495</v>
      </c>
      <c r="C44" s="1035" t="s">
        <v>2524</v>
      </c>
      <c r="D44" s="1035">
        <v>44738</v>
      </c>
      <c r="E44" s="851">
        <f t="shared" ref="E44:E46" si="40">D44+6</f>
        <v>44744</v>
      </c>
      <c r="F44" s="851">
        <f t="shared" ref="F44:F46" si="41">D44+8</f>
        <v>44746</v>
      </c>
      <c r="G44" s="857"/>
      <c r="H44" s="988">
        <v>44727</v>
      </c>
      <c r="I44" s="1023">
        <v>44728</v>
      </c>
      <c r="J44" s="824"/>
      <c r="K44" s="1024"/>
      <c r="L44" s="858"/>
      <c r="M44" s="858"/>
      <c r="N44" s="858"/>
      <c r="O44" s="858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</row>
    <row r="45" spans="1:256" s="361" customFormat="1" ht="15" hidden="1" customHeight="1" x14ac:dyDescent="0.2">
      <c r="A45" s="863"/>
      <c r="B45" s="1034" t="s">
        <v>2511</v>
      </c>
      <c r="C45" s="1035" t="s">
        <v>2525</v>
      </c>
      <c r="D45" s="1035">
        <v>44751</v>
      </c>
      <c r="E45" s="851">
        <f t="shared" si="40"/>
        <v>44757</v>
      </c>
      <c r="F45" s="851">
        <f t="shared" si="41"/>
        <v>44759</v>
      </c>
      <c r="G45" s="857"/>
      <c r="H45" s="988">
        <v>44741</v>
      </c>
      <c r="I45" s="1023">
        <v>44742</v>
      </c>
      <c r="J45" s="824"/>
      <c r="K45" s="1024"/>
      <c r="L45" s="858"/>
      <c r="M45" s="858"/>
      <c r="N45" s="858"/>
      <c r="O45" s="858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</row>
    <row r="46" spans="1:256" s="361" customFormat="1" ht="15" hidden="1" customHeight="1" x14ac:dyDescent="0.2">
      <c r="A46" s="863"/>
      <c r="B46" s="905" t="s">
        <v>2509</v>
      </c>
      <c r="C46" s="1035" t="s">
        <v>2526</v>
      </c>
      <c r="D46" s="1035">
        <v>44763</v>
      </c>
      <c r="E46" s="851">
        <f t="shared" si="40"/>
        <v>44769</v>
      </c>
      <c r="F46" s="851">
        <f t="shared" si="41"/>
        <v>44771</v>
      </c>
      <c r="G46" s="857"/>
      <c r="H46" s="988">
        <v>44748</v>
      </c>
      <c r="I46" s="1023">
        <v>44749</v>
      </c>
      <c r="J46" s="824"/>
      <c r="K46" s="1024"/>
      <c r="L46" s="858"/>
      <c r="M46" s="858"/>
      <c r="N46" s="858"/>
      <c r="O46" s="858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</row>
    <row r="47" spans="1:256" s="361" customFormat="1" ht="15" hidden="1" customHeight="1" x14ac:dyDescent="0.2">
      <c r="A47" s="863"/>
      <c r="B47" s="1034" t="s">
        <v>2527</v>
      </c>
      <c r="C47" s="1035" t="s">
        <v>2528</v>
      </c>
      <c r="D47" s="1035">
        <v>44781</v>
      </c>
      <c r="E47" s="851">
        <f t="shared" ref="E47" si="42">D47+6</f>
        <v>44787</v>
      </c>
      <c r="F47" s="851">
        <f t="shared" ref="F47" si="43">D47+8</f>
        <v>44789</v>
      </c>
      <c r="G47" s="857"/>
      <c r="H47" s="988">
        <v>44762</v>
      </c>
      <c r="I47" s="1023">
        <v>44763</v>
      </c>
      <c r="J47" s="824"/>
      <c r="K47" s="1024"/>
      <c r="L47" s="858"/>
      <c r="M47" s="858"/>
      <c r="N47" s="858"/>
      <c r="O47" s="858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</row>
    <row r="48" spans="1:256" s="361" customFormat="1" ht="15" hidden="1" customHeight="1" x14ac:dyDescent="0.2">
      <c r="A48" s="863"/>
      <c r="B48" s="1034" t="s">
        <v>2497</v>
      </c>
      <c r="C48" s="1035" t="s">
        <v>2529</v>
      </c>
      <c r="D48" s="1035">
        <v>44790</v>
      </c>
      <c r="E48" s="851">
        <f t="shared" ref="E48" si="44">D48+6</f>
        <v>44796</v>
      </c>
      <c r="F48" s="851">
        <f t="shared" ref="F48" si="45">D48+8</f>
        <v>44798</v>
      </c>
      <c r="G48" s="857"/>
      <c r="H48" s="988">
        <v>44769</v>
      </c>
      <c r="I48" s="1023">
        <v>44770</v>
      </c>
      <c r="J48" s="824"/>
      <c r="K48" s="1024"/>
      <c r="L48" s="858"/>
      <c r="M48" s="858"/>
      <c r="N48" s="858"/>
      <c r="O48" s="858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</row>
    <row r="49" spans="1:256" s="361" customFormat="1" ht="15" hidden="1" customHeight="1" x14ac:dyDescent="0.2">
      <c r="A49" s="863"/>
      <c r="B49" s="1034" t="s">
        <v>2530</v>
      </c>
      <c r="C49" s="1035" t="s">
        <v>2531</v>
      </c>
      <c r="D49" s="1035">
        <v>44803</v>
      </c>
      <c r="E49" s="851">
        <f t="shared" ref="E49" si="46">D49+6</f>
        <v>44809</v>
      </c>
      <c r="F49" s="851">
        <f t="shared" ref="F49" si="47">D49+8</f>
        <v>44811</v>
      </c>
      <c r="G49" s="857"/>
      <c r="H49" s="988">
        <v>44776</v>
      </c>
      <c r="I49" s="1023">
        <v>44777</v>
      </c>
      <c r="J49" s="824"/>
      <c r="K49" s="1024"/>
      <c r="L49" s="858"/>
      <c r="M49" s="858"/>
      <c r="N49" s="858"/>
      <c r="O49" s="858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  <c r="IU49" s="202"/>
      <c r="IV49" s="202"/>
    </row>
    <row r="50" spans="1:256" s="361" customFormat="1" ht="15" hidden="1" customHeight="1" x14ac:dyDescent="0.2">
      <c r="A50" s="863"/>
      <c r="B50" s="1034" t="s">
        <v>2485</v>
      </c>
      <c r="C50" s="1035" t="s">
        <v>2532</v>
      </c>
      <c r="D50" s="1038">
        <v>44792</v>
      </c>
      <c r="E50" s="853">
        <f t="shared" ref="E50" si="48">D50+6</f>
        <v>44798</v>
      </c>
      <c r="F50" s="853">
        <f t="shared" ref="F50" si="49">D50+8</f>
        <v>44800</v>
      </c>
      <c r="G50" s="915"/>
      <c r="H50" s="988">
        <f t="shared" ref="H50:I52" si="50">H49+7</f>
        <v>44783</v>
      </c>
      <c r="I50" s="1023">
        <f t="shared" si="50"/>
        <v>44784</v>
      </c>
      <c r="J50" s="824"/>
      <c r="K50" s="1024"/>
      <c r="L50" s="858"/>
      <c r="M50" s="858"/>
      <c r="N50" s="858"/>
      <c r="O50" s="858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  <c r="IU50" s="202"/>
      <c r="IV50" s="202"/>
    </row>
    <row r="51" spans="1:256" s="361" customFormat="1" ht="15" hidden="1" customHeight="1" x14ac:dyDescent="0.2">
      <c r="A51" s="863"/>
      <c r="B51" s="1041" t="s">
        <v>2487</v>
      </c>
      <c r="C51" s="1042" t="s">
        <v>2533</v>
      </c>
      <c r="D51" s="1042">
        <v>44817</v>
      </c>
      <c r="E51" s="1043">
        <f t="shared" ref="E51" si="51">D51+6</f>
        <v>44823</v>
      </c>
      <c r="F51" s="1043">
        <f t="shared" ref="F51" si="52">D51+8</f>
        <v>44825</v>
      </c>
      <c r="G51" s="857"/>
      <c r="H51" s="988">
        <f t="shared" si="50"/>
        <v>44790</v>
      </c>
      <c r="I51" s="1023">
        <f t="shared" si="50"/>
        <v>44791</v>
      </c>
      <c r="J51" s="824"/>
      <c r="K51" s="1024"/>
      <c r="L51" s="858"/>
      <c r="M51" s="858"/>
      <c r="N51" s="858"/>
      <c r="O51" s="858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</row>
    <row r="52" spans="1:256" s="361" customFormat="1" ht="15" hidden="1" customHeight="1" x14ac:dyDescent="0.2">
      <c r="A52" s="863"/>
      <c r="B52" s="669" t="s">
        <v>2505</v>
      </c>
      <c r="C52" s="1044" t="s">
        <v>2534</v>
      </c>
      <c r="D52" s="1044">
        <v>44825</v>
      </c>
      <c r="E52" s="1045">
        <f t="shared" ref="E52" si="53">D52+6</f>
        <v>44831</v>
      </c>
      <c r="F52" s="1045">
        <f t="shared" ref="F52" si="54">D52+8</f>
        <v>44833</v>
      </c>
      <c r="G52" s="857"/>
      <c r="H52" s="988">
        <f t="shared" si="50"/>
        <v>44797</v>
      </c>
      <c r="I52" s="1023">
        <f t="shared" si="50"/>
        <v>44798</v>
      </c>
      <c r="J52" s="824"/>
      <c r="K52" s="1024"/>
      <c r="L52" s="858"/>
      <c r="M52" s="858"/>
      <c r="N52" s="858"/>
      <c r="O52" s="858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</row>
    <row r="53" spans="1:256" s="361" customFormat="1" ht="15" hidden="1" customHeight="1" x14ac:dyDescent="0.2">
      <c r="A53" s="863"/>
      <c r="B53" s="669" t="s">
        <v>2495</v>
      </c>
      <c r="C53" s="1044" t="s">
        <v>2535</v>
      </c>
      <c r="D53" s="1044">
        <v>44836</v>
      </c>
      <c r="E53" s="1045">
        <f t="shared" ref="E53" si="55">D53+6</f>
        <v>44842</v>
      </c>
      <c r="F53" s="1045">
        <f t="shared" ref="F53" si="56">D53+8</f>
        <v>44844</v>
      </c>
      <c r="G53" s="857"/>
      <c r="H53" s="988">
        <v>44811</v>
      </c>
      <c r="I53" s="1023">
        <v>44812</v>
      </c>
      <c r="J53" s="824"/>
      <c r="K53" s="1024"/>
      <c r="L53" s="858"/>
      <c r="M53" s="858"/>
      <c r="N53" s="858"/>
      <c r="O53" s="858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  <c r="IU53" s="202"/>
      <c r="IV53" s="202"/>
    </row>
    <row r="54" spans="1:256" s="361" customFormat="1" ht="15" hidden="1" customHeight="1" x14ac:dyDescent="0.2">
      <c r="A54" s="863"/>
      <c r="B54" s="669" t="s">
        <v>2536</v>
      </c>
      <c r="C54" s="1044" t="s">
        <v>2537</v>
      </c>
      <c r="D54" s="1044">
        <v>44851</v>
      </c>
      <c r="E54" s="1045">
        <f t="shared" ref="E54" si="57">D54+6</f>
        <v>44857</v>
      </c>
      <c r="F54" s="1045">
        <f t="shared" ref="F54" si="58">D54+8</f>
        <v>44859</v>
      </c>
      <c r="G54" s="857"/>
      <c r="H54" s="988">
        <v>44818</v>
      </c>
      <c r="I54" s="1023">
        <v>44819</v>
      </c>
      <c r="J54" s="824"/>
      <c r="K54" s="1024"/>
      <c r="L54" s="858"/>
      <c r="M54" s="858"/>
      <c r="N54" s="858"/>
      <c r="O54" s="858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  <c r="IU54" s="202"/>
      <c r="IV54" s="202"/>
    </row>
    <row r="55" spans="1:256" s="361" customFormat="1" ht="15" hidden="1" customHeight="1" x14ac:dyDescent="0.2">
      <c r="A55" s="863"/>
      <c r="B55" s="669" t="s">
        <v>2511</v>
      </c>
      <c r="C55" s="1044" t="s">
        <v>2538</v>
      </c>
      <c r="D55" s="1044">
        <v>44849</v>
      </c>
      <c r="E55" s="1045">
        <f t="shared" ref="E55:E56" si="59">D55+6</f>
        <v>44855</v>
      </c>
      <c r="F55" s="1045">
        <f t="shared" ref="F55:F56" si="60">D55+8</f>
        <v>44857</v>
      </c>
      <c r="G55" s="857"/>
      <c r="H55" s="988">
        <v>44825</v>
      </c>
      <c r="I55" s="1023">
        <v>44826</v>
      </c>
      <c r="J55" s="824"/>
      <c r="K55" s="1024"/>
      <c r="L55" s="858"/>
      <c r="M55" s="858"/>
      <c r="N55" s="858"/>
      <c r="O55" s="858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  <c r="IU55" s="202"/>
      <c r="IV55" s="202"/>
    </row>
    <row r="56" spans="1:256" s="361" customFormat="1" ht="15" hidden="1" customHeight="1" x14ac:dyDescent="0.2">
      <c r="A56" s="863"/>
      <c r="B56" s="669" t="s">
        <v>2509</v>
      </c>
      <c r="C56" s="1044" t="s">
        <v>2539</v>
      </c>
      <c r="D56" s="1044">
        <v>44859</v>
      </c>
      <c r="E56" s="1045">
        <f t="shared" si="59"/>
        <v>44865</v>
      </c>
      <c r="F56" s="1045">
        <f t="shared" si="60"/>
        <v>44867</v>
      </c>
      <c r="G56" s="857"/>
      <c r="H56" s="988">
        <v>44839</v>
      </c>
      <c r="I56" s="1023">
        <v>44840</v>
      </c>
      <c r="J56" s="824"/>
      <c r="K56" s="1024"/>
      <c r="L56" s="858"/>
      <c r="M56" s="858"/>
      <c r="N56" s="858"/>
      <c r="O56" s="858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  <c r="IU56" s="202"/>
      <c r="IV56" s="202"/>
    </row>
    <row r="57" spans="1:256" s="361" customFormat="1" ht="15" hidden="1" customHeight="1" x14ac:dyDescent="0.2">
      <c r="A57" s="863"/>
      <c r="B57" s="669" t="s">
        <v>2540</v>
      </c>
      <c r="C57" s="1044" t="s">
        <v>2541</v>
      </c>
      <c r="D57" s="1044">
        <v>44876</v>
      </c>
      <c r="E57" s="1045">
        <f t="shared" ref="E57" si="61">D57+6</f>
        <v>44882</v>
      </c>
      <c r="F57" s="1045">
        <f t="shared" ref="F57" si="62">D57+8</f>
        <v>44884</v>
      </c>
      <c r="G57" s="857"/>
      <c r="H57" s="988">
        <v>44846</v>
      </c>
      <c r="I57" s="1023">
        <v>44847</v>
      </c>
      <c r="J57" s="824"/>
      <c r="K57" s="1024"/>
      <c r="L57" s="858"/>
      <c r="M57" s="858"/>
      <c r="N57" s="858"/>
      <c r="O57" s="858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  <c r="IU57" s="202"/>
      <c r="IV57" s="202"/>
    </row>
    <row r="58" spans="1:256" s="361" customFormat="1" ht="15" hidden="1" customHeight="1" x14ac:dyDescent="0.2">
      <c r="A58" s="863"/>
      <c r="B58" s="669" t="s">
        <v>2527</v>
      </c>
      <c r="C58" s="1044" t="s">
        <v>2542</v>
      </c>
      <c r="D58" s="1044">
        <v>44883</v>
      </c>
      <c r="E58" s="1045">
        <f t="shared" ref="E58" si="63">D58+6</f>
        <v>44889</v>
      </c>
      <c r="F58" s="1045">
        <f t="shared" ref="F58" si="64">D58+8</f>
        <v>44891</v>
      </c>
      <c r="G58" s="857"/>
      <c r="H58" s="988">
        <v>44853</v>
      </c>
      <c r="I58" s="1023">
        <v>44854</v>
      </c>
      <c r="J58" s="824"/>
      <c r="K58" s="1024"/>
      <c r="L58" s="858"/>
      <c r="M58" s="858"/>
      <c r="N58" s="858"/>
      <c r="O58" s="858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  <c r="IU58" s="202"/>
      <c r="IV58" s="202"/>
    </row>
    <row r="59" spans="1:256" s="361" customFormat="1" ht="15" hidden="1" customHeight="1" x14ac:dyDescent="0.2">
      <c r="A59" s="863"/>
      <c r="B59" s="669" t="s">
        <v>2497</v>
      </c>
      <c r="C59" s="1044" t="s">
        <v>2543</v>
      </c>
      <c r="D59" s="1044">
        <v>44893</v>
      </c>
      <c r="E59" s="1045">
        <f t="shared" ref="E59" si="65">D59+6</f>
        <v>44899</v>
      </c>
      <c r="F59" s="1045">
        <f t="shared" ref="F59" si="66">D59+8</f>
        <v>44901</v>
      </c>
      <c r="G59" s="857"/>
      <c r="H59" s="988">
        <v>44867</v>
      </c>
      <c r="I59" s="1023">
        <v>44868</v>
      </c>
      <c r="J59" s="824"/>
      <c r="K59" s="1024"/>
      <c r="L59" s="858"/>
      <c r="M59" s="858"/>
      <c r="N59" s="858"/>
      <c r="O59" s="858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  <c r="IU59" s="202"/>
      <c r="IV59" s="202"/>
    </row>
    <row r="60" spans="1:256" s="361" customFormat="1" ht="15" hidden="1" customHeight="1" x14ac:dyDescent="0.2">
      <c r="A60" s="863"/>
      <c r="B60" s="1046" t="s">
        <v>395</v>
      </c>
      <c r="C60" s="1044" t="s">
        <v>2544</v>
      </c>
      <c r="D60" s="1047">
        <v>44874</v>
      </c>
      <c r="E60" s="1048">
        <f t="shared" ref="E60" si="67">D60+6</f>
        <v>44880</v>
      </c>
      <c r="F60" s="1048">
        <f t="shared" ref="F60" si="68">D60+8</f>
        <v>44882</v>
      </c>
      <c r="G60" s="915"/>
      <c r="H60" s="1040">
        <f t="shared" ref="H60:I102" si="69">H59+7</f>
        <v>44874</v>
      </c>
      <c r="I60" s="1037">
        <f t="shared" si="69"/>
        <v>44875</v>
      </c>
      <c r="J60" s="1036"/>
      <c r="K60" s="1024"/>
      <c r="L60" s="858"/>
      <c r="M60" s="858"/>
      <c r="N60" s="858"/>
      <c r="O60" s="858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  <c r="IU60" s="202"/>
      <c r="IV60" s="202"/>
    </row>
    <row r="61" spans="1:256" s="361" customFormat="1" ht="15" hidden="1" customHeight="1" x14ac:dyDescent="0.2">
      <c r="A61" s="863"/>
      <c r="B61" s="669" t="s">
        <v>2530</v>
      </c>
      <c r="C61" s="1044" t="s">
        <v>2545</v>
      </c>
      <c r="D61" s="1044">
        <v>44902</v>
      </c>
      <c r="E61" s="1045">
        <f t="shared" ref="E61" si="70">D61+6</f>
        <v>44908</v>
      </c>
      <c r="F61" s="1045">
        <f t="shared" ref="F61" si="71">D61+8</f>
        <v>44910</v>
      </c>
      <c r="G61" s="857"/>
      <c r="H61" s="988">
        <f t="shared" si="69"/>
        <v>44881</v>
      </c>
      <c r="I61" s="1023">
        <f t="shared" si="69"/>
        <v>44882</v>
      </c>
      <c r="J61" s="824"/>
      <c r="K61" s="1024"/>
      <c r="L61" s="858"/>
      <c r="M61" s="858"/>
      <c r="N61" s="858"/>
      <c r="O61" s="858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  <c r="IU61" s="202"/>
      <c r="IV61" s="202"/>
    </row>
    <row r="62" spans="1:256" s="361" customFormat="1" ht="15" hidden="1" customHeight="1" x14ac:dyDescent="0.2">
      <c r="A62" s="863"/>
      <c r="B62" s="669" t="s">
        <v>2513</v>
      </c>
      <c r="C62" s="1044" t="s">
        <v>2546</v>
      </c>
      <c r="D62" s="1044">
        <v>44908</v>
      </c>
      <c r="E62" s="1045">
        <f t="shared" ref="E62" si="72">D62+6</f>
        <v>44914</v>
      </c>
      <c r="F62" s="1045">
        <f t="shared" ref="F62" si="73">D62+8</f>
        <v>44916</v>
      </c>
      <c r="G62" s="857"/>
      <c r="H62" s="988">
        <f t="shared" si="69"/>
        <v>44888</v>
      </c>
      <c r="I62" s="1023">
        <f t="shared" si="69"/>
        <v>44889</v>
      </c>
      <c r="J62" s="824"/>
      <c r="K62" s="1024"/>
      <c r="L62" s="858"/>
      <c r="M62" s="858"/>
      <c r="N62" s="858"/>
      <c r="O62" s="858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  <c r="IU62" s="202"/>
      <c r="IV62" s="202"/>
    </row>
    <row r="63" spans="1:256" s="361" customFormat="1" ht="15" hidden="1" customHeight="1" x14ac:dyDescent="0.2">
      <c r="A63" s="863"/>
      <c r="B63" s="669" t="s">
        <v>2487</v>
      </c>
      <c r="C63" s="1044" t="s">
        <v>2547</v>
      </c>
      <c r="D63" s="1044">
        <v>44930</v>
      </c>
      <c r="E63" s="1045">
        <f t="shared" ref="E63" si="74">D63+6</f>
        <v>44936</v>
      </c>
      <c r="F63" s="1045">
        <f t="shared" ref="F63" si="75">D63+8</f>
        <v>44938</v>
      </c>
      <c r="G63" s="857"/>
      <c r="H63" s="988">
        <f t="shared" si="69"/>
        <v>44895</v>
      </c>
      <c r="I63" s="1023">
        <f t="shared" ref="I63" si="76">I62+7</f>
        <v>44896</v>
      </c>
      <c r="J63" s="824"/>
      <c r="K63" s="1024"/>
      <c r="L63" s="858"/>
      <c r="M63" s="858"/>
      <c r="N63" s="858"/>
      <c r="O63" s="858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  <c r="IU63" s="202"/>
      <c r="IV63" s="202"/>
    </row>
    <row r="64" spans="1:256" s="361" customFormat="1" ht="15" hidden="1" customHeight="1" x14ac:dyDescent="0.2">
      <c r="A64" s="863"/>
      <c r="B64" s="669" t="s">
        <v>2548</v>
      </c>
      <c r="C64" s="1044" t="s">
        <v>2549</v>
      </c>
      <c r="D64" s="1044">
        <v>44929</v>
      </c>
      <c r="E64" s="1045">
        <f t="shared" ref="E64" si="77">D64+6</f>
        <v>44935</v>
      </c>
      <c r="F64" s="1045">
        <f t="shared" ref="F64" si="78">D64+8</f>
        <v>44937</v>
      </c>
      <c r="G64" s="857"/>
      <c r="H64" s="988">
        <f t="shared" si="69"/>
        <v>44902</v>
      </c>
      <c r="I64" s="1023">
        <f t="shared" ref="I64" si="79">I63+7</f>
        <v>44903</v>
      </c>
      <c r="J64" s="824"/>
      <c r="K64" s="1024"/>
      <c r="L64" s="858"/>
      <c r="M64" s="858"/>
      <c r="N64" s="858"/>
      <c r="O64" s="858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  <c r="IU64" s="202"/>
      <c r="IV64" s="202"/>
    </row>
    <row r="65" spans="1:256" s="361" customFormat="1" ht="15" hidden="1" customHeight="1" x14ac:dyDescent="0.2">
      <c r="A65" s="863"/>
      <c r="B65" s="1046" t="s">
        <v>395</v>
      </c>
      <c r="C65" s="1044" t="s">
        <v>2549</v>
      </c>
      <c r="D65" s="1047">
        <f>D64+7</f>
        <v>44936</v>
      </c>
      <c r="E65" s="1048">
        <f t="shared" ref="E65" si="80">D65+6</f>
        <v>44942</v>
      </c>
      <c r="F65" s="1048">
        <f t="shared" ref="F65" si="81">D65+8</f>
        <v>44944</v>
      </c>
      <c r="G65" s="915"/>
      <c r="H65" s="1040">
        <f t="shared" si="69"/>
        <v>44909</v>
      </c>
      <c r="I65" s="1037">
        <f t="shared" ref="I65" si="82">I64+7</f>
        <v>44910</v>
      </c>
      <c r="J65" s="1036"/>
      <c r="K65" s="1024"/>
      <c r="L65" s="858"/>
      <c r="M65" s="858"/>
      <c r="N65" s="858"/>
      <c r="O65" s="858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  <c r="IU65" s="202"/>
      <c r="IV65" s="202"/>
    </row>
    <row r="66" spans="1:256" s="361" customFormat="1" ht="15" hidden="1" customHeight="1" x14ac:dyDescent="0.2">
      <c r="A66" s="863"/>
      <c r="B66" s="669" t="s">
        <v>2495</v>
      </c>
      <c r="C66" s="1044" t="s">
        <v>2550</v>
      </c>
      <c r="D66" s="1044">
        <v>44933</v>
      </c>
      <c r="E66" s="1045">
        <f t="shared" ref="E66" si="83">D66+6</f>
        <v>44939</v>
      </c>
      <c r="F66" s="1045">
        <f t="shared" ref="F66" si="84">D66+8</f>
        <v>44941</v>
      </c>
      <c r="G66" s="857"/>
      <c r="H66" s="988">
        <f t="shared" si="69"/>
        <v>44916</v>
      </c>
      <c r="I66" s="1023">
        <f t="shared" ref="I66" si="85">I65+7</f>
        <v>44917</v>
      </c>
      <c r="J66" s="824"/>
      <c r="K66" s="1024"/>
      <c r="L66" s="858"/>
      <c r="M66" s="858"/>
      <c r="N66" s="858"/>
      <c r="O66" s="858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  <c r="IU66" s="202"/>
      <c r="IV66" s="202"/>
    </row>
    <row r="67" spans="1:256" s="361" customFormat="1" ht="15" hidden="1" customHeight="1" x14ac:dyDescent="0.2">
      <c r="A67" s="863"/>
      <c r="B67" s="669" t="s">
        <v>2511</v>
      </c>
      <c r="C67" s="1044" t="s">
        <v>2551</v>
      </c>
      <c r="D67" s="1044">
        <v>44938</v>
      </c>
      <c r="E67" s="1045">
        <f t="shared" ref="E67" si="86">D67+6</f>
        <v>44944</v>
      </c>
      <c r="F67" s="1045">
        <f t="shared" ref="F67" si="87">D67+8</f>
        <v>44946</v>
      </c>
      <c r="G67" s="857"/>
      <c r="H67" s="988">
        <f t="shared" si="69"/>
        <v>44923</v>
      </c>
      <c r="I67" s="1023">
        <f t="shared" ref="I67" si="88">I66+7</f>
        <v>44924</v>
      </c>
      <c r="J67" s="824"/>
      <c r="K67" s="1024"/>
      <c r="L67" s="858"/>
      <c r="M67" s="858"/>
      <c r="N67" s="858"/>
      <c r="O67" s="858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  <c r="IU67" s="202"/>
      <c r="IV67" s="202"/>
    </row>
    <row r="68" spans="1:256" s="361" customFormat="1" ht="15" hidden="1" customHeight="1" x14ac:dyDescent="0.2">
      <c r="A68" s="863"/>
      <c r="B68" s="669" t="s">
        <v>2536</v>
      </c>
      <c r="C68" s="1044" t="s">
        <v>2552</v>
      </c>
      <c r="D68" s="1044">
        <v>44944</v>
      </c>
      <c r="E68" s="1045">
        <f t="shared" ref="E68" si="89">D68+6</f>
        <v>44950</v>
      </c>
      <c r="F68" s="1045">
        <f t="shared" ref="F68" si="90">D68+8</f>
        <v>44952</v>
      </c>
      <c r="G68" s="857"/>
      <c r="H68" s="988">
        <f t="shared" si="69"/>
        <v>44930</v>
      </c>
      <c r="I68" s="1023">
        <f t="shared" ref="I68" si="91">I67+7</f>
        <v>44931</v>
      </c>
      <c r="J68" s="824"/>
      <c r="K68" s="1024"/>
      <c r="L68" s="858"/>
      <c r="M68" s="858"/>
      <c r="N68" s="858"/>
      <c r="O68" s="858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  <c r="IU68" s="202"/>
      <c r="IV68" s="202"/>
    </row>
    <row r="69" spans="1:256" s="361" customFormat="1" ht="15" hidden="1" customHeight="1" x14ac:dyDescent="0.2">
      <c r="A69" s="863"/>
      <c r="B69" s="669" t="s">
        <v>2509</v>
      </c>
      <c r="C69" s="1044" t="s">
        <v>2553</v>
      </c>
      <c r="D69" s="1044">
        <v>44950</v>
      </c>
      <c r="E69" s="1045">
        <f t="shared" ref="E69" si="92">D69+6</f>
        <v>44956</v>
      </c>
      <c r="F69" s="1045">
        <f t="shared" ref="F69" si="93">D69+8</f>
        <v>44958</v>
      </c>
      <c r="G69" s="857"/>
      <c r="H69" s="988">
        <f t="shared" si="69"/>
        <v>44937</v>
      </c>
      <c r="I69" s="1023">
        <f t="shared" ref="I69" si="94">I68+7</f>
        <v>44938</v>
      </c>
      <c r="J69" s="824"/>
      <c r="K69" s="1024"/>
      <c r="L69" s="858"/>
      <c r="M69" s="858"/>
      <c r="N69" s="858"/>
      <c r="O69" s="858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  <c r="IU69" s="202"/>
      <c r="IV69" s="202"/>
    </row>
    <row r="70" spans="1:256" s="361" customFormat="1" ht="15" hidden="1" customHeight="1" x14ac:dyDescent="0.2">
      <c r="A70" s="863"/>
      <c r="B70" s="669" t="s">
        <v>2540</v>
      </c>
      <c r="C70" s="1044" t="s">
        <v>2554</v>
      </c>
      <c r="D70" s="1044">
        <v>44961</v>
      </c>
      <c r="E70" s="1045">
        <f t="shared" ref="E70" si="95">D70+6</f>
        <v>44967</v>
      </c>
      <c r="F70" s="1045">
        <f t="shared" ref="F70" si="96">D70+8</f>
        <v>44969</v>
      </c>
      <c r="G70" s="857"/>
      <c r="H70" s="988">
        <f t="shared" si="69"/>
        <v>44944</v>
      </c>
      <c r="I70" s="1023">
        <f t="shared" ref="I70" si="97">I69+7</f>
        <v>44945</v>
      </c>
      <c r="J70" s="824"/>
      <c r="K70" s="1024"/>
      <c r="L70" s="858"/>
      <c r="M70" s="858"/>
      <c r="N70" s="858"/>
      <c r="O70" s="858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  <c r="IU70" s="202"/>
      <c r="IV70" s="202"/>
    </row>
    <row r="71" spans="1:256" s="361" customFormat="1" ht="15" hidden="1" customHeight="1" x14ac:dyDescent="0.2">
      <c r="A71" s="863"/>
      <c r="B71" s="669" t="s">
        <v>2527</v>
      </c>
      <c r="C71" s="1044" t="s">
        <v>2555</v>
      </c>
      <c r="D71" s="1044">
        <v>44965</v>
      </c>
      <c r="E71" s="1045">
        <f t="shared" ref="E71" si="98">D71+6</f>
        <v>44971</v>
      </c>
      <c r="F71" s="1045">
        <f t="shared" ref="F71" si="99">D71+8</f>
        <v>44973</v>
      </c>
      <c r="G71" s="857"/>
      <c r="H71" s="988">
        <f t="shared" si="69"/>
        <v>44951</v>
      </c>
      <c r="I71" s="1023">
        <f t="shared" ref="I71:I94" si="100">I70+7</f>
        <v>44952</v>
      </c>
      <c r="J71" s="824"/>
      <c r="K71" s="1024"/>
      <c r="L71" s="858"/>
      <c r="M71" s="858"/>
      <c r="N71" s="858"/>
      <c r="O71" s="858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  <c r="IU71" s="202"/>
      <c r="IV71" s="202"/>
    </row>
    <row r="72" spans="1:256" s="361" customFormat="1" ht="15" hidden="1" customHeight="1" x14ac:dyDescent="0.2">
      <c r="A72" s="863"/>
      <c r="B72" s="1049" t="s">
        <v>2556</v>
      </c>
      <c r="C72" s="1044" t="s">
        <v>2557</v>
      </c>
      <c r="D72" s="1047">
        <v>44958</v>
      </c>
      <c r="E72" s="1048">
        <f t="shared" ref="E72" si="101">D72+6</f>
        <v>44964</v>
      </c>
      <c r="F72" s="1048">
        <f t="shared" ref="F72" si="102">D72+8</f>
        <v>44966</v>
      </c>
      <c r="G72" s="915"/>
      <c r="H72" s="1040">
        <f t="shared" si="69"/>
        <v>44958</v>
      </c>
      <c r="I72" s="1037">
        <f t="shared" si="100"/>
        <v>44959</v>
      </c>
      <c r="J72" s="824"/>
      <c r="K72" s="1024"/>
      <c r="L72" s="858"/>
      <c r="M72" s="858"/>
      <c r="N72" s="858"/>
      <c r="O72" s="858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  <c r="IU72" s="202"/>
      <c r="IV72" s="202"/>
    </row>
    <row r="73" spans="1:256" s="361" customFormat="1" ht="15" hidden="1" customHeight="1" x14ac:dyDescent="0.2">
      <c r="A73" s="863"/>
      <c r="B73" s="1049" t="s">
        <v>2558</v>
      </c>
      <c r="C73" s="1044" t="s">
        <v>2559</v>
      </c>
      <c r="D73" s="1047">
        <v>44965</v>
      </c>
      <c r="E73" s="1048">
        <f t="shared" ref="E73" si="103">D73+6</f>
        <v>44971</v>
      </c>
      <c r="F73" s="1048">
        <f t="shared" ref="F73" si="104">D73+8</f>
        <v>44973</v>
      </c>
      <c r="G73" s="915"/>
      <c r="H73" s="1040">
        <f t="shared" si="69"/>
        <v>44965</v>
      </c>
      <c r="I73" s="1037">
        <f t="shared" si="100"/>
        <v>44966</v>
      </c>
      <c r="J73" s="824"/>
      <c r="K73" s="1024"/>
      <c r="L73" s="858"/>
      <c r="M73" s="858"/>
      <c r="N73" s="858"/>
      <c r="O73" s="858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  <c r="IU73" s="202"/>
      <c r="IV73" s="202"/>
    </row>
    <row r="74" spans="1:256" s="361" customFormat="1" ht="15" hidden="1" customHeight="1" x14ac:dyDescent="0.2">
      <c r="A74" s="863"/>
      <c r="B74" s="669" t="s">
        <v>2497</v>
      </c>
      <c r="C74" s="1044" t="s">
        <v>2560</v>
      </c>
      <c r="D74" s="1044">
        <v>44974</v>
      </c>
      <c r="E74" s="1045">
        <f t="shared" ref="E74" si="105">D74+6</f>
        <v>44980</v>
      </c>
      <c r="F74" s="1045">
        <f t="shared" ref="F74" si="106">D74+8</f>
        <v>44982</v>
      </c>
      <c r="G74" s="857"/>
      <c r="H74" s="988">
        <f t="shared" si="69"/>
        <v>44972</v>
      </c>
      <c r="I74" s="1023">
        <f t="shared" si="100"/>
        <v>44973</v>
      </c>
      <c r="J74" s="824"/>
      <c r="K74" s="1024"/>
      <c r="L74" s="858"/>
      <c r="M74" s="858"/>
      <c r="N74" s="858"/>
      <c r="O74" s="858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  <c r="IU74" s="202"/>
      <c r="IV74" s="202"/>
    </row>
    <row r="75" spans="1:256" s="361" customFormat="1" ht="15" hidden="1" customHeight="1" x14ac:dyDescent="0.2">
      <c r="A75" s="863"/>
      <c r="B75" s="669" t="s">
        <v>2530</v>
      </c>
      <c r="C75" s="1044" t="s">
        <v>2561</v>
      </c>
      <c r="D75" s="1044">
        <v>44988</v>
      </c>
      <c r="E75" s="1045">
        <f t="shared" ref="E75" si="107">D75+6</f>
        <v>44994</v>
      </c>
      <c r="F75" s="1045">
        <f t="shared" ref="F75" si="108">D75+8</f>
        <v>44996</v>
      </c>
      <c r="G75" s="857"/>
      <c r="H75" s="988">
        <f t="shared" si="69"/>
        <v>44979</v>
      </c>
      <c r="I75" s="1023">
        <f t="shared" si="100"/>
        <v>44980</v>
      </c>
      <c r="J75" s="824"/>
      <c r="K75" s="1024"/>
      <c r="L75" s="858"/>
      <c r="M75" s="858"/>
      <c r="N75" s="858"/>
      <c r="O75" s="858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  <c r="IU75" s="202"/>
      <c r="IV75" s="202"/>
    </row>
    <row r="76" spans="1:256" s="361" customFormat="1" ht="15" hidden="1" customHeight="1" x14ac:dyDescent="0.2">
      <c r="A76" s="863"/>
      <c r="B76" s="669" t="s">
        <v>2513</v>
      </c>
      <c r="C76" s="1044" t="s">
        <v>2562</v>
      </c>
      <c r="D76" s="1044">
        <v>44993</v>
      </c>
      <c r="E76" s="1045">
        <f t="shared" ref="E76" si="109">D76+6</f>
        <v>44999</v>
      </c>
      <c r="F76" s="1045">
        <f t="shared" ref="F76" si="110">D76+8</f>
        <v>45001</v>
      </c>
      <c r="G76" s="857"/>
      <c r="H76" s="988">
        <f t="shared" si="69"/>
        <v>44986</v>
      </c>
      <c r="I76" s="1023">
        <f t="shared" si="100"/>
        <v>44987</v>
      </c>
      <c r="J76" s="824"/>
      <c r="K76" s="1024"/>
      <c r="L76" s="858"/>
      <c r="M76" s="858"/>
      <c r="N76" s="858"/>
      <c r="O76" s="858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  <c r="IU76" s="202"/>
      <c r="IV76" s="202"/>
    </row>
    <row r="77" spans="1:256" s="361" customFormat="1" ht="15" hidden="1" customHeight="1" x14ac:dyDescent="0.2">
      <c r="A77" s="863"/>
      <c r="B77" s="669" t="s">
        <v>2563</v>
      </c>
      <c r="C77" s="1044" t="s">
        <v>2564</v>
      </c>
      <c r="D77" s="1044">
        <v>45000</v>
      </c>
      <c r="E77" s="1045">
        <f t="shared" ref="E77:E80" si="111">D77+6</f>
        <v>45006</v>
      </c>
      <c r="F77" s="1045">
        <f t="shared" ref="F77:F80" si="112">D77+8</f>
        <v>45008</v>
      </c>
      <c r="G77" s="857"/>
      <c r="H77" s="988">
        <f t="shared" si="69"/>
        <v>44993</v>
      </c>
      <c r="I77" s="1023">
        <f t="shared" si="100"/>
        <v>44994</v>
      </c>
      <c r="J77" s="824"/>
      <c r="K77" s="1024"/>
      <c r="L77" s="858"/>
      <c r="M77" s="858"/>
      <c r="N77" s="858"/>
      <c r="O77" s="858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  <c r="IU77" s="202"/>
      <c r="IV77" s="202"/>
    </row>
    <row r="78" spans="1:256" s="361" customFormat="1" ht="15" hidden="1" customHeight="1" x14ac:dyDescent="0.2">
      <c r="A78" s="863"/>
      <c r="B78" s="669" t="s">
        <v>2487</v>
      </c>
      <c r="C78" s="1044" t="s">
        <v>2565</v>
      </c>
      <c r="D78" s="1044">
        <v>45012</v>
      </c>
      <c r="E78" s="1045">
        <f t="shared" si="111"/>
        <v>45018</v>
      </c>
      <c r="F78" s="1045">
        <f t="shared" si="112"/>
        <v>45020</v>
      </c>
      <c r="G78" s="857"/>
      <c r="H78" s="988">
        <f t="shared" si="69"/>
        <v>45000</v>
      </c>
      <c r="I78" s="1023">
        <f t="shared" si="100"/>
        <v>45001</v>
      </c>
      <c r="J78" s="824"/>
      <c r="K78" s="1024"/>
      <c r="L78" s="858"/>
      <c r="M78" s="858"/>
      <c r="N78" s="858"/>
      <c r="O78" s="858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  <c r="IU78" s="202"/>
      <c r="IV78" s="202"/>
    </row>
    <row r="79" spans="1:256" s="361" customFormat="1" ht="15" hidden="1" customHeight="1" x14ac:dyDescent="0.2">
      <c r="A79" s="863"/>
      <c r="B79" s="669" t="s">
        <v>2495</v>
      </c>
      <c r="C79" s="1044" t="s">
        <v>2566</v>
      </c>
      <c r="D79" s="1044">
        <v>45019</v>
      </c>
      <c r="E79" s="1045">
        <f t="shared" si="111"/>
        <v>45025</v>
      </c>
      <c r="F79" s="1045">
        <f t="shared" si="112"/>
        <v>45027</v>
      </c>
      <c r="G79" s="857"/>
      <c r="H79" s="988">
        <f t="shared" si="69"/>
        <v>45007</v>
      </c>
      <c r="I79" s="1023">
        <f t="shared" si="100"/>
        <v>45008</v>
      </c>
      <c r="J79" s="824"/>
      <c r="K79" s="1050" t="s">
        <v>2567</v>
      </c>
      <c r="L79" s="858"/>
      <c r="M79" s="858"/>
      <c r="N79" s="858"/>
      <c r="O79" s="858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  <c r="IU79" s="202"/>
      <c r="IV79" s="202"/>
    </row>
    <row r="80" spans="1:256" s="361" customFormat="1" ht="15" hidden="1" customHeight="1" x14ac:dyDescent="0.2">
      <c r="A80" s="863"/>
      <c r="B80" s="669" t="s">
        <v>2568</v>
      </c>
      <c r="C80" s="1044" t="s">
        <v>2569</v>
      </c>
      <c r="D80" s="1044">
        <v>45021</v>
      </c>
      <c r="E80" s="1045">
        <f t="shared" si="111"/>
        <v>45027</v>
      </c>
      <c r="F80" s="1045">
        <f t="shared" si="112"/>
        <v>45029</v>
      </c>
      <c r="G80" s="857"/>
      <c r="H80" s="988">
        <f t="shared" si="69"/>
        <v>45014</v>
      </c>
      <c r="I80" s="1023">
        <f t="shared" si="100"/>
        <v>45015</v>
      </c>
      <c r="J80" s="824"/>
      <c r="K80" s="1024"/>
      <c r="L80" s="858"/>
      <c r="M80" s="858"/>
      <c r="N80" s="858"/>
      <c r="O80" s="858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  <c r="IU80" s="202"/>
      <c r="IV80" s="202"/>
    </row>
    <row r="81" spans="1:256" s="361" customFormat="1" ht="15" hidden="1" customHeight="1" x14ac:dyDescent="0.2">
      <c r="A81" s="863"/>
      <c r="B81" s="669" t="s">
        <v>2536</v>
      </c>
      <c r="C81" s="1044" t="s">
        <v>2570</v>
      </c>
      <c r="D81" s="1044">
        <v>45025</v>
      </c>
      <c r="E81" s="1045">
        <f t="shared" ref="E81" si="113">D81+6</f>
        <v>45031</v>
      </c>
      <c r="F81" s="1045">
        <f t="shared" ref="F81" si="114">D81+8</f>
        <v>45033</v>
      </c>
      <c r="G81" s="857"/>
      <c r="H81" s="988">
        <f t="shared" si="69"/>
        <v>45021</v>
      </c>
      <c r="I81" s="1023">
        <f t="shared" si="100"/>
        <v>45022</v>
      </c>
      <c r="J81" s="824"/>
      <c r="K81" s="1024"/>
      <c r="L81" s="858"/>
      <c r="M81" s="858"/>
      <c r="N81" s="858"/>
      <c r="O81" s="858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  <c r="IU81" s="202"/>
      <c r="IV81" s="202"/>
    </row>
    <row r="82" spans="1:256" s="361" customFormat="1" ht="15" hidden="1" customHeight="1" x14ac:dyDescent="0.2">
      <c r="A82" s="863"/>
      <c r="B82" s="669" t="s">
        <v>2509</v>
      </c>
      <c r="C82" s="1044" t="s">
        <v>2571</v>
      </c>
      <c r="D82" s="1044">
        <v>45033</v>
      </c>
      <c r="E82" s="1045">
        <f t="shared" ref="E82:E84" si="115">D82+6</f>
        <v>45039</v>
      </c>
      <c r="F82" s="1045">
        <f t="shared" ref="F82:F84" si="116">D82+8</f>
        <v>45041</v>
      </c>
      <c r="G82" s="857"/>
      <c r="H82" s="988">
        <f t="shared" si="69"/>
        <v>45028</v>
      </c>
      <c r="I82" s="1023">
        <f t="shared" si="100"/>
        <v>45029</v>
      </c>
      <c r="J82" s="824"/>
      <c r="K82" s="1024"/>
      <c r="L82" s="858"/>
      <c r="M82" s="858"/>
      <c r="N82" s="858"/>
      <c r="O82" s="858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  <c r="IU82" s="202"/>
      <c r="IV82" s="202"/>
    </row>
    <row r="83" spans="1:256" s="361" customFormat="1" ht="15" hidden="1" customHeight="1" x14ac:dyDescent="0.2">
      <c r="A83" s="863"/>
      <c r="B83" s="1046" t="s">
        <v>395</v>
      </c>
      <c r="C83" s="1044" t="s">
        <v>2572</v>
      </c>
      <c r="D83" s="1047">
        <f>D82+7</f>
        <v>45040</v>
      </c>
      <c r="E83" s="1048">
        <f t="shared" si="115"/>
        <v>45046</v>
      </c>
      <c r="F83" s="1048">
        <f t="shared" si="116"/>
        <v>45048</v>
      </c>
      <c r="G83" s="915"/>
      <c r="H83" s="1040">
        <f t="shared" si="69"/>
        <v>45035</v>
      </c>
      <c r="I83" s="1037">
        <f t="shared" si="100"/>
        <v>45036</v>
      </c>
      <c r="J83" s="824"/>
      <c r="K83" s="1024"/>
      <c r="L83" s="858"/>
      <c r="M83" s="858"/>
      <c r="N83" s="858"/>
      <c r="O83" s="858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  <c r="IU83" s="202"/>
      <c r="IV83" s="202"/>
    </row>
    <row r="84" spans="1:256" s="361" customFormat="1" ht="15" hidden="1" customHeight="1" x14ac:dyDescent="0.2">
      <c r="A84" s="863"/>
      <c r="B84" s="669" t="s">
        <v>2527</v>
      </c>
      <c r="C84" s="1044" t="s">
        <v>2573</v>
      </c>
      <c r="D84" s="1044">
        <v>45042</v>
      </c>
      <c r="E84" s="1045">
        <f t="shared" si="115"/>
        <v>45048</v>
      </c>
      <c r="F84" s="1048">
        <f t="shared" si="116"/>
        <v>45050</v>
      </c>
      <c r="G84" s="915"/>
      <c r="H84" s="988">
        <f t="shared" si="69"/>
        <v>45042</v>
      </c>
      <c r="I84" s="1023">
        <f t="shared" si="100"/>
        <v>45043</v>
      </c>
      <c r="J84" s="824"/>
      <c r="K84" s="1024"/>
      <c r="L84" s="858"/>
      <c r="M84" s="858"/>
      <c r="N84" s="858"/>
      <c r="O84" s="858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  <c r="IU84" s="202"/>
      <c r="IV84" s="202"/>
    </row>
    <row r="85" spans="1:256" s="361" customFormat="1" ht="15" hidden="1" customHeight="1" x14ac:dyDescent="0.2">
      <c r="A85" s="863"/>
      <c r="B85" s="1046" t="s">
        <v>395</v>
      </c>
      <c r="C85" s="1044"/>
      <c r="D85" s="1047">
        <f>D84+7</f>
        <v>45049</v>
      </c>
      <c r="E85" s="1048">
        <f t="shared" ref="E85" si="117">D85+6</f>
        <v>45055</v>
      </c>
      <c r="F85" s="1048">
        <f t="shared" ref="F85" si="118">D85+8</f>
        <v>45057</v>
      </c>
      <c r="G85" s="915"/>
      <c r="H85" s="1040">
        <f t="shared" si="69"/>
        <v>45049</v>
      </c>
      <c r="I85" s="1037">
        <f t="shared" si="100"/>
        <v>45050</v>
      </c>
      <c r="J85" s="824"/>
      <c r="K85" s="1024"/>
      <c r="L85" s="858"/>
      <c r="M85" s="858"/>
      <c r="N85" s="858"/>
      <c r="O85" s="858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  <c r="IU85" s="202"/>
      <c r="IV85" s="202"/>
    </row>
    <row r="86" spans="1:256" s="361" customFormat="1" ht="15" hidden="1" customHeight="1" x14ac:dyDescent="0.2">
      <c r="A86" s="863"/>
      <c r="B86" s="669" t="s">
        <v>2540</v>
      </c>
      <c r="C86" s="1044" t="s">
        <v>2574</v>
      </c>
      <c r="D86" s="1044">
        <v>45055</v>
      </c>
      <c r="E86" s="1045">
        <f t="shared" ref="E86" si="119">D86+6</f>
        <v>45061</v>
      </c>
      <c r="F86" s="1045">
        <f t="shared" ref="F86" si="120">D86+8</f>
        <v>45063</v>
      </c>
      <c r="G86" s="857"/>
      <c r="H86" s="988">
        <f t="shared" si="69"/>
        <v>45056</v>
      </c>
      <c r="I86" s="1023">
        <f t="shared" si="100"/>
        <v>45057</v>
      </c>
      <c r="J86" s="824"/>
      <c r="K86" s="1024"/>
      <c r="L86" s="858"/>
      <c r="M86" s="858"/>
      <c r="N86" s="858"/>
      <c r="O86" s="858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  <c r="IU86" s="202"/>
      <c r="IV86" s="202"/>
    </row>
    <row r="87" spans="1:256" s="361" customFormat="1" ht="15" hidden="1" customHeight="1" x14ac:dyDescent="0.2">
      <c r="A87" s="863"/>
      <c r="B87" s="669" t="s">
        <v>2497</v>
      </c>
      <c r="C87" s="1044" t="s">
        <v>2575</v>
      </c>
      <c r="D87" s="1044">
        <v>45059</v>
      </c>
      <c r="E87" s="1048">
        <f t="shared" ref="E87" si="121">D87+6</f>
        <v>45065</v>
      </c>
      <c r="F87" s="1045">
        <f t="shared" ref="F87" si="122">D87+8</f>
        <v>45067</v>
      </c>
      <c r="G87" s="857"/>
      <c r="H87" s="988">
        <f t="shared" si="69"/>
        <v>45063</v>
      </c>
      <c r="I87" s="1023">
        <f t="shared" si="100"/>
        <v>45064</v>
      </c>
      <c r="J87" s="824"/>
      <c r="K87" s="1024"/>
      <c r="L87" s="858"/>
      <c r="M87" s="858"/>
      <c r="N87" s="858"/>
      <c r="O87" s="858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  <c r="IU87" s="202"/>
      <c r="IV87" s="202"/>
    </row>
    <row r="88" spans="1:256" s="361" customFormat="1" ht="15" hidden="1" customHeight="1" x14ac:dyDescent="0.2">
      <c r="A88" s="863"/>
      <c r="B88" s="669" t="s">
        <v>2530</v>
      </c>
      <c r="C88" s="1044" t="s">
        <v>2576</v>
      </c>
      <c r="D88" s="1044">
        <v>45070</v>
      </c>
      <c r="E88" s="1045">
        <f t="shared" ref="E88" si="123">D88+6</f>
        <v>45076</v>
      </c>
      <c r="F88" s="1045">
        <f t="shared" ref="F88" si="124">D88+8</f>
        <v>45078</v>
      </c>
      <c r="G88" s="857"/>
      <c r="H88" s="988">
        <f t="shared" si="69"/>
        <v>45070</v>
      </c>
      <c r="I88" s="1023">
        <f t="shared" si="100"/>
        <v>45071</v>
      </c>
      <c r="J88" s="824"/>
      <c r="K88" s="1024"/>
      <c r="L88" s="858"/>
      <c r="M88" s="858"/>
      <c r="N88" s="858"/>
      <c r="O88" s="858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  <c r="IU88" s="202"/>
      <c r="IV88" s="202"/>
    </row>
    <row r="89" spans="1:256" s="361" customFormat="1" ht="15" hidden="1" customHeight="1" x14ac:dyDescent="0.2">
      <c r="A89" s="863"/>
      <c r="B89" s="669" t="s">
        <v>2513</v>
      </c>
      <c r="C89" s="1044" t="s">
        <v>2577</v>
      </c>
      <c r="D89" s="1044">
        <f t="shared" ref="D89:D96" si="125">D88+7</f>
        <v>45077</v>
      </c>
      <c r="E89" s="1045">
        <f t="shared" ref="E89" si="126">D89+6</f>
        <v>45083</v>
      </c>
      <c r="F89" s="1045">
        <f t="shared" ref="F89" si="127">D89+8</f>
        <v>45085</v>
      </c>
      <c r="G89" s="857"/>
      <c r="H89" s="988">
        <f t="shared" si="69"/>
        <v>45077</v>
      </c>
      <c r="I89" s="1023">
        <f t="shared" si="100"/>
        <v>45078</v>
      </c>
      <c r="J89" s="824"/>
      <c r="K89" s="1024"/>
      <c r="L89" s="858"/>
      <c r="M89" s="858"/>
      <c r="N89" s="858"/>
      <c r="O89" s="858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  <c r="IU89" s="202"/>
      <c r="IV89" s="202"/>
    </row>
    <row r="90" spans="1:256" s="361" customFormat="1" ht="15" hidden="1" customHeight="1" x14ac:dyDescent="0.2">
      <c r="A90" s="863"/>
      <c r="B90" s="669"/>
      <c r="C90" s="1044"/>
      <c r="D90" s="1044">
        <f t="shared" si="125"/>
        <v>45084</v>
      </c>
      <c r="E90" s="1045">
        <f t="shared" ref="E90" si="128">D90+6</f>
        <v>45090</v>
      </c>
      <c r="F90" s="1045">
        <f t="shared" ref="F90" si="129">D90+8</f>
        <v>45092</v>
      </c>
      <c r="G90" s="857"/>
      <c r="H90" s="988">
        <f t="shared" si="69"/>
        <v>45084</v>
      </c>
      <c r="I90" s="1023">
        <f t="shared" si="100"/>
        <v>45085</v>
      </c>
      <c r="J90" s="824"/>
      <c r="K90" s="1024"/>
      <c r="L90" s="858"/>
      <c r="M90" s="858"/>
      <c r="N90" s="858"/>
      <c r="O90" s="858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  <c r="IU90" s="202"/>
      <c r="IV90" s="202"/>
    </row>
    <row r="91" spans="1:256" s="361" customFormat="1" ht="15" hidden="1" customHeight="1" x14ac:dyDescent="0.2">
      <c r="A91" s="863"/>
      <c r="B91" s="669"/>
      <c r="C91" s="1044"/>
      <c r="D91" s="1044">
        <f t="shared" si="125"/>
        <v>45091</v>
      </c>
      <c r="E91" s="1045">
        <f t="shared" ref="E91:E95" si="130">D91+6</f>
        <v>45097</v>
      </c>
      <c r="F91" s="1045">
        <f t="shared" ref="F91:F95" si="131">D91+8</f>
        <v>45099</v>
      </c>
      <c r="G91" s="857"/>
      <c r="H91" s="988">
        <f t="shared" si="69"/>
        <v>45091</v>
      </c>
      <c r="I91" s="1023">
        <f t="shared" si="100"/>
        <v>45092</v>
      </c>
      <c r="J91" s="824"/>
      <c r="K91" s="1024"/>
      <c r="L91" s="858"/>
      <c r="M91" s="858"/>
      <c r="N91" s="858"/>
      <c r="O91" s="858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  <c r="IU91" s="202"/>
      <c r="IV91" s="202"/>
    </row>
    <row r="92" spans="1:256" s="361" customFormat="1" ht="15" hidden="1" customHeight="1" x14ac:dyDescent="0.2">
      <c r="A92" s="863"/>
      <c r="B92" s="669"/>
      <c r="C92" s="1044"/>
      <c r="D92" s="1044">
        <f t="shared" si="125"/>
        <v>45098</v>
      </c>
      <c r="E92" s="1045">
        <f t="shared" si="130"/>
        <v>45104</v>
      </c>
      <c r="F92" s="1045">
        <f t="shared" si="131"/>
        <v>45106</v>
      </c>
      <c r="G92" s="857"/>
      <c r="H92" s="988">
        <f t="shared" si="69"/>
        <v>45098</v>
      </c>
      <c r="I92" s="1023">
        <f t="shared" si="100"/>
        <v>45099</v>
      </c>
      <c r="J92" s="824"/>
      <c r="K92" s="1024"/>
      <c r="L92" s="858"/>
      <c r="M92" s="858"/>
      <c r="N92" s="858"/>
      <c r="O92" s="858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  <c r="IU92" s="202"/>
      <c r="IV92" s="202"/>
    </row>
    <row r="93" spans="1:256" s="361" customFormat="1" ht="15" hidden="1" customHeight="1" x14ac:dyDescent="0.2">
      <c r="A93" s="863"/>
      <c r="B93" s="669"/>
      <c r="C93" s="1044"/>
      <c r="D93" s="1044">
        <f t="shared" si="125"/>
        <v>45105</v>
      </c>
      <c r="E93" s="1045">
        <f t="shared" si="130"/>
        <v>45111</v>
      </c>
      <c r="F93" s="1045">
        <f t="shared" si="131"/>
        <v>45113</v>
      </c>
      <c r="G93" s="857"/>
      <c r="H93" s="988">
        <f t="shared" si="69"/>
        <v>45105</v>
      </c>
      <c r="I93" s="1023">
        <f t="shared" si="100"/>
        <v>45106</v>
      </c>
      <c r="J93" s="824"/>
      <c r="K93" s="1024"/>
      <c r="L93" s="858"/>
      <c r="M93" s="858"/>
      <c r="N93" s="858"/>
      <c r="O93" s="858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  <c r="IU93" s="202"/>
      <c r="IV93" s="202"/>
    </row>
    <row r="94" spans="1:256" s="361" customFormat="1" ht="15" hidden="1" customHeight="1" x14ac:dyDescent="0.2">
      <c r="A94" s="863"/>
      <c r="B94" s="669"/>
      <c r="C94" s="1044"/>
      <c r="D94" s="1044">
        <f t="shared" si="125"/>
        <v>45112</v>
      </c>
      <c r="E94" s="1045">
        <f t="shared" si="130"/>
        <v>45118</v>
      </c>
      <c r="F94" s="1045">
        <f t="shared" si="131"/>
        <v>45120</v>
      </c>
      <c r="G94" s="857"/>
      <c r="H94" s="988">
        <f t="shared" si="69"/>
        <v>45112</v>
      </c>
      <c r="I94" s="1023">
        <f t="shared" si="100"/>
        <v>45113</v>
      </c>
      <c r="J94" s="824"/>
      <c r="K94" s="1024"/>
      <c r="L94" s="858"/>
      <c r="M94" s="858"/>
      <c r="N94" s="858"/>
      <c r="O94" s="858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  <c r="IU94" s="202"/>
      <c r="IV94" s="202"/>
    </row>
    <row r="95" spans="1:256" s="361" customFormat="1" ht="15" hidden="1" customHeight="1" x14ac:dyDescent="0.2">
      <c r="A95" s="863"/>
      <c r="B95" s="669" t="s">
        <v>2509</v>
      </c>
      <c r="C95" s="1044" t="s">
        <v>2578</v>
      </c>
      <c r="D95" s="1044">
        <f t="shared" si="125"/>
        <v>45119</v>
      </c>
      <c r="E95" s="1045">
        <f t="shared" si="130"/>
        <v>45125</v>
      </c>
      <c r="F95" s="1045">
        <f t="shared" si="131"/>
        <v>45127</v>
      </c>
      <c r="G95" s="857"/>
      <c r="H95" s="988">
        <f t="shared" si="69"/>
        <v>45119</v>
      </c>
      <c r="I95" s="1023">
        <v>45119</v>
      </c>
      <c r="J95" s="824"/>
      <c r="K95" s="1024"/>
      <c r="L95" s="858"/>
      <c r="M95" s="858"/>
      <c r="N95" s="858"/>
      <c r="O95" s="858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  <c r="IU95" s="202"/>
      <c r="IV95" s="202"/>
    </row>
    <row r="96" spans="1:256" s="361" customFormat="1" ht="15" hidden="1" customHeight="1" x14ac:dyDescent="0.2">
      <c r="A96" s="863"/>
      <c r="B96" s="669" t="s">
        <v>2579</v>
      </c>
      <c r="C96" s="1044" t="s">
        <v>2580</v>
      </c>
      <c r="D96" s="1044">
        <f t="shared" si="125"/>
        <v>45126</v>
      </c>
      <c r="E96" s="1045">
        <f t="shared" ref="E96" si="132">D96+6</f>
        <v>45132</v>
      </c>
      <c r="F96" s="1045">
        <f t="shared" ref="F96" si="133">D96+8</f>
        <v>45134</v>
      </c>
      <c r="G96" s="857"/>
      <c r="H96" s="988">
        <f t="shared" si="69"/>
        <v>45126</v>
      </c>
      <c r="I96" s="1023">
        <f t="shared" ref="I96:I141" si="134">I95+7</f>
        <v>45126</v>
      </c>
      <c r="J96" s="824"/>
      <c r="K96" s="1024"/>
      <c r="L96" s="858"/>
      <c r="M96" s="858"/>
      <c r="N96" s="858"/>
      <c r="O96" s="858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  <c r="IU96" s="202"/>
      <c r="IV96" s="202"/>
    </row>
    <row r="97" spans="1:256" s="361" customFormat="1" ht="15" hidden="1" customHeight="1" x14ac:dyDescent="0.2">
      <c r="A97" s="863"/>
      <c r="B97" s="669" t="s">
        <v>2581</v>
      </c>
      <c r="C97" s="1044" t="s">
        <v>2582</v>
      </c>
      <c r="D97" s="1044">
        <v>45132</v>
      </c>
      <c r="E97" s="1045">
        <f t="shared" ref="E97" si="135">D97+6</f>
        <v>45138</v>
      </c>
      <c r="F97" s="1045">
        <f t="shared" ref="F97" si="136">D97+8</f>
        <v>45140</v>
      </c>
      <c r="G97" s="857"/>
      <c r="H97" s="988">
        <f t="shared" si="69"/>
        <v>45133</v>
      </c>
      <c r="I97" s="1023">
        <f t="shared" si="134"/>
        <v>45133</v>
      </c>
      <c r="J97" s="824">
        <v>45132</v>
      </c>
      <c r="K97" s="1024"/>
      <c r="L97" s="858"/>
      <c r="M97" s="858"/>
      <c r="N97" s="858"/>
      <c r="O97" s="858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  <c r="IU97" s="202"/>
      <c r="IV97" s="202"/>
    </row>
    <row r="98" spans="1:256" s="361" customFormat="1" ht="15" hidden="1" customHeight="1" x14ac:dyDescent="0.2">
      <c r="A98" s="863"/>
      <c r="B98" s="669" t="s">
        <v>2540</v>
      </c>
      <c r="C98" s="1044" t="s">
        <v>2583</v>
      </c>
      <c r="D98" s="1044">
        <v>45138</v>
      </c>
      <c r="E98" s="1045">
        <f t="shared" ref="E98" si="137">D98+6</f>
        <v>45144</v>
      </c>
      <c r="F98" s="1045">
        <f t="shared" ref="F98" si="138">D98+8</f>
        <v>45146</v>
      </c>
      <c r="G98" s="857"/>
      <c r="H98" s="988">
        <f t="shared" si="69"/>
        <v>45140</v>
      </c>
      <c r="I98" s="1023">
        <f t="shared" si="134"/>
        <v>45140</v>
      </c>
      <c r="J98" s="824">
        <v>45138</v>
      </c>
      <c r="K98" s="1024"/>
      <c r="L98" s="858"/>
      <c r="M98" s="858"/>
      <c r="N98" s="858"/>
      <c r="O98" s="858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  <c r="IU98" s="202"/>
      <c r="IV98" s="202"/>
    </row>
    <row r="99" spans="1:256" s="361" customFormat="1" ht="15" hidden="1" customHeight="1" x14ac:dyDescent="0.2">
      <c r="A99" s="863"/>
      <c r="B99" s="1051" t="s">
        <v>2584</v>
      </c>
      <c r="C99" s="1052" t="s">
        <v>2585</v>
      </c>
      <c r="D99" s="1053">
        <v>45155</v>
      </c>
      <c r="E99" s="1054">
        <f t="shared" ref="E99" si="139">D99+6</f>
        <v>45161</v>
      </c>
      <c r="F99" s="1054">
        <f t="shared" ref="F99" si="140">D99+8</f>
        <v>45163</v>
      </c>
      <c r="G99" s="1055"/>
      <c r="H99" s="988">
        <f t="shared" si="69"/>
        <v>45147</v>
      </c>
      <c r="I99" s="1023">
        <f t="shared" si="134"/>
        <v>45147</v>
      </c>
      <c r="J99" s="824">
        <v>45157</v>
      </c>
      <c r="K99" s="1024"/>
      <c r="L99" s="858"/>
      <c r="M99" s="858"/>
      <c r="N99" s="858"/>
      <c r="O99" s="858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  <c r="IU99" s="202"/>
      <c r="IV99" s="202"/>
    </row>
    <row r="100" spans="1:256" s="361" customFormat="1" ht="15" hidden="1" customHeight="1" x14ac:dyDescent="0.2">
      <c r="A100" s="863"/>
      <c r="B100" s="1051" t="s">
        <v>2530</v>
      </c>
      <c r="C100" s="1052" t="s">
        <v>2586</v>
      </c>
      <c r="D100" s="1052">
        <v>45148</v>
      </c>
      <c r="E100" s="1054">
        <f t="shared" ref="E100" si="141">D100+6</f>
        <v>45154</v>
      </c>
      <c r="F100" s="1054">
        <f t="shared" ref="F100" si="142">D100+8</f>
        <v>45156</v>
      </c>
      <c r="G100" s="1055"/>
      <c r="H100" s="988">
        <f t="shared" si="69"/>
        <v>45154</v>
      </c>
      <c r="I100" s="1023">
        <f t="shared" si="134"/>
        <v>45154</v>
      </c>
      <c r="J100" s="824">
        <v>45148</v>
      </c>
      <c r="K100" s="1024"/>
      <c r="L100" s="858"/>
      <c r="M100" s="858"/>
      <c r="N100" s="858"/>
      <c r="O100" s="858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  <c r="IU100" s="202"/>
      <c r="IV100" s="202"/>
    </row>
    <row r="101" spans="1:256" s="361" customFormat="1" ht="15" hidden="1" customHeight="1" x14ac:dyDescent="0.2">
      <c r="A101" s="863"/>
      <c r="B101" s="1051" t="s">
        <v>2513</v>
      </c>
      <c r="C101" s="1052" t="s">
        <v>2587</v>
      </c>
      <c r="D101" s="1052">
        <v>45161</v>
      </c>
      <c r="E101" s="1048">
        <f t="shared" ref="E101" si="143">D101+6</f>
        <v>45167</v>
      </c>
      <c r="F101" s="1048">
        <f t="shared" ref="F101" si="144">D101+8</f>
        <v>45169</v>
      </c>
      <c r="G101" s="915"/>
      <c r="H101" s="988">
        <f t="shared" si="69"/>
        <v>45161</v>
      </c>
      <c r="I101" s="1023">
        <f t="shared" si="134"/>
        <v>45161</v>
      </c>
      <c r="J101" s="824">
        <v>45161</v>
      </c>
      <c r="K101" s="1024"/>
      <c r="L101" s="858"/>
      <c r="M101" s="858"/>
      <c r="N101" s="858"/>
      <c r="O101" s="858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  <c r="IU101" s="202"/>
      <c r="IV101" s="202"/>
    </row>
    <row r="102" spans="1:256" s="361" customFormat="1" ht="15" hidden="1" customHeight="1" x14ac:dyDescent="0.2">
      <c r="A102" s="863"/>
      <c r="B102" s="1056" t="s">
        <v>2563</v>
      </c>
      <c r="C102" s="1057" t="s">
        <v>2588</v>
      </c>
      <c r="D102" s="1057">
        <v>45168</v>
      </c>
      <c r="E102" s="1058">
        <f t="shared" ref="E102:E120" si="145">D102+6</f>
        <v>45174</v>
      </c>
      <c r="F102" s="1058">
        <f t="shared" ref="F102:F120" si="146">D102+8</f>
        <v>45176</v>
      </c>
      <c r="G102" s="1055"/>
      <c r="H102" s="988">
        <f t="shared" si="69"/>
        <v>45168</v>
      </c>
      <c r="I102" s="1023">
        <f t="shared" si="134"/>
        <v>45168</v>
      </c>
      <c r="J102" s="824">
        <v>45170</v>
      </c>
      <c r="K102" s="1024"/>
      <c r="L102" s="858"/>
      <c r="M102" s="858"/>
      <c r="N102" s="858"/>
      <c r="O102" s="858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  <c r="IU102" s="202"/>
      <c r="IV102" s="202"/>
    </row>
    <row r="103" spans="1:256" s="361" customFormat="1" ht="15" hidden="1" customHeight="1" x14ac:dyDescent="0.2">
      <c r="A103" s="863"/>
      <c r="B103" s="810" t="s">
        <v>2487</v>
      </c>
      <c r="C103" s="1035" t="s">
        <v>2589</v>
      </c>
      <c r="D103" s="1035">
        <v>45175</v>
      </c>
      <c r="E103" s="851">
        <f t="shared" si="145"/>
        <v>45181</v>
      </c>
      <c r="F103" s="851">
        <f t="shared" si="146"/>
        <v>45183</v>
      </c>
      <c r="G103" s="857"/>
      <c r="H103" s="988">
        <v>45175</v>
      </c>
      <c r="I103" s="1023">
        <f t="shared" si="134"/>
        <v>45175</v>
      </c>
      <c r="J103" s="824">
        <v>45176</v>
      </c>
      <c r="K103" s="1024"/>
      <c r="L103" s="858"/>
      <c r="M103" s="858"/>
      <c r="N103" s="858"/>
      <c r="O103" s="858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  <c r="IU103" s="202"/>
      <c r="IV103" s="202"/>
    </row>
    <row r="104" spans="1:256" s="361" customFormat="1" ht="15" hidden="1" customHeight="1" x14ac:dyDescent="0.2">
      <c r="A104" s="863"/>
      <c r="B104" s="810" t="s">
        <v>2590</v>
      </c>
      <c r="C104" s="1035" t="s">
        <v>2591</v>
      </c>
      <c r="D104" s="891">
        <v>45182</v>
      </c>
      <c r="E104" s="851">
        <f t="shared" si="145"/>
        <v>45188</v>
      </c>
      <c r="F104" s="851">
        <f t="shared" si="146"/>
        <v>45190</v>
      </c>
      <c r="G104" s="857"/>
      <c r="H104" s="988">
        <v>45182</v>
      </c>
      <c r="I104" s="1023">
        <f t="shared" si="134"/>
        <v>45182</v>
      </c>
      <c r="J104" s="824">
        <v>45182</v>
      </c>
      <c r="K104" s="1024"/>
      <c r="L104" s="858"/>
      <c r="M104" s="858"/>
      <c r="N104" s="858"/>
      <c r="O104" s="858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  <c r="IU104" s="202"/>
      <c r="IV104" s="202"/>
    </row>
    <row r="105" spans="1:256" s="361" customFormat="1" ht="15" hidden="1" customHeight="1" x14ac:dyDescent="0.2">
      <c r="A105" s="863"/>
      <c r="B105" s="810" t="s">
        <v>2568</v>
      </c>
      <c r="C105" s="1035" t="s">
        <v>2592</v>
      </c>
      <c r="D105" s="891">
        <v>45190</v>
      </c>
      <c r="E105" s="851">
        <f t="shared" si="145"/>
        <v>45196</v>
      </c>
      <c r="F105" s="851">
        <f t="shared" si="146"/>
        <v>45198</v>
      </c>
      <c r="G105" s="857"/>
      <c r="H105" s="988">
        <v>45189</v>
      </c>
      <c r="I105" s="1023">
        <f t="shared" si="134"/>
        <v>45189</v>
      </c>
      <c r="J105" s="824"/>
      <c r="K105" s="1024"/>
      <c r="L105" s="858"/>
      <c r="M105" s="858"/>
      <c r="N105" s="858"/>
      <c r="O105" s="858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  <c r="IU105" s="202"/>
      <c r="IV105" s="202"/>
    </row>
    <row r="106" spans="1:256" s="361" customFormat="1" ht="15" hidden="1" customHeight="1" x14ac:dyDescent="0.2">
      <c r="A106" s="863"/>
      <c r="B106" s="810" t="s">
        <v>2536</v>
      </c>
      <c r="C106" s="1035" t="s">
        <v>2593</v>
      </c>
      <c r="D106" s="1035">
        <v>45196</v>
      </c>
      <c r="E106" s="851">
        <f t="shared" si="145"/>
        <v>45202</v>
      </c>
      <c r="F106" s="851">
        <f t="shared" si="146"/>
        <v>45204</v>
      </c>
      <c r="G106" s="857"/>
      <c r="H106" s="988">
        <v>45196</v>
      </c>
      <c r="I106" s="1023">
        <f t="shared" si="134"/>
        <v>45196</v>
      </c>
      <c r="J106" s="824"/>
      <c r="K106" s="1024"/>
      <c r="L106" s="858"/>
      <c r="M106" s="858"/>
      <c r="N106" s="858"/>
      <c r="O106" s="858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  <c r="IU106" s="202"/>
      <c r="IV106" s="202"/>
    </row>
    <row r="107" spans="1:256" s="361" customFormat="1" ht="15" hidden="1" customHeight="1" x14ac:dyDescent="0.2">
      <c r="A107" s="863"/>
      <c r="B107" s="820" t="s">
        <v>2509</v>
      </c>
      <c r="C107" s="1059" t="s">
        <v>2594</v>
      </c>
      <c r="D107" s="1059">
        <v>45204</v>
      </c>
      <c r="E107" s="892">
        <f t="shared" si="145"/>
        <v>45210</v>
      </c>
      <c r="F107" s="892">
        <f t="shared" si="146"/>
        <v>45212</v>
      </c>
      <c r="G107" s="1055"/>
      <c r="H107" s="988">
        <v>45204</v>
      </c>
      <c r="I107" s="1023">
        <f t="shared" si="134"/>
        <v>45203</v>
      </c>
      <c r="J107" s="824"/>
      <c r="K107" s="1024"/>
      <c r="L107" s="858"/>
      <c r="M107" s="858"/>
      <c r="N107" s="858"/>
      <c r="O107" s="858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  <c r="IU107" s="202"/>
      <c r="IV107" s="202"/>
    </row>
    <row r="108" spans="1:256" s="361" customFormat="1" ht="15" hidden="1" customHeight="1" x14ac:dyDescent="0.2">
      <c r="A108" s="863"/>
      <c r="B108" s="1060" t="s">
        <v>2579</v>
      </c>
      <c r="C108" s="1059" t="s">
        <v>2595</v>
      </c>
      <c r="D108" s="1059">
        <v>45211</v>
      </c>
      <c r="E108" s="892">
        <f t="shared" si="145"/>
        <v>45217</v>
      </c>
      <c r="F108" s="892">
        <f t="shared" si="146"/>
        <v>45219</v>
      </c>
      <c r="G108" s="1055"/>
      <c r="H108" s="988">
        <v>45211</v>
      </c>
      <c r="I108" s="1023">
        <f t="shared" si="134"/>
        <v>45210</v>
      </c>
      <c r="J108" s="824"/>
      <c r="K108" s="1024"/>
      <c r="L108" s="858"/>
      <c r="M108" s="858"/>
      <c r="N108" s="858"/>
      <c r="O108" s="858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  <c r="IU108" s="202"/>
      <c r="IV108" s="202"/>
    </row>
    <row r="109" spans="1:256" s="361" customFormat="1" ht="15" hidden="1" customHeight="1" x14ac:dyDescent="0.2">
      <c r="A109" s="863"/>
      <c r="B109" s="1060" t="s">
        <v>2581</v>
      </c>
      <c r="C109" s="1059" t="s">
        <v>2596</v>
      </c>
      <c r="D109" s="1059">
        <v>45218</v>
      </c>
      <c r="E109" s="892">
        <f t="shared" si="145"/>
        <v>45224</v>
      </c>
      <c r="F109" s="892">
        <f t="shared" si="146"/>
        <v>45226</v>
      </c>
      <c r="G109" s="1055"/>
      <c r="H109" s="988">
        <v>45218</v>
      </c>
      <c r="I109" s="1023">
        <f t="shared" si="134"/>
        <v>45217</v>
      </c>
      <c r="J109" s="824"/>
      <c r="K109" s="1024"/>
      <c r="L109" s="858"/>
      <c r="M109" s="858"/>
      <c r="N109" s="858"/>
      <c r="O109" s="858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  <c r="IU109" s="202"/>
      <c r="IV109" s="202"/>
    </row>
    <row r="110" spans="1:256" s="361" customFormat="1" ht="15" hidden="1" customHeight="1" x14ac:dyDescent="0.2">
      <c r="A110" s="863"/>
      <c r="B110" s="1060" t="s">
        <v>2540</v>
      </c>
      <c r="C110" s="1059" t="s">
        <v>2597</v>
      </c>
      <c r="D110" s="1059">
        <v>45225</v>
      </c>
      <c r="E110" s="892">
        <f t="shared" si="145"/>
        <v>45231</v>
      </c>
      <c r="F110" s="892">
        <f t="shared" si="146"/>
        <v>45233</v>
      </c>
      <c r="G110" s="1055"/>
      <c r="H110" s="988">
        <v>45225</v>
      </c>
      <c r="I110" s="1023">
        <f t="shared" si="134"/>
        <v>45224</v>
      </c>
      <c r="J110" s="824"/>
      <c r="K110" s="1024"/>
      <c r="L110" s="858"/>
      <c r="M110" s="858"/>
      <c r="N110" s="858"/>
      <c r="O110" s="858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  <c r="IU110" s="202"/>
      <c r="IV110" s="202"/>
    </row>
    <row r="111" spans="1:256" s="361" customFormat="1" ht="15" hidden="1" customHeight="1" x14ac:dyDescent="0.2">
      <c r="A111" s="863"/>
      <c r="B111" s="1034" t="s">
        <v>2530</v>
      </c>
      <c r="C111" s="1035" t="s">
        <v>2598</v>
      </c>
      <c r="D111" s="1035">
        <v>45232</v>
      </c>
      <c r="E111" s="851">
        <f t="shared" si="145"/>
        <v>45238</v>
      </c>
      <c r="F111" s="851">
        <f t="shared" si="146"/>
        <v>45240</v>
      </c>
      <c r="G111" s="857"/>
      <c r="H111" s="988">
        <v>45232</v>
      </c>
      <c r="I111" s="1023">
        <f t="shared" si="134"/>
        <v>45231</v>
      </c>
      <c r="J111" s="824"/>
      <c r="K111" s="1024"/>
      <c r="L111" s="858"/>
      <c r="M111" s="858"/>
      <c r="N111" s="858"/>
      <c r="O111" s="858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  <c r="IU111" s="202"/>
      <c r="IV111" s="202"/>
    </row>
    <row r="112" spans="1:256" s="361" customFormat="1" ht="15" hidden="1" customHeight="1" x14ac:dyDescent="0.2">
      <c r="A112" s="863"/>
      <c r="B112" s="1034" t="s">
        <v>2584</v>
      </c>
      <c r="C112" s="1035" t="s">
        <v>2599</v>
      </c>
      <c r="D112" s="1035">
        <v>45239</v>
      </c>
      <c r="E112" s="851">
        <f t="shared" si="145"/>
        <v>45245</v>
      </c>
      <c r="F112" s="851">
        <f t="shared" si="146"/>
        <v>45247</v>
      </c>
      <c r="G112" s="857"/>
      <c r="H112" s="988">
        <v>45239</v>
      </c>
      <c r="I112" s="1023">
        <f t="shared" si="134"/>
        <v>45238</v>
      </c>
      <c r="J112" s="824"/>
      <c r="K112" s="1024"/>
      <c r="L112" s="858"/>
      <c r="M112" s="858"/>
      <c r="N112" s="858"/>
      <c r="O112" s="858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  <c r="IU112" s="202"/>
      <c r="IV112" s="202"/>
    </row>
    <row r="113" spans="1:256" s="361" customFormat="1" ht="15" hidden="1" customHeight="1" x14ac:dyDescent="0.2">
      <c r="A113" s="863" t="s">
        <v>2600</v>
      </c>
      <c r="B113" s="1034" t="s">
        <v>2601</v>
      </c>
      <c r="C113" s="1035" t="s">
        <v>2602</v>
      </c>
      <c r="D113" s="1035">
        <v>45246</v>
      </c>
      <c r="E113" s="851">
        <f t="shared" si="145"/>
        <v>45252</v>
      </c>
      <c r="F113" s="851">
        <f t="shared" si="146"/>
        <v>45254</v>
      </c>
      <c r="G113" s="857"/>
      <c r="H113" s="988">
        <v>45246</v>
      </c>
      <c r="I113" s="1023">
        <f>H113+1</f>
        <v>45247</v>
      </c>
      <c r="J113" s="836">
        <v>45255</v>
      </c>
      <c r="K113" s="1024"/>
      <c r="L113" s="858"/>
      <c r="M113" s="858"/>
      <c r="N113" s="858"/>
      <c r="O113" s="858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  <c r="IU113" s="202"/>
      <c r="IV113" s="202"/>
    </row>
    <row r="114" spans="1:256" s="361" customFormat="1" ht="15" hidden="1" customHeight="1" x14ac:dyDescent="0.2">
      <c r="A114" s="863"/>
      <c r="B114" s="1034" t="s">
        <v>2563</v>
      </c>
      <c r="C114" s="1035" t="s">
        <v>2603</v>
      </c>
      <c r="D114" s="1035">
        <v>45253</v>
      </c>
      <c r="E114" s="851">
        <f t="shared" si="145"/>
        <v>45259</v>
      </c>
      <c r="F114" s="851">
        <f t="shared" si="146"/>
        <v>45261</v>
      </c>
      <c r="G114" s="857"/>
      <c r="H114" s="988">
        <v>45253</v>
      </c>
      <c r="I114" s="1023">
        <f t="shared" si="134"/>
        <v>45254</v>
      </c>
      <c r="J114" s="836">
        <v>45255</v>
      </c>
      <c r="K114" s="1024"/>
      <c r="L114" s="858"/>
      <c r="M114" s="858"/>
      <c r="N114" s="858"/>
      <c r="O114" s="858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  <c r="IU114" s="202"/>
      <c r="IV114" s="202"/>
    </row>
    <row r="115" spans="1:256" s="361" customFormat="1" ht="15" hidden="1" customHeight="1" x14ac:dyDescent="0.2">
      <c r="A115" s="863"/>
      <c r="B115" s="1034" t="s">
        <v>2487</v>
      </c>
      <c r="C115" s="1035" t="s">
        <v>2604</v>
      </c>
      <c r="D115" s="1035">
        <v>45260</v>
      </c>
      <c r="E115" s="851">
        <f t="shared" si="145"/>
        <v>45266</v>
      </c>
      <c r="F115" s="851">
        <f t="shared" si="146"/>
        <v>45268</v>
      </c>
      <c r="G115" s="857"/>
      <c r="H115" s="988">
        <v>45260</v>
      </c>
      <c r="I115" s="1023">
        <f t="shared" si="134"/>
        <v>45261</v>
      </c>
      <c r="J115" s="836">
        <v>45289</v>
      </c>
      <c r="K115" s="1024"/>
      <c r="L115" s="858"/>
      <c r="M115" s="858"/>
      <c r="N115" s="858"/>
      <c r="O115" s="858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  <c r="IU115" s="202"/>
      <c r="IV115" s="202"/>
    </row>
    <row r="116" spans="1:256" s="361" customFormat="1" ht="15" hidden="1" customHeight="1" x14ac:dyDescent="0.2">
      <c r="A116" s="863"/>
      <c r="B116" s="1034" t="s">
        <v>2590</v>
      </c>
      <c r="C116" s="1035" t="s">
        <v>2605</v>
      </c>
      <c r="D116" s="1035">
        <v>45267</v>
      </c>
      <c r="E116" s="851">
        <f t="shared" si="145"/>
        <v>45273</v>
      </c>
      <c r="F116" s="851">
        <f t="shared" si="146"/>
        <v>45275</v>
      </c>
      <c r="G116" s="857"/>
      <c r="H116" s="988">
        <v>45267</v>
      </c>
      <c r="I116" s="1023">
        <f t="shared" si="134"/>
        <v>45268</v>
      </c>
      <c r="J116" s="836">
        <v>45267</v>
      </c>
      <c r="K116" s="1024"/>
      <c r="L116" s="858"/>
      <c r="M116" s="858"/>
      <c r="N116" s="858"/>
      <c r="O116" s="858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  <c r="IU116" s="202"/>
      <c r="IV116" s="202"/>
    </row>
    <row r="117" spans="1:256" s="361" customFormat="1" ht="15" hidden="1" customHeight="1" x14ac:dyDescent="0.2">
      <c r="A117" s="863"/>
      <c r="B117" s="1034" t="s">
        <v>2568</v>
      </c>
      <c r="C117" s="1035" t="s">
        <v>2606</v>
      </c>
      <c r="D117" s="1035">
        <v>45275</v>
      </c>
      <c r="E117" s="851">
        <f t="shared" si="145"/>
        <v>45281</v>
      </c>
      <c r="F117" s="851">
        <f t="shared" si="146"/>
        <v>45283</v>
      </c>
      <c r="G117" s="857"/>
      <c r="H117" s="988">
        <v>45274</v>
      </c>
      <c r="I117" s="1023">
        <f t="shared" si="134"/>
        <v>45275</v>
      </c>
      <c r="J117" s="836">
        <v>45274</v>
      </c>
      <c r="K117" s="1024"/>
      <c r="L117" s="858"/>
      <c r="M117" s="858"/>
      <c r="N117" s="858"/>
      <c r="O117" s="858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  <c r="IU117" s="202"/>
      <c r="IV117" s="202"/>
    </row>
    <row r="118" spans="1:256" s="361" customFormat="1" ht="15" hidden="1" customHeight="1" x14ac:dyDescent="0.2">
      <c r="A118" s="863"/>
      <c r="B118" s="1034" t="s">
        <v>2536</v>
      </c>
      <c r="C118" s="1035" t="s">
        <v>2607</v>
      </c>
      <c r="D118" s="1035">
        <v>45287</v>
      </c>
      <c r="E118" s="851">
        <f t="shared" si="145"/>
        <v>45293</v>
      </c>
      <c r="F118" s="851">
        <f t="shared" si="146"/>
        <v>45295</v>
      </c>
      <c r="G118" s="857"/>
      <c r="H118" s="988">
        <v>45281</v>
      </c>
      <c r="I118" s="1023">
        <f t="shared" si="134"/>
        <v>45282</v>
      </c>
      <c r="J118" s="836">
        <v>45287</v>
      </c>
      <c r="K118" s="1024"/>
      <c r="L118" s="858"/>
      <c r="M118" s="858"/>
      <c r="N118" s="858"/>
      <c r="O118" s="858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  <c r="IU118" s="202"/>
      <c r="IV118" s="202"/>
    </row>
    <row r="119" spans="1:256" s="361" customFormat="1" ht="15" hidden="1" customHeight="1" x14ac:dyDescent="0.2">
      <c r="A119" s="863"/>
      <c r="B119" s="1061" t="s">
        <v>2608</v>
      </c>
      <c r="C119" s="1059" t="s">
        <v>2609</v>
      </c>
      <c r="D119" s="1038">
        <v>45288</v>
      </c>
      <c r="E119" s="853">
        <f t="shared" si="145"/>
        <v>45294</v>
      </c>
      <c r="F119" s="853">
        <f t="shared" si="146"/>
        <v>45296</v>
      </c>
      <c r="G119" s="915"/>
      <c r="H119" s="1040">
        <v>45288</v>
      </c>
      <c r="I119" s="1037">
        <f t="shared" si="134"/>
        <v>45289</v>
      </c>
      <c r="J119" s="1062"/>
      <c r="K119" s="1024"/>
      <c r="L119" s="858"/>
      <c r="M119" s="858"/>
      <c r="N119" s="858"/>
      <c r="O119" s="858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  <c r="IU119" s="202"/>
      <c r="IV119" s="202"/>
    </row>
    <row r="120" spans="1:256" s="361" customFormat="1" ht="15" hidden="1" customHeight="1" x14ac:dyDescent="0.2">
      <c r="A120" s="863"/>
      <c r="B120" s="1034" t="s">
        <v>2579</v>
      </c>
      <c r="C120" s="1035" t="s">
        <v>2610</v>
      </c>
      <c r="D120" s="1035">
        <v>45302</v>
      </c>
      <c r="E120" s="851">
        <f t="shared" si="145"/>
        <v>45308</v>
      </c>
      <c r="F120" s="851">
        <f t="shared" si="146"/>
        <v>45310</v>
      </c>
      <c r="G120" s="857"/>
      <c r="H120" s="988">
        <f t="shared" ref="H120:H141" si="147">H119+7</f>
        <v>45295</v>
      </c>
      <c r="I120" s="1023">
        <f t="shared" si="134"/>
        <v>45296</v>
      </c>
      <c r="J120" s="836"/>
      <c r="K120" s="1024"/>
      <c r="L120" s="858"/>
      <c r="M120" s="858"/>
      <c r="N120" s="858"/>
      <c r="O120" s="858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  <c r="IU120" s="202"/>
      <c r="IV120" s="202"/>
    </row>
    <row r="121" spans="1:256" s="361" customFormat="1" ht="15" hidden="1" customHeight="1" x14ac:dyDescent="0.2">
      <c r="A121" s="863"/>
      <c r="B121" s="1034" t="s">
        <v>2581</v>
      </c>
      <c r="C121" s="1035" t="s">
        <v>2611</v>
      </c>
      <c r="D121" s="1035">
        <v>45304</v>
      </c>
      <c r="E121" s="851">
        <f t="shared" ref="E121:E123" si="148">D121+6</f>
        <v>45310</v>
      </c>
      <c r="F121" s="851">
        <f t="shared" ref="F121:F122" si="149">D121+8</f>
        <v>45312</v>
      </c>
      <c r="G121" s="857"/>
      <c r="H121" s="988">
        <f t="shared" si="147"/>
        <v>45302</v>
      </c>
      <c r="I121" s="1023">
        <f t="shared" si="134"/>
        <v>45303</v>
      </c>
      <c r="J121" s="836"/>
      <c r="K121" s="1024"/>
      <c r="L121" s="858"/>
      <c r="M121" s="858"/>
      <c r="N121" s="858"/>
      <c r="O121" s="858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  <c r="IU121" s="202"/>
      <c r="IV121" s="202"/>
    </row>
    <row r="122" spans="1:256" s="361" customFormat="1" ht="15" hidden="1" customHeight="1" x14ac:dyDescent="0.2">
      <c r="A122" s="863"/>
      <c r="B122" s="1034" t="s">
        <v>2540</v>
      </c>
      <c r="C122" s="1035" t="s">
        <v>2612</v>
      </c>
      <c r="D122" s="1035">
        <v>45319</v>
      </c>
      <c r="E122" s="851">
        <f t="shared" si="148"/>
        <v>45325</v>
      </c>
      <c r="F122" s="851">
        <f t="shared" si="149"/>
        <v>45327</v>
      </c>
      <c r="G122" s="857"/>
      <c r="H122" s="988">
        <f t="shared" si="147"/>
        <v>45309</v>
      </c>
      <c r="I122" s="1023">
        <f t="shared" si="134"/>
        <v>45310</v>
      </c>
      <c r="J122" s="836"/>
      <c r="K122" s="1024"/>
      <c r="L122" s="858"/>
      <c r="M122" s="858"/>
      <c r="N122" s="858"/>
      <c r="O122" s="858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  <c r="IU122" s="202"/>
      <c r="IV122" s="202"/>
    </row>
    <row r="123" spans="1:256" s="361" customFormat="1" ht="15" hidden="1" customHeight="1" x14ac:dyDescent="0.2">
      <c r="A123" s="863"/>
      <c r="B123" s="1034" t="s">
        <v>2530</v>
      </c>
      <c r="C123" s="1035" t="s">
        <v>2613</v>
      </c>
      <c r="D123" s="1035">
        <v>45323</v>
      </c>
      <c r="E123" s="851">
        <f t="shared" si="148"/>
        <v>45329</v>
      </c>
      <c r="F123" s="851">
        <f>D123+10</f>
        <v>45333</v>
      </c>
      <c r="G123" s="857"/>
      <c r="H123" s="988">
        <f t="shared" si="147"/>
        <v>45316</v>
      </c>
      <c r="I123" s="1023">
        <f t="shared" si="134"/>
        <v>45317</v>
      </c>
      <c r="J123" s="836"/>
      <c r="K123" s="1024"/>
      <c r="L123" s="858"/>
      <c r="M123" s="858"/>
      <c r="N123" s="858"/>
      <c r="O123" s="858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  <c r="IU123" s="202"/>
      <c r="IV123" s="202"/>
    </row>
    <row r="124" spans="1:256" s="361" customFormat="1" ht="15" hidden="1" customHeight="1" x14ac:dyDescent="0.2">
      <c r="A124" s="863"/>
      <c r="B124" s="1034" t="s">
        <v>2584</v>
      </c>
      <c r="C124" s="1035" t="s">
        <v>2614</v>
      </c>
      <c r="D124" s="1035">
        <v>45331</v>
      </c>
      <c r="E124" s="851">
        <f t="shared" ref="E124" si="150">D124+6</f>
        <v>45337</v>
      </c>
      <c r="F124" s="851">
        <f>D124+10</f>
        <v>45341</v>
      </c>
      <c r="G124" s="857"/>
      <c r="H124" s="988">
        <f t="shared" si="147"/>
        <v>45323</v>
      </c>
      <c r="I124" s="1023">
        <f t="shared" si="134"/>
        <v>45324</v>
      </c>
      <c r="J124" s="836"/>
      <c r="K124" s="1024"/>
      <c r="L124" s="858"/>
      <c r="M124" s="858"/>
      <c r="N124" s="858"/>
      <c r="O124" s="858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  <c r="IU124" s="202"/>
      <c r="IV124" s="202"/>
    </row>
    <row r="125" spans="1:256" s="361" customFormat="1" ht="15" hidden="1" customHeight="1" x14ac:dyDescent="0.2">
      <c r="A125" s="863"/>
      <c r="B125" s="1034" t="s">
        <v>2509</v>
      </c>
      <c r="C125" s="1035" t="s">
        <v>2615</v>
      </c>
      <c r="D125" s="1035">
        <v>45330</v>
      </c>
      <c r="E125" s="851">
        <f t="shared" ref="E125" si="151">D125+6</f>
        <v>45336</v>
      </c>
      <c r="F125" s="851">
        <f>D125+10</f>
        <v>45340</v>
      </c>
      <c r="G125" s="857"/>
      <c r="H125" s="988">
        <f t="shared" si="147"/>
        <v>45330</v>
      </c>
      <c r="I125" s="1023">
        <f t="shared" si="134"/>
        <v>45331</v>
      </c>
      <c r="J125" s="836">
        <v>45330</v>
      </c>
      <c r="K125" s="1024"/>
      <c r="L125" s="858"/>
      <c r="M125" s="858"/>
      <c r="N125" s="858"/>
      <c r="O125" s="858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  <c r="IU125" s="202"/>
      <c r="IV125" s="202"/>
    </row>
    <row r="126" spans="1:256" s="361" customFormat="1" ht="15" hidden="1" customHeight="1" x14ac:dyDescent="0.2">
      <c r="A126" s="863"/>
      <c r="B126" s="1034" t="s">
        <v>2601</v>
      </c>
      <c r="C126" s="1035" t="s">
        <v>2616</v>
      </c>
      <c r="D126" s="1035">
        <f t="shared" ref="D126:D127" si="152">D125+7</f>
        <v>45337</v>
      </c>
      <c r="E126" s="851">
        <f t="shared" ref="E126:E128" si="153">D126+6</f>
        <v>45343</v>
      </c>
      <c r="F126" s="851">
        <f>D126+10</f>
        <v>45347</v>
      </c>
      <c r="G126" s="857"/>
      <c r="H126" s="988">
        <f t="shared" si="147"/>
        <v>45337</v>
      </c>
      <c r="I126" s="1023">
        <f t="shared" si="134"/>
        <v>45338</v>
      </c>
      <c r="J126" s="836">
        <v>45339</v>
      </c>
      <c r="K126" s="1024"/>
      <c r="L126" s="858"/>
      <c r="M126" s="858"/>
      <c r="N126" s="858"/>
      <c r="O126" s="858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  <c r="IU126" s="202"/>
      <c r="IV126" s="202"/>
    </row>
    <row r="127" spans="1:256" s="361" customFormat="1" ht="15" hidden="1" customHeight="1" x14ac:dyDescent="0.2">
      <c r="A127" s="863"/>
      <c r="B127" s="1034" t="s">
        <v>2617</v>
      </c>
      <c r="C127" s="1035" t="s">
        <v>2618</v>
      </c>
      <c r="D127" s="1035">
        <f t="shared" si="152"/>
        <v>45344</v>
      </c>
      <c r="E127" s="851">
        <f t="shared" si="153"/>
        <v>45350</v>
      </c>
      <c r="F127" s="853">
        <f t="shared" ref="F127" si="154">D127+8</f>
        <v>45352</v>
      </c>
      <c r="G127" s="915"/>
      <c r="H127" s="988">
        <f t="shared" si="147"/>
        <v>45344</v>
      </c>
      <c r="I127" s="1023">
        <f t="shared" si="134"/>
        <v>45345</v>
      </c>
      <c r="J127" s="836">
        <v>45344</v>
      </c>
      <c r="K127" s="1024"/>
      <c r="L127" s="858"/>
      <c r="M127" s="858"/>
      <c r="N127" s="858"/>
      <c r="O127" s="858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  <c r="IU127" s="202"/>
      <c r="IV127" s="202"/>
    </row>
    <row r="128" spans="1:256" s="361" customFormat="1" ht="15" hidden="1" customHeight="1" x14ac:dyDescent="0.2">
      <c r="A128" s="863"/>
      <c r="B128" s="1034" t="s">
        <v>2590</v>
      </c>
      <c r="C128" s="1035" t="s">
        <v>2619</v>
      </c>
      <c r="D128" s="1035">
        <v>45360</v>
      </c>
      <c r="E128" s="851">
        <f t="shared" si="153"/>
        <v>45366</v>
      </c>
      <c r="F128" s="851">
        <f>D128+10</f>
        <v>45370</v>
      </c>
      <c r="G128" s="857"/>
      <c r="H128" s="988">
        <f t="shared" si="147"/>
        <v>45351</v>
      </c>
      <c r="I128" s="1023">
        <f t="shared" si="134"/>
        <v>45352</v>
      </c>
      <c r="J128" s="836">
        <v>45357</v>
      </c>
      <c r="K128" s="1024"/>
      <c r="L128" s="858"/>
      <c r="M128" s="858"/>
      <c r="N128" s="858"/>
      <c r="O128" s="858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  <c r="IU128" s="202"/>
      <c r="IV128" s="202"/>
    </row>
    <row r="129" spans="1:256" s="361" customFormat="1" ht="15" hidden="1" customHeight="1" x14ac:dyDescent="0.2">
      <c r="A129" s="863"/>
      <c r="B129" s="1034" t="s">
        <v>2568</v>
      </c>
      <c r="C129" s="1035" t="s">
        <v>2620</v>
      </c>
      <c r="D129" s="1035">
        <v>45364</v>
      </c>
      <c r="E129" s="851">
        <f t="shared" ref="E129:E132" si="155">D129+6</f>
        <v>45370</v>
      </c>
      <c r="F129" s="895"/>
      <c r="G129" s="857"/>
      <c r="H129" s="988">
        <f t="shared" si="147"/>
        <v>45358</v>
      </c>
      <c r="I129" s="1023">
        <f t="shared" si="134"/>
        <v>45359</v>
      </c>
      <c r="J129" s="836">
        <v>45358</v>
      </c>
      <c r="K129" s="1024"/>
      <c r="L129" s="858"/>
      <c r="M129" s="858"/>
      <c r="N129" s="858"/>
      <c r="O129" s="858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  <c r="IU129" s="202"/>
      <c r="IV129" s="202"/>
    </row>
    <row r="130" spans="1:256" s="361" customFormat="1" ht="17.25" hidden="1" customHeight="1" x14ac:dyDescent="0.2">
      <c r="A130" s="863"/>
      <c r="B130" s="1034" t="s">
        <v>2621</v>
      </c>
      <c r="C130" s="1035" t="s">
        <v>2622</v>
      </c>
      <c r="D130" s="1035">
        <v>45374</v>
      </c>
      <c r="E130" s="851">
        <f t="shared" si="155"/>
        <v>45380</v>
      </c>
      <c r="F130" s="851">
        <f t="shared" ref="F130:F135" si="156">D130+10</f>
        <v>45384</v>
      </c>
      <c r="G130" s="857"/>
      <c r="H130" s="851">
        <f t="shared" si="147"/>
        <v>45365</v>
      </c>
      <c r="I130" s="851">
        <f t="shared" si="134"/>
        <v>45366</v>
      </c>
      <c r="J130" s="851">
        <v>45365</v>
      </c>
      <c r="K130" s="1024"/>
      <c r="L130" s="858"/>
      <c r="M130" s="858"/>
      <c r="N130" s="858"/>
      <c r="O130" s="858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  <c r="IU130" s="202"/>
      <c r="IV130" s="202"/>
    </row>
    <row r="131" spans="1:256" s="361" customFormat="1" ht="17.25" hidden="1" customHeight="1" x14ac:dyDescent="0.2">
      <c r="A131" s="863"/>
      <c r="B131" s="1034" t="s">
        <v>2623</v>
      </c>
      <c r="C131" s="1035" t="s">
        <v>2624</v>
      </c>
      <c r="D131" s="1035">
        <v>45379</v>
      </c>
      <c r="E131" s="851">
        <f t="shared" si="155"/>
        <v>45385</v>
      </c>
      <c r="F131" s="851">
        <f t="shared" si="156"/>
        <v>45389</v>
      </c>
      <c r="G131" s="857"/>
      <c r="H131" s="851">
        <f t="shared" si="147"/>
        <v>45372</v>
      </c>
      <c r="I131" s="851">
        <f t="shared" si="134"/>
        <v>45373</v>
      </c>
      <c r="J131" s="851">
        <v>45372</v>
      </c>
      <c r="K131" s="1024"/>
      <c r="L131" s="858"/>
      <c r="M131" s="858"/>
      <c r="N131" s="858"/>
      <c r="O131" s="858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  <c r="IU131" s="202"/>
      <c r="IV131" s="202"/>
    </row>
    <row r="132" spans="1:256" s="361" customFormat="1" ht="17.25" hidden="1" customHeight="1" x14ac:dyDescent="0.2">
      <c r="A132" s="863"/>
      <c r="B132" s="1034" t="s">
        <v>2579</v>
      </c>
      <c r="C132" s="1035" t="s">
        <v>2625</v>
      </c>
      <c r="D132" s="1035">
        <v>45383</v>
      </c>
      <c r="E132" s="851">
        <f t="shared" si="155"/>
        <v>45389</v>
      </c>
      <c r="F132" s="851">
        <f t="shared" si="156"/>
        <v>45393</v>
      </c>
      <c r="G132" s="857"/>
      <c r="H132" s="851">
        <f t="shared" si="147"/>
        <v>45379</v>
      </c>
      <c r="I132" s="851">
        <f t="shared" si="134"/>
        <v>45380</v>
      </c>
      <c r="J132" s="851">
        <v>45379</v>
      </c>
      <c r="K132" s="1024"/>
      <c r="L132" s="858"/>
      <c r="M132" s="858"/>
      <c r="N132" s="858"/>
      <c r="O132" s="858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  <c r="IU132" s="202"/>
      <c r="IV132" s="202"/>
    </row>
    <row r="133" spans="1:256" s="361" customFormat="1" ht="17.25" hidden="1" customHeight="1" x14ac:dyDescent="0.2">
      <c r="A133" s="863"/>
      <c r="B133" s="1230" t="s">
        <v>2581</v>
      </c>
      <c r="C133" s="1231" t="s">
        <v>2626</v>
      </c>
      <c r="D133" s="1231">
        <v>45397</v>
      </c>
      <c r="E133" s="851">
        <f t="shared" ref="E133:E135" si="157">D133+6</f>
        <v>45403</v>
      </c>
      <c r="F133" s="851">
        <f t="shared" si="156"/>
        <v>45407</v>
      </c>
      <c r="G133" s="857"/>
      <c r="H133" s="851">
        <f t="shared" si="147"/>
        <v>45386</v>
      </c>
      <c r="I133" s="851">
        <f t="shared" si="134"/>
        <v>45387</v>
      </c>
      <c r="J133" s="851"/>
      <c r="K133" s="1024"/>
      <c r="L133" s="858"/>
      <c r="M133" s="858"/>
      <c r="N133" s="858"/>
      <c r="O133" s="858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  <c r="IU133" s="202"/>
      <c r="IV133" s="202"/>
    </row>
    <row r="134" spans="1:256" s="361" customFormat="1" ht="17.25" customHeight="1" x14ac:dyDescent="0.2">
      <c r="A134" s="863"/>
      <c r="B134" s="1230" t="s">
        <v>2540</v>
      </c>
      <c r="C134" s="1231" t="s">
        <v>2627</v>
      </c>
      <c r="D134" s="1231">
        <v>45412</v>
      </c>
      <c r="E134" s="851">
        <f t="shared" si="157"/>
        <v>45418</v>
      </c>
      <c r="F134" s="851">
        <f t="shared" si="156"/>
        <v>45422</v>
      </c>
      <c r="G134" s="857"/>
      <c r="H134" s="851">
        <f t="shared" si="147"/>
        <v>45393</v>
      </c>
      <c r="I134" s="851">
        <f t="shared" si="134"/>
        <v>45394</v>
      </c>
      <c r="J134" s="851"/>
      <c r="K134" s="1024"/>
      <c r="L134" s="858"/>
      <c r="M134" s="858"/>
      <c r="N134" s="858"/>
      <c r="O134" s="858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  <c r="IU134" s="202"/>
      <c r="IV134" s="202"/>
    </row>
    <row r="135" spans="1:256" s="361" customFormat="1" ht="17.25" customHeight="1" x14ac:dyDescent="0.2">
      <c r="A135" s="863"/>
      <c r="B135" s="1230" t="s">
        <v>2530</v>
      </c>
      <c r="C135" s="1231" t="s">
        <v>2628</v>
      </c>
      <c r="D135" s="1231">
        <v>45410</v>
      </c>
      <c r="E135" s="851">
        <f t="shared" si="157"/>
        <v>45416</v>
      </c>
      <c r="F135" s="851">
        <f t="shared" si="156"/>
        <v>45420</v>
      </c>
      <c r="G135" s="857"/>
      <c r="H135" s="851">
        <f t="shared" si="147"/>
        <v>45400</v>
      </c>
      <c r="I135" s="851">
        <f t="shared" si="134"/>
        <v>45401</v>
      </c>
      <c r="J135" s="851"/>
      <c r="K135" s="1024"/>
      <c r="L135" s="858"/>
      <c r="M135" s="858"/>
      <c r="N135" s="858"/>
      <c r="O135" s="858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  <c r="IU135" s="202"/>
      <c r="IV135" s="202"/>
    </row>
    <row r="136" spans="1:256" s="361" customFormat="1" ht="17.25" customHeight="1" x14ac:dyDescent="0.2">
      <c r="A136" s="863"/>
      <c r="B136" s="1094" t="s">
        <v>395</v>
      </c>
      <c r="C136" s="1231" t="s">
        <v>2629</v>
      </c>
      <c r="D136" s="895">
        <v>45410</v>
      </c>
      <c r="E136" s="895">
        <v>45414</v>
      </c>
      <c r="F136" s="895">
        <f t="shared" ref="F136:F137" si="158">D136+10</f>
        <v>45420</v>
      </c>
      <c r="G136" s="857"/>
      <c r="H136" s="851">
        <f t="shared" si="147"/>
        <v>45407</v>
      </c>
      <c r="I136" s="851">
        <f t="shared" si="134"/>
        <v>45408</v>
      </c>
      <c r="J136" s="851"/>
      <c r="K136" s="1024"/>
      <c r="L136" s="858"/>
      <c r="M136" s="858"/>
      <c r="N136" s="858"/>
      <c r="O136" s="858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  <c r="IU136" s="202"/>
      <c r="IV136" s="202"/>
    </row>
    <row r="137" spans="1:256" s="361" customFormat="1" ht="17.25" customHeight="1" x14ac:dyDescent="0.2">
      <c r="A137" s="863"/>
      <c r="B137" s="1230" t="s">
        <v>2509</v>
      </c>
      <c r="C137" s="1231" t="s">
        <v>2630</v>
      </c>
      <c r="D137" s="1231">
        <v>45415</v>
      </c>
      <c r="E137" s="851">
        <f>D137+6</f>
        <v>45421</v>
      </c>
      <c r="F137" s="851">
        <f t="shared" si="158"/>
        <v>45425</v>
      </c>
      <c r="G137" s="857"/>
      <c r="H137" s="851">
        <f t="shared" si="147"/>
        <v>45414</v>
      </c>
      <c r="I137" s="851">
        <f t="shared" si="134"/>
        <v>45415</v>
      </c>
      <c r="J137" s="851"/>
      <c r="K137" s="1024"/>
      <c r="L137" s="858"/>
      <c r="M137" s="858"/>
      <c r="N137" s="858"/>
      <c r="O137" s="858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  <c r="IU137" s="202"/>
      <c r="IV137" s="202"/>
    </row>
    <row r="138" spans="1:256" s="361" customFormat="1" ht="17.25" customHeight="1" x14ac:dyDescent="0.2">
      <c r="A138" s="863"/>
      <c r="B138" s="1094" t="s">
        <v>395</v>
      </c>
      <c r="C138" s="1231" t="s">
        <v>2631</v>
      </c>
      <c r="D138" s="895">
        <v>45410</v>
      </c>
      <c r="E138" s="895">
        <v>45414</v>
      </c>
      <c r="F138" s="895">
        <f t="shared" ref="F138:F141" si="159">D138+10</f>
        <v>45420</v>
      </c>
      <c r="G138" s="857"/>
      <c r="H138" s="851">
        <f t="shared" si="147"/>
        <v>45421</v>
      </c>
      <c r="I138" s="851">
        <f t="shared" si="134"/>
        <v>45422</v>
      </c>
      <c r="J138" s="851"/>
      <c r="K138" s="1024"/>
      <c r="L138" s="858"/>
      <c r="M138" s="858"/>
      <c r="N138" s="858"/>
      <c r="O138" s="858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  <c r="IU138" s="202"/>
      <c r="IV138" s="202"/>
    </row>
    <row r="139" spans="1:256" s="361" customFormat="1" ht="17.25" customHeight="1" x14ac:dyDescent="0.2">
      <c r="A139" s="863"/>
      <c r="B139" s="1230" t="s">
        <v>2601</v>
      </c>
      <c r="C139" s="1231" t="s">
        <v>2632</v>
      </c>
      <c r="D139" s="1231">
        <v>45429</v>
      </c>
      <c r="E139" s="851">
        <f t="shared" ref="E139:E141" si="160">D139+6</f>
        <v>45435</v>
      </c>
      <c r="F139" s="851">
        <f t="shared" si="159"/>
        <v>45439</v>
      </c>
      <c r="G139" s="857"/>
      <c r="H139" s="851">
        <f t="shared" si="147"/>
        <v>45428</v>
      </c>
      <c r="I139" s="851">
        <f t="shared" si="134"/>
        <v>45429</v>
      </c>
      <c r="J139" s="851"/>
      <c r="K139" s="1024"/>
      <c r="L139" s="858"/>
      <c r="M139" s="858"/>
      <c r="N139" s="858"/>
      <c r="O139" s="858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  <c r="IU139" s="202"/>
      <c r="IV139" s="202"/>
    </row>
    <row r="140" spans="1:256" s="361" customFormat="1" ht="17.25" customHeight="1" x14ac:dyDescent="0.2">
      <c r="A140" s="863"/>
      <c r="B140" s="1230" t="s">
        <v>2584</v>
      </c>
      <c r="C140" s="1231" t="s">
        <v>2633</v>
      </c>
      <c r="D140" s="1231">
        <v>45436</v>
      </c>
      <c r="E140" s="851">
        <f t="shared" si="160"/>
        <v>45442</v>
      </c>
      <c r="F140" s="851">
        <f t="shared" si="159"/>
        <v>45446</v>
      </c>
      <c r="G140" s="857"/>
      <c r="H140" s="851">
        <f t="shared" si="147"/>
        <v>45435</v>
      </c>
      <c r="I140" s="851">
        <f t="shared" si="134"/>
        <v>45436</v>
      </c>
      <c r="J140" s="851"/>
      <c r="K140" s="1024"/>
      <c r="L140" s="858"/>
      <c r="M140" s="858"/>
      <c r="N140" s="858"/>
      <c r="O140" s="858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  <c r="IU140" s="202"/>
      <c r="IV140" s="202"/>
    </row>
    <row r="141" spans="1:256" s="361" customFormat="1" ht="17.25" customHeight="1" x14ac:dyDescent="0.2">
      <c r="A141" s="863"/>
      <c r="B141" s="1230" t="s">
        <v>2590</v>
      </c>
      <c r="C141" s="1231" t="s">
        <v>2634</v>
      </c>
      <c r="D141" s="1231">
        <v>45443</v>
      </c>
      <c r="E141" s="851">
        <f t="shared" si="160"/>
        <v>45449</v>
      </c>
      <c r="F141" s="851">
        <f t="shared" si="159"/>
        <v>45453</v>
      </c>
      <c r="G141" s="857"/>
      <c r="H141" s="851">
        <f t="shared" si="147"/>
        <v>45442</v>
      </c>
      <c r="I141" s="851">
        <f t="shared" si="134"/>
        <v>45443</v>
      </c>
      <c r="J141" s="851"/>
      <c r="K141" s="1024"/>
      <c r="L141" s="858"/>
      <c r="M141" s="858"/>
      <c r="N141" s="858"/>
      <c r="O141" s="858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  <c r="IU141" s="202"/>
      <c r="IV141" s="202"/>
    </row>
    <row r="142" spans="1:256" s="361" customFormat="1" ht="17.25" customHeight="1" x14ac:dyDescent="0.2">
      <c r="A142" s="863"/>
      <c r="B142" s="1063"/>
      <c r="C142" s="1064"/>
      <c r="D142" s="1064"/>
      <c r="E142" s="857"/>
      <c r="F142" s="857"/>
      <c r="G142" s="862"/>
      <c r="H142" s="477"/>
      <c r="I142" s="844"/>
      <c r="J142" s="1024"/>
      <c r="K142" s="858"/>
      <c r="L142" s="858"/>
      <c r="M142" s="858"/>
      <c r="N142" s="858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  <c r="IU142" s="202"/>
    </row>
    <row r="143" spans="1:256" s="361" customFormat="1" ht="17.25" customHeight="1" x14ac:dyDescent="0.2">
      <c r="A143" s="863"/>
      <c r="B143" s="1019" t="s">
        <v>2635</v>
      </c>
      <c r="C143" s="1064"/>
      <c r="D143" s="1064"/>
      <c r="E143" s="857"/>
      <c r="F143" s="857"/>
      <c r="H143" s="890"/>
      <c r="I143" s="861"/>
      <c r="J143" s="1024"/>
      <c r="K143" s="858"/>
      <c r="L143" s="858"/>
      <c r="M143" s="858"/>
      <c r="N143" s="858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  <c r="IU143" s="202"/>
    </row>
    <row r="144" spans="1:256" s="361" customFormat="1" ht="16.899999999999999" customHeight="1" x14ac:dyDescent="0.2">
      <c r="A144" s="1020"/>
      <c r="B144" s="202"/>
      <c r="C144" s="857"/>
      <c r="D144" s="857"/>
      <c r="E144" s="857"/>
      <c r="F144" s="202"/>
      <c r="G144" s="202"/>
      <c r="H144" s="1065"/>
      <c r="I144" s="1065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  <c r="IU144" s="202"/>
      <c r="IV144" s="202"/>
    </row>
    <row r="145" spans="1:12" s="361" customFormat="1" ht="17.25" customHeight="1" x14ac:dyDescent="0.2">
      <c r="A145" s="1020"/>
      <c r="B145" s="757" t="s">
        <v>685</v>
      </c>
      <c r="C145" s="758"/>
      <c r="D145" s="758"/>
      <c r="E145" s="758"/>
      <c r="F145" s="758"/>
      <c r="G145" s="758"/>
      <c r="H145" s="758"/>
      <c r="J145" s="202"/>
      <c r="K145" s="202"/>
      <c r="L145" s="202"/>
    </row>
    <row r="146" spans="1:12" s="361" customFormat="1" ht="17.25" customHeight="1" x14ac:dyDescent="0.2">
      <c r="A146" s="1020"/>
      <c r="B146" s="757"/>
      <c r="C146" s="758"/>
      <c r="D146" s="758"/>
      <c r="E146" s="758"/>
      <c r="F146" s="758"/>
      <c r="G146" s="758"/>
      <c r="H146" s="758"/>
      <c r="J146" s="463"/>
      <c r="L146" s="830"/>
    </row>
    <row r="147" spans="1:12" s="361" customFormat="1" ht="17.25" customHeight="1" x14ac:dyDescent="0.2">
      <c r="A147" s="1021"/>
      <c r="B147" s="757"/>
      <c r="C147" s="758"/>
      <c r="D147" s="758"/>
      <c r="E147" s="758"/>
      <c r="F147" s="757"/>
      <c r="G147" s="757"/>
      <c r="H147" s="757"/>
      <c r="I147" s="465"/>
      <c r="J147" s="465"/>
      <c r="K147" s="210"/>
      <c r="L147" s="210"/>
    </row>
    <row r="148" spans="1:12" s="361" customFormat="1" ht="17.25" customHeight="1" thickBot="1" x14ac:dyDescent="0.25">
      <c r="A148" s="1020"/>
      <c r="B148" s="759"/>
      <c r="C148" s="757"/>
      <c r="D148" s="757"/>
      <c r="E148" s="757"/>
      <c r="F148" s="757"/>
      <c r="G148" s="757"/>
      <c r="H148" s="757"/>
      <c r="I148" s="465"/>
      <c r="J148" s="465"/>
      <c r="K148" s="210"/>
      <c r="L148" s="210"/>
    </row>
    <row r="149" spans="1:12" s="361" customFormat="1" ht="20.100000000000001" customHeight="1" x14ac:dyDescent="0.2">
      <c r="A149" s="1020"/>
      <c r="B149" s="1066"/>
      <c r="C149" s="1067"/>
      <c r="D149" s="1068"/>
      <c r="E149" s="1069"/>
      <c r="F149" s="1070"/>
      <c r="G149" s="1071"/>
      <c r="H149" s="1072"/>
      <c r="I149" s="465"/>
      <c r="J149" s="465"/>
      <c r="K149" s="645"/>
      <c r="L149" s="210"/>
    </row>
    <row r="150" spans="1:12" s="361" customFormat="1" ht="20.100000000000001" customHeight="1" x14ac:dyDescent="0.2">
      <c r="A150" s="1020"/>
      <c r="B150" s="872" t="s">
        <v>449</v>
      </c>
      <c r="C150" s="151"/>
      <c r="D150" s="153" t="s">
        <v>450</v>
      </c>
      <c r="E150" s="153"/>
      <c r="F150" s="153"/>
      <c r="G150" s="153" t="s">
        <v>451</v>
      </c>
      <c r="H150" s="873"/>
      <c r="I150" s="465"/>
      <c r="J150" s="465"/>
      <c r="K150" s="210"/>
      <c r="L150" s="210"/>
    </row>
    <row r="151" spans="1:12" s="361" customFormat="1" ht="20.100000000000001" customHeight="1" x14ac:dyDescent="0.2">
      <c r="A151" s="1020"/>
      <c r="B151" s="874" t="s">
        <v>452</v>
      </c>
      <c r="C151" s="875" t="s">
        <v>453</v>
      </c>
      <c r="D151" s="138" t="s">
        <v>454</v>
      </c>
      <c r="E151" s="153"/>
      <c r="F151" s="875" t="s">
        <v>455</v>
      </c>
      <c r="G151" s="151" t="s">
        <v>456</v>
      </c>
      <c r="H151" s="876" t="s">
        <v>457</v>
      </c>
      <c r="I151" s="465"/>
      <c r="J151" s="465"/>
      <c r="K151" s="210"/>
      <c r="L151" s="210"/>
    </row>
    <row r="152" spans="1:12" s="361" customFormat="1" ht="20.100000000000001" customHeight="1" x14ac:dyDescent="0.2">
      <c r="A152" s="1020"/>
      <c r="B152" s="877" t="s">
        <v>458</v>
      </c>
      <c r="C152" s="878" t="s">
        <v>459</v>
      </c>
      <c r="D152" s="138" t="s">
        <v>460</v>
      </c>
      <c r="E152" s="154" t="s">
        <v>461</v>
      </c>
      <c r="F152" s="879" t="s">
        <v>462</v>
      </c>
      <c r="G152" s="663" t="s">
        <v>463</v>
      </c>
      <c r="H152" s="880" t="s">
        <v>464</v>
      </c>
      <c r="I152" s="465"/>
      <c r="J152" s="465"/>
      <c r="K152" s="210"/>
      <c r="L152" s="210"/>
    </row>
    <row r="153" spans="1:12" s="361" customFormat="1" ht="20.100000000000001" customHeight="1" x14ac:dyDescent="0.2">
      <c r="A153" s="1020"/>
      <c r="B153" s="877" t="s">
        <v>465</v>
      </c>
      <c r="C153" s="878" t="s">
        <v>466</v>
      </c>
      <c r="D153" s="138" t="s">
        <v>467</v>
      </c>
      <c r="E153" s="154" t="s">
        <v>468</v>
      </c>
      <c r="F153" s="879" t="s">
        <v>469</v>
      </c>
      <c r="G153" s="663" t="s">
        <v>470</v>
      </c>
      <c r="H153" s="880" t="s">
        <v>471</v>
      </c>
      <c r="I153" s="465"/>
      <c r="J153" s="465"/>
      <c r="K153" s="467"/>
      <c r="L153" s="205"/>
    </row>
    <row r="154" spans="1:12" s="361" customFormat="1" ht="20.100000000000001" customHeight="1" x14ac:dyDescent="0.2">
      <c r="A154" s="1020"/>
      <c r="B154" s="877" t="s">
        <v>472</v>
      </c>
      <c r="C154" s="878" t="s">
        <v>473</v>
      </c>
      <c r="D154" s="138" t="s">
        <v>474</v>
      </c>
      <c r="E154" s="154" t="s">
        <v>475</v>
      </c>
      <c r="F154" s="879" t="s">
        <v>476</v>
      </c>
      <c r="G154" s="663" t="s">
        <v>477</v>
      </c>
      <c r="H154" s="880" t="s">
        <v>478</v>
      </c>
      <c r="J154" s="858"/>
      <c r="K154" s="212"/>
      <c r="L154" s="205"/>
    </row>
    <row r="155" spans="1:12" s="361" customFormat="1" ht="20.100000000000001" customHeight="1" x14ac:dyDescent="0.2">
      <c r="A155" s="463"/>
      <c r="B155" s="877" t="s">
        <v>479</v>
      </c>
      <c r="C155" s="878" t="s">
        <v>480</v>
      </c>
      <c r="D155" s="138" t="s">
        <v>481</v>
      </c>
      <c r="E155" s="154" t="s">
        <v>482</v>
      </c>
      <c r="F155" s="879" t="s">
        <v>483</v>
      </c>
      <c r="G155" s="663" t="s">
        <v>484</v>
      </c>
      <c r="H155" s="880" t="s">
        <v>485</v>
      </c>
    </row>
    <row r="156" spans="1:12" s="361" customFormat="1" ht="20.100000000000001" customHeight="1" x14ac:dyDescent="0.2">
      <c r="A156" s="463"/>
      <c r="B156" s="877" t="s">
        <v>486</v>
      </c>
      <c r="C156" s="878" t="s">
        <v>487</v>
      </c>
      <c r="D156" s="138" t="s">
        <v>488</v>
      </c>
      <c r="E156" s="154" t="s">
        <v>489</v>
      </c>
      <c r="F156" s="879" t="s">
        <v>490</v>
      </c>
      <c r="G156" s="663" t="s">
        <v>491</v>
      </c>
      <c r="H156" s="880" t="s">
        <v>492</v>
      </c>
    </row>
    <row r="157" spans="1:12" s="361" customFormat="1" ht="20.100000000000001" customHeight="1" x14ac:dyDescent="0.2">
      <c r="A157" s="463"/>
      <c r="B157" s="877" t="s">
        <v>493</v>
      </c>
      <c r="C157" s="878" t="s">
        <v>494</v>
      </c>
      <c r="D157" s="138"/>
      <c r="E157" s="193"/>
      <c r="F157" s="154"/>
      <c r="G157" s="663" t="s">
        <v>498</v>
      </c>
      <c r="H157" s="880" t="s">
        <v>499</v>
      </c>
    </row>
    <row r="158" spans="1:12" s="361" customFormat="1" ht="20.100000000000001" customHeight="1" x14ac:dyDescent="0.2">
      <c r="A158" s="463"/>
      <c r="B158" s="877" t="s">
        <v>500</v>
      </c>
      <c r="C158" s="878" t="s">
        <v>501</v>
      </c>
      <c r="D158" s="138"/>
      <c r="E158" s="151"/>
      <c r="F158" s="663"/>
      <c r="G158" s="663" t="s">
        <v>502</v>
      </c>
      <c r="H158" s="881" t="s">
        <v>503</v>
      </c>
    </row>
    <row r="159" spans="1:12" s="361" customFormat="1" ht="20.100000000000001" customHeight="1" x14ac:dyDescent="0.2">
      <c r="A159" s="463"/>
      <c r="B159" s="877" t="s">
        <v>504</v>
      </c>
      <c r="C159" s="878" t="s">
        <v>505</v>
      </c>
      <c r="D159" s="151"/>
      <c r="E159" s="151"/>
      <c r="F159" s="151"/>
      <c r="G159" s="151"/>
      <c r="H159" s="882"/>
    </row>
    <row r="160" spans="1:12" s="361" customFormat="1" ht="20.100000000000001" customHeight="1" thickBot="1" x14ac:dyDescent="0.25">
      <c r="A160" s="463"/>
      <c r="B160" s="1073"/>
      <c r="C160" s="885"/>
      <c r="D160" s="885"/>
      <c r="E160" s="885"/>
      <c r="F160" s="885"/>
      <c r="G160" s="885"/>
      <c r="H160" s="1074"/>
    </row>
    <row r="161" spans="1:1" s="361" customFormat="1" ht="20.100000000000001" customHeight="1" x14ac:dyDescent="0.2">
      <c r="A161" s="463"/>
    </row>
    <row r="162" spans="1:1" s="361" customFormat="1" ht="20.100000000000001" customHeight="1" x14ac:dyDescent="0.2">
      <c r="A162" s="463"/>
    </row>
    <row r="163" spans="1:1" s="361" customFormat="1" ht="20.100000000000001" customHeight="1" x14ac:dyDescent="0.2">
      <c r="A163" s="463"/>
    </row>
    <row r="164" spans="1:1" s="361" customFormat="1" ht="20.100000000000001" customHeight="1" x14ac:dyDescent="0.2">
      <c r="A164" s="463"/>
    </row>
    <row r="165" spans="1:1" ht="20.100000000000001" customHeight="1" x14ac:dyDescent="0.2"/>
    <row r="166" spans="1:1" ht="20.100000000000001" customHeight="1" x14ac:dyDescent="0.2"/>
    <row r="167" spans="1:1" ht="20.100000000000001" customHeight="1" x14ac:dyDescent="0.2"/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6">
    <mergeCell ref="J7:J8"/>
    <mergeCell ref="B2:F2"/>
    <mergeCell ref="B4:F4"/>
    <mergeCell ref="D7:D8"/>
    <mergeCell ref="H7:H8"/>
    <mergeCell ref="I7:I8"/>
  </mergeCells>
  <phoneticPr fontId="82" type="noConversion"/>
  <hyperlinks>
    <hyperlink ref="H151" r:id="rId8" xr:uid="{3CA80057-BF14-4857-B833-9359AAEEC621}"/>
    <hyperlink ref="C151" r:id="rId9" xr:uid="{8B553FE2-A6AD-4D3B-938F-E4FD58D246AA}"/>
    <hyperlink ref="H156" r:id="rId10" xr:uid="{EF74C182-47EB-4804-97DB-42F7F178C7EA}"/>
    <hyperlink ref="H155" r:id="rId11" xr:uid="{7D7D27DA-8D9B-4FAB-A628-F296AE68EE0E}"/>
    <hyperlink ref="C155" r:id="rId12" xr:uid="{81C14A8D-9507-4033-AB30-602731E17000}"/>
    <hyperlink ref="C157" r:id="rId13" xr:uid="{2F9D7E53-0AE9-46D9-B57B-2F43B0D690F2}"/>
    <hyperlink ref="C156" r:id="rId14" xr:uid="{131E7179-2C81-44B0-B166-A7C703A6C98B}"/>
    <hyperlink ref="C153" r:id="rId15" xr:uid="{F04B8332-55F3-4C8D-B2F5-25743344895D}"/>
    <hyperlink ref="C152" r:id="rId16" xr:uid="{4CD3CF2C-61B3-43E3-8457-604239D77643}"/>
    <hyperlink ref="C159" r:id="rId17" xr:uid="{A8E878D2-2DFD-4D01-8252-B9686BAA4011}"/>
    <hyperlink ref="H157" r:id="rId18" xr:uid="{1E07E518-4261-4E08-AAE2-C4A227909398}"/>
    <hyperlink ref="H154" r:id="rId19" xr:uid="{2B6627D1-C2A5-4FD3-AE7C-3C592C960E32}"/>
    <hyperlink ref="H158" r:id="rId20" xr:uid="{E8EDF20D-5592-41B9-9ECD-FEDCC72FB1E0}"/>
    <hyperlink ref="C154" r:id="rId21" xr:uid="{F6E43351-F135-4F55-AFB4-408895832E66}"/>
    <hyperlink ref="F151" r:id="rId22" xr:uid="{795C2DBF-62CF-488C-837F-4153502ECDEE}"/>
    <hyperlink ref="F156" r:id="rId23" xr:uid="{AD3C7104-2D71-45F0-B32C-55B11A75E61F}"/>
    <hyperlink ref="F152" r:id="rId24" xr:uid="{E5D02037-DB50-4856-AF81-04C4200FA17C}"/>
    <hyperlink ref="F153" r:id="rId25" xr:uid="{EE15417B-927D-4A5C-A528-1F624A3C4239}"/>
    <hyperlink ref="F154" r:id="rId26" xr:uid="{C88724AF-6B98-4D55-ADDE-6A3E8834C91D}"/>
    <hyperlink ref="F155" r:id="rId27" xr:uid="{487D11C3-FCBC-4BB4-B0B7-43B601FABB8F}"/>
    <hyperlink ref="H152" r:id="rId28" xr:uid="{092D5D2C-F572-42C3-AAB6-767D11C592EF}"/>
    <hyperlink ref="H153" r:id="rId29" xr:uid="{A2C077EA-A5B8-4C27-8B6B-0B5CF583A55E}"/>
    <hyperlink ref="H2" location="HOME!Print_Area" display="HOME" xr:uid="{688B0D67-F152-4C42-94A0-A89FF442CE7C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IV156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14.140625" style="155" customWidth="1"/>
    <col min="14" max="16384" width="9.140625" style="155"/>
  </cols>
  <sheetData>
    <row r="2" spans="1:256" ht="17.25" customHeight="1" x14ac:dyDescent="0.2">
      <c r="A2" s="267"/>
      <c r="B2" s="8" t="s">
        <v>2636</v>
      </c>
      <c r="H2" s="681" t="s">
        <v>382</v>
      </c>
    </row>
    <row r="3" spans="1:256" ht="51.75" customHeight="1" x14ac:dyDescent="0.2">
      <c r="A3" s="267"/>
      <c r="B3" s="171"/>
      <c r="H3" s="152" t="s">
        <v>2637</v>
      </c>
      <c r="M3" s="533"/>
    </row>
    <row r="4" spans="1:256" ht="65.25" customHeight="1" x14ac:dyDescent="0.25">
      <c r="A4" s="154"/>
      <c r="B4" s="154"/>
      <c r="C4" s="334" t="s">
        <v>2638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 t="s">
        <v>2639</v>
      </c>
      <c r="C5" s="154"/>
      <c r="D5" s="154"/>
      <c r="E5" s="154"/>
      <c r="F5" s="154"/>
      <c r="G5" s="154"/>
      <c r="H5" s="154"/>
      <c r="I5" s="154"/>
    </row>
    <row r="6" spans="1:256" ht="24.75" customHeight="1" x14ac:dyDescent="0.2">
      <c r="A6" s="269"/>
      <c r="B6" s="433" t="s">
        <v>2640</v>
      </c>
      <c r="C6" s="175" t="s">
        <v>384</v>
      </c>
      <c r="D6" s="451" t="s">
        <v>1256</v>
      </c>
      <c r="E6" s="169" t="s">
        <v>2641</v>
      </c>
      <c r="F6" s="169" t="s">
        <v>187</v>
      </c>
      <c r="G6" s="169" t="s">
        <v>2642</v>
      </c>
      <c r="H6" s="362" t="s">
        <v>259</v>
      </c>
      <c r="I6" s="510"/>
      <c r="J6" s="539" t="s">
        <v>2643</v>
      </c>
      <c r="K6" s="539" t="s">
        <v>2644</v>
      </c>
      <c r="L6" s="510"/>
      <c r="M6" s="510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1041</v>
      </c>
      <c r="E7" s="169" t="s">
        <v>219</v>
      </c>
      <c r="F7" s="169" t="s">
        <v>175</v>
      </c>
      <c r="G7" s="169"/>
      <c r="H7" s="362" t="s">
        <v>256</v>
      </c>
      <c r="I7" s="771"/>
      <c r="J7" s="485"/>
      <c r="K7" s="485"/>
      <c r="L7" s="771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2645</v>
      </c>
      <c r="C8" s="392" t="s">
        <v>2646</v>
      </c>
      <c r="D8" s="392">
        <v>44411</v>
      </c>
      <c r="E8" s="392">
        <f t="shared" ref="E8:E12" si="0">D8+8</f>
        <v>44419</v>
      </c>
      <c r="F8" s="392">
        <f t="shared" ref="F8:F12" si="1">D8+11</f>
        <v>44422</v>
      </c>
      <c r="G8" s="439">
        <f t="shared" ref="G8:G12" si="2">D8+13</f>
        <v>44424</v>
      </c>
      <c r="H8" s="392">
        <f t="shared" ref="H8:H12" si="3">D8+17</f>
        <v>44428</v>
      </c>
      <c r="I8" s="447"/>
      <c r="J8" s="444" t="s">
        <v>2647</v>
      </c>
      <c r="K8" s="444" t="s">
        <v>2647</v>
      </c>
      <c r="L8" s="447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2648</v>
      </c>
      <c r="C9" s="341" t="s">
        <v>2649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2650</v>
      </c>
      <c r="K9" s="444" t="s">
        <v>2650</v>
      </c>
      <c r="L9" s="447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2651</v>
      </c>
      <c r="C10" s="341" t="s">
        <v>2652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2653</v>
      </c>
      <c r="K10" s="444" t="s">
        <v>2653</v>
      </c>
      <c r="L10" s="447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2654</v>
      </c>
      <c r="C11" s="341" t="s">
        <v>2655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2656</v>
      </c>
      <c r="K11" s="444" t="s">
        <v>2656</v>
      </c>
      <c r="L11" s="447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2657</v>
      </c>
      <c r="C12" s="341" t="s">
        <v>2658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2659</v>
      </c>
      <c r="K12" s="444" t="s">
        <v>2659</v>
      </c>
      <c r="L12" s="447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2645</v>
      </c>
      <c r="C13" s="341" t="s">
        <v>2660</v>
      </c>
      <c r="D13" s="341">
        <v>44492</v>
      </c>
      <c r="E13" s="341">
        <f t="shared" ref="E13:E14" si="5">D13+8</f>
        <v>44500</v>
      </c>
      <c r="F13" s="341">
        <f t="shared" ref="F13:F14" si="6">D13+11</f>
        <v>44503</v>
      </c>
      <c r="G13" s="439">
        <f t="shared" ref="G13:G14" si="7">D13+13</f>
        <v>44505</v>
      </c>
      <c r="H13" s="341">
        <f t="shared" ref="H13:H14" si="8">D13+17</f>
        <v>44509</v>
      </c>
      <c r="I13" s="477"/>
      <c r="J13" s="484">
        <v>44489</v>
      </c>
      <c r="K13" s="484">
        <v>44489</v>
      </c>
      <c r="L13" s="477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2648</v>
      </c>
      <c r="C14" s="341" t="s">
        <v>2661</v>
      </c>
      <c r="D14" s="341">
        <v>44501</v>
      </c>
      <c r="E14" s="341">
        <f t="shared" si="5"/>
        <v>44509</v>
      </c>
      <c r="F14" s="341">
        <f t="shared" si="6"/>
        <v>44512</v>
      </c>
      <c r="G14" s="439">
        <f t="shared" si="7"/>
        <v>44514</v>
      </c>
      <c r="H14" s="341">
        <f t="shared" si="8"/>
        <v>44518</v>
      </c>
      <c r="I14" s="477"/>
      <c r="J14" s="484">
        <f t="shared" ref="J14:K37" si="9">J13+7</f>
        <v>44496</v>
      </c>
      <c r="K14" s="484">
        <f t="shared" si="9"/>
        <v>44496</v>
      </c>
      <c r="L14" s="477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2651</v>
      </c>
      <c r="C15" s="392" t="s">
        <v>2662</v>
      </c>
      <c r="D15" s="392">
        <v>44510</v>
      </c>
      <c r="E15" s="392">
        <f t="shared" ref="E15:E19" si="10">D15+8</f>
        <v>44518</v>
      </c>
      <c r="F15" s="392">
        <f t="shared" ref="F15:F19" si="11">D15+11</f>
        <v>44521</v>
      </c>
      <c r="G15" s="439">
        <f t="shared" ref="G15:G19" si="12">D15+13</f>
        <v>44523</v>
      </c>
      <c r="H15" s="392">
        <f t="shared" ref="H15:H19" si="13">D15+17</f>
        <v>44527</v>
      </c>
      <c r="I15" s="477"/>
      <c r="J15" s="484">
        <f t="shared" si="9"/>
        <v>44503</v>
      </c>
      <c r="K15" s="484">
        <f t="shared" si="9"/>
        <v>44503</v>
      </c>
      <c r="L15" s="477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2654</v>
      </c>
      <c r="C16" s="392" t="s">
        <v>2663</v>
      </c>
      <c r="D16" s="392">
        <v>44518</v>
      </c>
      <c r="E16" s="392">
        <f t="shared" si="10"/>
        <v>44526</v>
      </c>
      <c r="F16" s="392">
        <f t="shared" si="11"/>
        <v>44529</v>
      </c>
      <c r="G16" s="439">
        <f t="shared" si="12"/>
        <v>44531</v>
      </c>
      <c r="H16" s="392">
        <f t="shared" si="13"/>
        <v>44535</v>
      </c>
      <c r="I16" s="477"/>
      <c r="J16" s="484">
        <f t="shared" si="9"/>
        <v>44510</v>
      </c>
      <c r="K16" s="484">
        <f t="shared" si="9"/>
        <v>44510</v>
      </c>
      <c r="L16" s="47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2657</v>
      </c>
      <c r="C17" s="392" t="s">
        <v>2664</v>
      </c>
      <c r="D17" s="392">
        <v>44521</v>
      </c>
      <c r="E17" s="392">
        <f t="shared" si="10"/>
        <v>44529</v>
      </c>
      <c r="F17" s="392">
        <f t="shared" si="11"/>
        <v>44532</v>
      </c>
      <c r="G17" s="439">
        <f t="shared" si="12"/>
        <v>44534</v>
      </c>
      <c r="H17" s="392">
        <f t="shared" si="13"/>
        <v>44538</v>
      </c>
      <c r="I17" s="770"/>
      <c r="J17" s="484">
        <f t="shared" si="9"/>
        <v>44517</v>
      </c>
      <c r="K17" s="484">
        <f t="shared" si="9"/>
        <v>44517</v>
      </c>
      <c r="L17" s="770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2665</v>
      </c>
      <c r="C18" s="392" t="s">
        <v>2666</v>
      </c>
      <c r="D18" s="392">
        <v>44527</v>
      </c>
      <c r="E18" s="392">
        <f t="shared" si="10"/>
        <v>44535</v>
      </c>
      <c r="F18" s="392">
        <f t="shared" si="11"/>
        <v>44538</v>
      </c>
      <c r="G18" s="439">
        <f t="shared" si="12"/>
        <v>44540</v>
      </c>
      <c r="H18" s="392">
        <f t="shared" si="13"/>
        <v>44544</v>
      </c>
      <c r="I18" s="770"/>
      <c r="J18" s="484">
        <f t="shared" si="9"/>
        <v>44524</v>
      </c>
      <c r="K18" s="484">
        <f t="shared" si="9"/>
        <v>44524</v>
      </c>
      <c r="L18" s="770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2667</v>
      </c>
      <c r="C19" s="392" t="s">
        <v>2668</v>
      </c>
      <c r="D19" s="542">
        <v>44536</v>
      </c>
      <c r="E19" s="392">
        <f t="shared" si="10"/>
        <v>44544</v>
      </c>
      <c r="F19" s="392">
        <f t="shared" si="11"/>
        <v>44547</v>
      </c>
      <c r="G19" s="439">
        <f t="shared" si="12"/>
        <v>44549</v>
      </c>
      <c r="H19" s="392">
        <f t="shared" si="13"/>
        <v>44553</v>
      </c>
      <c r="I19" s="515"/>
      <c r="J19" s="484">
        <f t="shared" si="9"/>
        <v>44531</v>
      </c>
      <c r="K19" s="484">
        <f t="shared" si="9"/>
        <v>44531</v>
      </c>
      <c r="L19" s="515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2669</v>
      </c>
      <c r="C20" s="392" t="s">
        <v>2670</v>
      </c>
      <c r="D20" s="542">
        <v>44548</v>
      </c>
      <c r="E20" s="392">
        <f t="shared" ref="E20" si="14">D20+8</f>
        <v>44556</v>
      </c>
      <c r="F20" s="392">
        <f t="shared" ref="F20" si="15">D20+11</f>
        <v>44559</v>
      </c>
      <c r="G20" s="439">
        <f t="shared" ref="G20" si="16">D20+13</f>
        <v>44561</v>
      </c>
      <c r="H20" s="392">
        <f t="shared" ref="H20" si="17">D20+17</f>
        <v>44565</v>
      </c>
      <c r="I20" s="515"/>
      <c r="J20" s="484">
        <f t="shared" si="9"/>
        <v>44538</v>
      </c>
      <c r="K20" s="484">
        <f t="shared" si="9"/>
        <v>44538</v>
      </c>
      <c r="L20" s="515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2671</v>
      </c>
      <c r="C21" s="392" t="s">
        <v>2672</v>
      </c>
      <c r="D21" s="542">
        <v>44559</v>
      </c>
      <c r="E21" s="392">
        <f t="shared" ref="E21" si="18">D21+8</f>
        <v>44567</v>
      </c>
      <c r="F21" s="392">
        <f t="shared" ref="F21" si="19">D21+11</f>
        <v>44570</v>
      </c>
      <c r="G21" s="439">
        <f t="shared" ref="G21" si="20">D21+13</f>
        <v>44572</v>
      </c>
      <c r="H21" s="392">
        <f t="shared" ref="H21" si="21">D21+17</f>
        <v>44576</v>
      </c>
      <c r="I21" s="515"/>
      <c r="J21" s="484">
        <f t="shared" si="9"/>
        <v>44545</v>
      </c>
      <c r="K21" s="484">
        <f t="shared" si="9"/>
        <v>44545</v>
      </c>
      <c r="L21" s="515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2673</v>
      </c>
      <c r="C22" s="392" t="s">
        <v>2674</v>
      </c>
      <c r="D22" s="542">
        <v>44557</v>
      </c>
      <c r="E22" s="392">
        <f t="shared" ref="E22" si="22">D22+8</f>
        <v>44565</v>
      </c>
      <c r="F22" s="392">
        <f t="shared" ref="F22" si="23">D22+11</f>
        <v>44568</v>
      </c>
      <c r="G22" s="439">
        <f t="shared" ref="G22" si="24">D22+13</f>
        <v>44570</v>
      </c>
      <c r="H22" s="392">
        <f t="shared" ref="H22" si="25">D22+17</f>
        <v>44574</v>
      </c>
      <c r="I22" s="515"/>
      <c r="J22" s="484">
        <f t="shared" si="9"/>
        <v>44552</v>
      </c>
      <c r="K22" s="484">
        <f t="shared" si="9"/>
        <v>44552</v>
      </c>
      <c r="L22" s="515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2675</v>
      </c>
      <c r="C23" s="392" t="s">
        <v>2676</v>
      </c>
      <c r="D23" s="392">
        <v>44566</v>
      </c>
      <c r="E23" s="392">
        <f t="shared" ref="E23" si="26">D23+8</f>
        <v>44574</v>
      </c>
      <c r="F23" s="392">
        <f t="shared" ref="F23" si="27">D23+11</f>
        <v>44577</v>
      </c>
      <c r="G23" s="439">
        <f t="shared" ref="G23" si="28">D23+13</f>
        <v>44579</v>
      </c>
      <c r="H23" s="392">
        <f t="shared" ref="H23" si="29">D23+17</f>
        <v>44583</v>
      </c>
      <c r="I23" s="515"/>
      <c r="J23" s="484">
        <f t="shared" si="9"/>
        <v>44559</v>
      </c>
      <c r="K23" s="484">
        <f t="shared" si="9"/>
        <v>44559</v>
      </c>
      <c r="L23" s="51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2645</v>
      </c>
      <c r="C24" s="392" t="s">
        <v>2677</v>
      </c>
      <c r="D24" s="392">
        <v>44584</v>
      </c>
      <c r="E24" s="392">
        <f t="shared" ref="E24" si="30">D24+8</f>
        <v>44592</v>
      </c>
      <c r="F24" s="392">
        <f t="shared" ref="F24" si="31">D24+11</f>
        <v>44595</v>
      </c>
      <c r="G24" s="439">
        <f t="shared" ref="G24" si="32">D24+13</f>
        <v>44597</v>
      </c>
      <c r="H24" s="392">
        <f t="shared" ref="H24" si="33">D24+17</f>
        <v>44601</v>
      </c>
      <c r="I24" s="515"/>
      <c r="J24" s="484">
        <f t="shared" si="9"/>
        <v>44566</v>
      </c>
      <c r="K24" s="484">
        <f t="shared" si="9"/>
        <v>44566</v>
      </c>
      <c r="L24" s="515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2648</v>
      </c>
      <c r="C25" s="392" t="s">
        <v>2678</v>
      </c>
      <c r="D25" s="392">
        <v>44590</v>
      </c>
      <c r="E25" s="392">
        <f t="shared" ref="E25:E31" si="34">D25+8</f>
        <v>44598</v>
      </c>
      <c r="F25" s="392">
        <f t="shared" ref="F25:F29" si="35">D25+11</f>
        <v>44601</v>
      </c>
      <c r="G25" s="439">
        <f t="shared" ref="G25:G29" si="36">D25+13</f>
        <v>44603</v>
      </c>
      <c r="H25" s="392">
        <f t="shared" ref="H25:H29" si="37">D25+17</f>
        <v>44607</v>
      </c>
      <c r="I25" s="515"/>
      <c r="J25" s="484">
        <f t="shared" si="9"/>
        <v>44573</v>
      </c>
      <c r="K25" s="484">
        <f t="shared" si="9"/>
        <v>44573</v>
      </c>
      <c r="L25" s="515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2651</v>
      </c>
      <c r="C26" s="392" t="s">
        <v>2679</v>
      </c>
      <c r="D26" s="392">
        <v>44599</v>
      </c>
      <c r="E26" s="392">
        <f t="shared" si="34"/>
        <v>44607</v>
      </c>
      <c r="F26" s="392">
        <f t="shared" si="35"/>
        <v>44610</v>
      </c>
      <c r="G26" s="439">
        <f t="shared" si="36"/>
        <v>44612</v>
      </c>
      <c r="H26" s="392">
        <f t="shared" si="37"/>
        <v>44616</v>
      </c>
      <c r="I26" s="515"/>
      <c r="J26" s="484">
        <f t="shared" si="9"/>
        <v>44580</v>
      </c>
      <c r="K26" s="484">
        <f t="shared" si="9"/>
        <v>44580</v>
      </c>
      <c r="L26" s="515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2654</v>
      </c>
      <c r="C27" s="392" t="s">
        <v>2680</v>
      </c>
      <c r="D27" s="392">
        <v>44603</v>
      </c>
      <c r="E27" s="392">
        <f t="shared" si="34"/>
        <v>44611</v>
      </c>
      <c r="F27" s="392">
        <f t="shared" si="35"/>
        <v>44614</v>
      </c>
      <c r="G27" s="439">
        <f t="shared" si="36"/>
        <v>44616</v>
      </c>
      <c r="H27" s="392">
        <f t="shared" si="37"/>
        <v>44620</v>
      </c>
      <c r="I27" s="515"/>
      <c r="J27" s="484">
        <f t="shared" si="9"/>
        <v>44587</v>
      </c>
      <c r="K27" s="484">
        <f t="shared" si="9"/>
        <v>44587</v>
      </c>
      <c r="L27" s="515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2657</v>
      </c>
      <c r="C28" s="392" t="s">
        <v>2681</v>
      </c>
      <c r="D28" s="392">
        <v>44605</v>
      </c>
      <c r="E28" s="392">
        <f t="shared" si="34"/>
        <v>44613</v>
      </c>
      <c r="F28" s="392">
        <f t="shared" si="35"/>
        <v>44616</v>
      </c>
      <c r="G28" s="439">
        <f t="shared" si="36"/>
        <v>44618</v>
      </c>
      <c r="H28" s="392">
        <f t="shared" si="37"/>
        <v>44622</v>
      </c>
      <c r="I28" s="515"/>
      <c r="J28" s="484">
        <f t="shared" si="9"/>
        <v>44594</v>
      </c>
      <c r="K28" s="484">
        <f t="shared" si="9"/>
        <v>44594</v>
      </c>
      <c r="L28" s="515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2665</v>
      </c>
      <c r="C29" s="392" t="s">
        <v>2682</v>
      </c>
      <c r="D29" s="392">
        <v>44612</v>
      </c>
      <c r="E29" s="392">
        <f t="shared" si="34"/>
        <v>44620</v>
      </c>
      <c r="F29" s="392">
        <f t="shared" si="35"/>
        <v>44623</v>
      </c>
      <c r="G29" s="439">
        <f t="shared" si="36"/>
        <v>44625</v>
      </c>
      <c r="H29" s="392">
        <f t="shared" si="37"/>
        <v>44629</v>
      </c>
      <c r="I29" s="515"/>
      <c r="J29" s="484">
        <f t="shared" si="9"/>
        <v>44601</v>
      </c>
      <c r="K29" s="484">
        <f t="shared" si="9"/>
        <v>44601</v>
      </c>
      <c r="L29" s="515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395</v>
      </c>
      <c r="C30" s="392" t="s">
        <v>2683</v>
      </c>
      <c r="D30" s="483"/>
      <c r="E30" s="483"/>
      <c r="F30" s="483"/>
      <c r="G30" s="483"/>
      <c r="H30" s="483"/>
      <c r="I30" s="515"/>
      <c r="J30" s="484">
        <f t="shared" si="9"/>
        <v>44608</v>
      </c>
      <c r="K30" s="484">
        <f t="shared" si="9"/>
        <v>44608</v>
      </c>
      <c r="L30" s="515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2667</v>
      </c>
      <c r="C31" s="392" t="s">
        <v>2684</v>
      </c>
      <c r="D31" s="392">
        <v>44621</v>
      </c>
      <c r="E31" s="392">
        <f t="shared" si="34"/>
        <v>44629</v>
      </c>
      <c r="F31" s="392">
        <f t="shared" ref="F31:F38" si="38">D31+11</f>
        <v>44632</v>
      </c>
      <c r="G31" s="439"/>
      <c r="H31" s="392">
        <f t="shared" ref="H31:H38" si="39">D31+17</f>
        <v>44638</v>
      </c>
      <c r="I31" s="515"/>
      <c r="J31" s="484">
        <f t="shared" si="9"/>
        <v>44615</v>
      </c>
      <c r="K31" s="484">
        <f t="shared" si="9"/>
        <v>44615</v>
      </c>
      <c r="L31" s="515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2669</v>
      </c>
      <c r="C32" s="392" t="s">
        <v>2685</v>
      </c>
      <c r="D32" s="392">
        <v>44630</v>
      </c>
      <c r="E32" s="392">
        <f t="shared" ref="E32:E36" si="40">D32+8</f>
        <v>44638</v>
      </c>
      <c r="F32" s="392">
        <f t="shared" si="38"/>
        <v>44641</v>
      </c>
      <c r="G32" s="439"/>
      <c r="H32" s="392">
        <f t="shared" si="39"/>
        <v>44647</v>
      </c>
      <c r="I32" s="515"/>
      <c r="J32" s="484">
        <f t="shared" si="9"/>
        <v>44622</v>
      </c>
      <c r="K32" s="484">
        <f t="shared" si="9"/>
        <v>44622</v>
      </c>
      <c r="L32" s="515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2673</v>
      </c>
      <c r="C33" s="392" t="s">
        <v>2686</v>
      </c>
      <c r="D33" s="392">
        <v>44644</v>
      </c>
      <c r="E33" s="392">
        <f t="shared" si="40"/>
        <v>44652</v>
      </c>
      <c r="F33" s="392">
        <f t="shared" si="38"/>
        <v>44655</v>
      </c>
      <c r="G33" s="439"/>
      <c r="H33" s="392">
        <f t="shared" si="39"/>
        <v>44661</v>
      </c>
      <c r="I33" s="515"/>
      <c r="J33" s="484">
        <f t="shared" si="9"/>
        <v>44629</v>
      </c>
      <c r="K33" s="484">
        <f t="shared" si="9"/>
        <v>44629</v>
      </c>
      <c r="L33" s="515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2671</v>
      </c>
      <c r="C34" s="392" t="s">
        <v>2687</v>
      </c>
      <c r="D34" s="392">
        <v>44648</v>
      </c>
      <c r="E34" s="392">
        <f t="shared" si="40"/>
        <v>44656</v>
      </c>
      <c r="F34" s="392">
        <f t="shared" si="38"/>
        <v>44659</v>
      </c>
      <c r="G34" s="439"/>
      <c r="H34" s="392">
        <f t="shared" si="39"/>
        <v>44665</v>
      </c>
      <c r="I34" s="515"/>
      <c r="J34" s="484">
        <f t="shared" si="9"/>
        <v>44636</v>
      </c>
      <c r="K34" s="484">
        <f t="shared" si="9"/>
        <v>44636</v>
      </c>
      <c r="L34" s="515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2675</v>
      </c>
      <c r="C35" s="392" t="s">
        <v>2688</v>
      </c>
      <c r="D35" s="392">
        <v>44658</v>
      </c>
      <c r="E35" s="392">
        <f t="shared" si="40"/>
        <v>44666</v>
      </c>
      <c r="F35" s="392">
        <f t="shared" si="38"/>
        <v>44669</v>
      </c>
      <c r="G35" s="439"/>
      <c r="H35" s="392">
        <f t="shared" si="39"/>
        <v>44675</v>
      </c>
      <c r="I35" s="515"/>
      <c r="J35" s="484">
        <f t="shared" si="9"/>
        <v>44643</v>
      </c>
      <c r="K35" s="484">
        <f t="shared" si="9"/>
        <v>44643</v>
      </c>
      <c r="L35" s="515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2645</v>
      </c>
      <c r="C36" s="392" t="s">
        <v>2689</v>
      </c>
      <c r="D36" s="392">
        <v>44667</v>
      </c>
      <c r="E36" s="392">
        <f t="shared" si="40"/>
        <v>44675</v>
      </c>
      <c r="F36" s="392">
        <f t="shared" si="38"/>
        <v>44678</v>
      </c>
      <c r="G36" s="439"/>
      <c r="H36" s="392">
        <f t="shared" si="39"/>
        <v>44684</v>
      </c>
      <c r="I36" s="515"/>
      <c r="J36" s="484">
        <f t="shared" si="9"/>
        <v>44650</v>
      </c>
      <c r="K36" s="484">
        <f t="shared" si="9"/>
        <v>44650</v>
      </c>
      <c r="L36" s="515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395</v>
      </c>
      <c r="C37" s="483" t="s">
        <v>2690</v>
      </c>
      <c r="D37" s="483">
        <v>44656</v>
      </c>
      <c r="E37" s="483">
        <f t="shared" ref="E37" si="41">D37+8</f>
        <v>44664</v>
      </c>
      <c r="F37" s="483">
        <f t="shared" si="38"/>
        <v>44667</v>
      </c>
      <c r="G37" s="439"/>
      <c r="H37" s="483">
        <f t="shared" si="39"/>
        <v>44673</v>
      </c>
      <c r="I37" s="772"/>
      <c r="J37" s="632">
        <f t="shared" si="9"/>
        <v>44657</v>
      </c>
      <c r="K37" s="632">
        <f t="shared" si="9"/>
        <v>44657</v>
      </c>
      <c r="L37" s="77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2648</v>
      </c>
      <c r="C38" s="392" t="s">
        <v>2691</v>
      </c>
      <c r="D38" s="341">
        <v>44673</v>
      </c>
      <c r="E38" s="341">
        <f>D38+8</f>
        <v>44681</v>
      </c>
      <c r="F38" s="392">
        <f t="shared" si="38"/>
        <v>44684</v>
      </c>
      <c r="G38" s="483"/>
      <c r="H38" s="392">
        <f t="shared" si="39"/>
        <v>44690</v>
      </c>
      <c r="I38" s="515"/>
      <c r="J38" s="484">
        <v>44664</v>
      </c>
      <c r="K38" s="484">
        <v>44664</v>
      </c>
      <c r="L38" s="515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2651</v>
      </c>
      <c r="C39" s="392" t="s">
        <v>2692</v>
      </c>
      <c r="D39" s="341">
        <v>44684</v>
      </c>
      <c r="E39" s="341">
        <f t="shared" ref="E39:E40" si="42">D39+8</f>
        <v>44692</v>
      </c>
      <c r="F39" s="392">
        <f t="shared" ref="F39:F40" si="43">D39+11</f>
        <v>44695</v>
      </c>
      <c r="G39" s="483"/>
      <c r="H39" s="392">
        <f t="shared" ref="H39:H40" si="44">D39+17</f>
        <v>44701</v>
      </c>
      <c r="I39" s="515"/>
      <c r="J39" s="484">
        <v>44671</v>
      </c>
      <c r="K39" s="484">
        <v>44671</v>
      </c>
      <c r="L39" s="515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2693</v>
      </c>
      <c r="C40" s="392" t="s">
        <v>2694</v>
      </c>
      <c r="D40" s="341">
        <v>44694</v>
      </c>
      <c r="E40" s="540">
        <f t="shared" si="42"/>
        <v>44702</v>
      </c>
      <c r="F40" s="392">
        <f t="shared" si="43"/>
        <v>44705</v>
      </c>
      <c r="G40" s="483"/>
      <c r="H40" s="392">
        <f t="shared" si="44"/>
        <v>44711</v>
      </c>
      <c r="I40" s="515"/>
      <c r="J40" s="484">
        <v>44678</v>
      </c>
      <c r="K40" s="484">
        <v>44678</v>
      </c>
      <c r="L40" s="515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2657</v>
      </c>
      <c r="C41" s="392" t="s">
        <v>2695</v>
      </c>
      <c r="D41" s="341">
        <v>44696</v>
      </c>
      <c r="E41" s="341">
        <f t="shared" ref="E41" si="45">D41+8</f>
        <v>44704</v>
      </c>
      <c r="F41" s="392">
        <f t="shared" ref="F41" si="46">D41+11</f>
        <v>44707</v>
      </c>
      <c r="G41" s="483"/>
      <c r="H41" s="392">
        <f t="shared" ref="H41" si="47">D41+17</f>
        <v>44713</v>
      </c>
      <c r="I41" s="515"/>
      <c r="J41" s="484">
        <f t="shared" ref="J41:K83" si="48">J40+7</f>
        <v>44685</v>
      </c>
      <c r="K41" s="484">
        <f t="shared" si="48"/>
        <v>44685</v>
      </c>
      <c r="L41" s="515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2665</v>
      </c>
      <c r="C42" s="392" t="s">
        <v>2696</v>
      </c>
      <c r="D42" s="341">
        <v>44698</v>
      </c>
      <c r="E42" s="341">
        <f t="shared" ref="E42" si="49">D42+8</f>
        <v>44706</v>
      </c>
      <c r="F42" s="540">
        <f t="shared" ref="F42" si="50">D42+11</f>
        <v>44709</v>
      </c>
      <c r="G42" s="483"/>
      <c r="H42" s="392">
        <f t="shared" ref="H42" si="51">D42+17</f>
        <v>44715</v>
      </c>
      <c r="I42" s="515"/>
      <c r="J42" s="484">
        <f t="shared" si="48"/>
        <v>44692</v>
      </c>
      <c r="K42" s="484">
        <f t="shared" si="48"/>
        <v>44692</v>
      </c>
      <c r="L42" s="515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2667</v>
      </c>
      <c r="C43" s="392" t="s">
        <v>2697</v>
      </c>
      <c r="D43" s="341">
        <v>44710</v>
      </c>
      <c r="E43" s="341">
        <f t="shared" ref="E43" si="52">D43+8</f>
        <v>44718</v>
      </c>
      <c r="F43" s="392">
        <f t="shared" ref="F43" si="53">D43+11</f>
        <v>44721</v>
      </c>
      <c r="G43" s="483"/>
      <c r="H43" s="392">
        <f t="shared" ref="H43" si="54">D43+17</f>
        <v>44727</v>
      </c>
      <c r="I43" s="515"/>
      <c r="J43" s="484">
        <f t="shared" si="48"/>
        <v>44699</v>
      </c>
      <c r="K43" s="484">
        <f t="shared" si="48"/>
        <v>44699</v>
      </c>
      <c r="L43" s="515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2669</v>
      </c>
      <c r="C44" s="392" t="s">
        <v>2698</v>
      </c>
      <c r="D44" s="341">
        <v>44723</v>
      </c>
      <c r="E44" s="341">
        <f t="shared" ref="E44" si="55">D44+8</f>
        <v>44731</v>
      </c>
      <c r="F44" s="392">
        <f t="shared" ref="F44" si="56">D44+11</f>
        <v>44734</v>
      </c>
      <c r="G44" s="483"/>
      <c r="H44" s="392">
        <f t="shared" ref="H44" si="57">D44+17</f>
        <v>44740</v>
      </c>
      <c r="I44" s="515"/>
      <c r="J44" s="484">
        <f t="shared" si="48"/>
        <v>44706</v>
      </c>
      <c r="K44" s="484">
        <f t="shared" si="48"/>
        <v>44706</v>
      </c>
      <c r="L44" s="515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2673</v>
      </c>
      <c r="C45" s="392" t="s">
        <v>2699</v>
      </c>
      <c r="D45" s="341">
        <v>44727</v>
      </c>
      <c r="E45" s="341">
        <f t="shared" ref="E45" si="58">D45+8</f>
        <v>44735</v>
      </c>
      <c r="F45" s="392">
        <f t="shared" ref="F45" si="59">D45+11</f>
        <v>44738</v>
      </c>
      <c r="G45" s="483"/>
      <c r="H45" s="392">
        <f t="shared" ref="H45" si="60">D45+17</f>
        <v>44744</v>
      </c>
      <c r="I45" s="515"/>
      <c r="J45" s="484">
        <f t="shared" si="48"/>
        <v>44713</v>
      </c>
      <c r="K45" s="484">
        <f t="shared" si="48"/>
        <v>44713</v>
      </c>
      <c r="L45" s="515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2671</v>
      </c>
      <c r="C46" s="392" t="s">
        <v>2700</v>
      </c>
      <c r="D46" s="341">
        <v>44736</v>
      </c>
      <c r="E46" s="341">
        <f t="shared" ref="E46" si="61">D46+8</f>
        <v>44744</v>
      </c>
      <c r="F46" s="392">
        <f t="shared" ref="F46" si="62">D46+11</f>
        <v>44747</v>
      </c>
      <c r="G46" s="483"/>
      <c r="H46" s="392">
        <f t="shared" ref="H46" si="63">D46+17</f>
        <v>44753</v>
      </c>
      <c r="I46" s="515"/>
      <c r="J46" s="484">
        <f t="shared" si="48"/>
        <v>44720</v>
      </c>
      <c r="K46" s="484">
        <f t="shared" si="48"/>
        <v>44720</v>
      </c>
      <c r="L46" s="515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2675</v>
      </c>
      <c r="C47" s="341" t="s">
        <v>2701</v>
      </c>
      <c r="D47" s="341">
        <v>44744</v>
      </c>
      <c r="E47" s="341">
        <f t="shared" ref="E47" si="64">D47+8</f>
        <v>44752</v>
      </c>
      <c r="F47" s="341">
        <f t="shared" ref="F47" si="65">D47+11</f>
        <v>44755</v>
      </c>
      <c r="G47" s="483"/>
      <c r="H47" s="341">
        <f t="shared" ref="H47" si="66">D47+17</f>
        <v>44761</v>
      </c>
      <c r="I47" s="515"/>
      <c r="J47" s="484">
        <f t="shared" si="48"/>
        <v>44727</v>
      </c>
      <c r="K47" s="484">
        <f t="shared" si="48"/>
        <v>44727</v>
      </c>
      <c r="L47" s="515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395</v>
      </c>
      <c r="C48" s="341" t="s">
        <v>2702</v>
      </c>
      <c r="D48" s="540">
        <v>44736</v>
      </c>
      <c r="E48" s="540">
        <f t="shared" ref="E48" si="67">D48+8</f>
        <v>44744</v>
      </c>
      <c r="F48" s="540">
        <f t="shared" ref="F48" si="68">D48+11</f>
        <v>44747</v>
      </c>
      <c r="G48" s="540"/>
      <c r="H48" s="540">
        <f t="shared" ref="H48" si="69">D48+17</f>
        <v>44753</v>
      </c>
      <c r="I48" s="515"/>
      <c r="J48" s="484">
        <f t="shared" si="48"/>
        <v>44734</v>
      </c>
      <c r="K48" s="484">
        <f t="shared" si="48"/>
        <v>44734</v>
      </c>
      <c r="L48" s="515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2645</v>
      </c>
      <c r="C49" s="341" t="s">
        <v>2703</v>
      </c>
      <c r="D49" s="341">
        <v>44752</v>
      </c>
      <c r="E49" s="341">
        <f t="shared" ref="E49" si="70">D49+8</f>
        <v>44760</v>
      </c>
      <c r="F49" s="341">
        <f t="shared" ref="F49" si="71">D49+11</f>
        <v>44763</v>
      </c>
      <c r="G49" s="483"/>
      <c r="H49" s="341">
        <f t="shared" ref="H49" si="72">D49+17</f>
        <v>44769</v>
      </c>
      <c r="I49" s="515"/>
      <c r="J49" s="484">
        <f t="shared" si="48"/>
        <v>44741</v>
      </c>
      <c r="K49" s="484">
        <f t="shared" si="48"/>
        <v>44741</v>
      </c>
      <c r="L49" s="515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2648</v>
      </c>
      <c r="C50" s="341" t="s">
        <v>2704</v>
      </c>
      <c r="D50" s="341">
        <v>44760</v>
      </c>
      <c r="E50" s="341">
        <f t="shared" ref="E50" si="73">D50+8</f>
        <v>44768</v>
      </c>
      <c r="F50" s="341">
        <f t="shared" ref="F50" si="74">D50+11</f>
        <v>44771</v>
      </c>
      <c r="G50" s="483"/>
      <c r="H50" s="341">
        <f t="shared" ref="H50" si="75">D50+17</f>
        <v>44777</v>
      </c>
      <c r="I50" s="515"/>
      <c r="J50" s="484">
        <f t="shared" si="48"/>
        <v>44748</v>
      </c>
      <c r="K50" s="484">
        <f t="shared" si="48"/>
        <v>44748</v>
      </c>
      <c r="L50" s="515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2651</v>
      </c>
      <c r="C51" s="341" t="s">
        <v>2705</v>
      </c>
      <c r="D51" s="341">
        <v>44772</v>
      </c>
      <c r="E51" s="341">
        <f t="shared" ref="E51" si="76">D51+8</f>
        <v>44780</v>
      </c>
      <c r="F51" s="341">
        <f t="shared" ref="F51" si="77">D51+11</f>
        <v>44783</v>
      </c>
      <c r="G51" s="483"/>
      <c r="H51" s="341">
        <f t="shared" ref="H51" si="78">D51+17</f>
        <v>44789</v>
      </c>
      <c r="I51" s="515"/>
      <c r="J51" s="484">
        <f t="shared" si="48"/>
        <v>44755</v>
      </c>
      <c r="K51" s="484">
        <f t="shared" si="48"/>
        <v>44755</v>
      </c>
      <c r="L51" s="515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2693</v>
      </c>
      <c r="C52" s="341" t="s">
        <v>2706</v>
      </c>
      <c r="D52" s="341">
        <v>44775</v>
      </c>
      <c r="E52" s="341">
        <f t="shared" ref="E52:E53" si="79">D52+8</f>
        <v>44783</v>
      </c>
      <c r="F52" s="341">
        <f t="shared" ref="F52:F53" si="80">D52+11</f>
        <v>44786</v>
      </c>
      <c r="G52" s="483"/>
      <c r="H52" s="341">
        <f t="shared" ref="H52:H53" si="81">D52+17</f>
        <v>44792</v>
      </c>
      <c r="I52" s="515"/>
      <c r="J52" s="484">
        <f t="shared" si="48"/>
        <v>44762</v>
      </c>
      <c r="K52" s="484">
        <f t="shared" si="48"/>
        <v>44762</v>
      </c>
      <c r="L52" s="515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395</v>
      </c>
      <c r="C53" s="341" t="s">
        <v>2707</v>
      </c>
      <c r="D53" s="540">
        <v>44736</v>
      </c>
      <c r="E53" s="540">
        <f t="shared" si="79"/>
        <v>44744</v>
      </c>
      <c r="F53" s="540">
        <f t="shared" si="80"/>
        <v>44747</v>
      </c>
      <c r="G53" s="540"/>
      <c r="H53" s="540">
        <f t="shared" si="81"/>
        <v>44753</v>
      </c>
      <c r="I53" s="515"/>
      <c r="J53" s="484">
        <f t="shared" si="48"/>
        <v>44769</v>
      </c>
      <c r="K53" s="484">
        <f t="shared" si="48"/>
        <v>44769</v>
      </c>
      <c r="L53" s="515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2657</v>
      </c>
      <c r="C54" s="341" t="s">
        <v>2708</v>
      </c>
      <c r="D54" s="341">
        <v>44790</v>
      </c>
      <c r="E54" s="341">
        <f t="shared" ref="E54" si="82">D54+8</f>
        <v>44798</v>
      </c>
      <c r="F54" s="341">
        <f t="shared" ref="F54" si="83">D54+11</f>
        <v>44801</v>
      </c>
      <c r="G54" s="540"/>
      <c r="H54" s="341">
        <f t="shared" ref="H54" si="84">D54+17</f>
        <v>44807</v>
      </c>
      <c r="I54" s="515"/>
      <c r="J54" s="484">
        <f t="shared" si="48"/>
        <v>44776</v>
      </c>
      <c r="K54" s="484">
        <f t="shared" si="48"/>
        <v>44776</v>
      </c>
      <c r="L54" s="515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2709</v>
      </c>
      <c r="C55" s="341" t="s">
        <v>2710</v>
      </c>
      <c r="D55" s="341">
        <v>44797</v>
      </c>
      <c r="E55" s="341">
        <f t="shared" ref="E55" si="85">D55+8</f>
        <v>44805</v>
      </c>
      <c r="F55" s="341">
        <f t="shared" ref="F55" si="86">D55+11</f>
        <v>44808</v>
      </c>
      <c r="G55" s="540"/>
      <c r="H55" s="341">
        <f t="shared" ref="H55" si="87">D55+17</f>
        <v>44814</v>
      </c>
      <c r="I55" s="515"/>
      <c r="J55" s="484">
        <f t="shared" si="48"/>
        <v>44783</v>
      </c>
      <c r="K55" s="484">
        <f t="shared" si="48"/>
        <v>44783</v>
      </c>
      <c r="L55" s="515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2667</v>
      </c>
      <c r="C56" s="341" t="s">
        <v>2711</v>
      </c>
      <c r="D56" s="341">
        <v>44804</v>
      </c>
      <c r="E56" s="341">
        <f t="shared" ref="E56" si="88">D56+8</f>
        <v>44812</v>
      </c>
      <c r="F56" s="341">
        <f t="shared" ref="F56" si="89">D56+11</f>
        <v>44815</v>
      </c>
      <c r="G56" s="540"/>
      <c r="H56" s="341">
        <f t="shared" ref="H56" si="90">D56+17</f>
        <v>44821</v>
      </c>
      <c r="I56" s="515"/>
      <c r="J56" s="484">
        <f t="shared" si="48"/>
        <v>44790</v>
      </c>
      <c r="K56" s="484">
        <f t="shared" si="48"/>
        <v>44790</v>
      </c>
      <c r="L56" s="515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2669</v>
      </c>
      <c r="C57" s="341" t="s">
        <v>2712</v>
      </c>
      <c r="D57" s="341">
        <v>44811</v>
      </c>
      <c r="E57" s="341">
        <f t="shared" ref="E57" si="91">D57+8</f>
        <v>44819</v>
      </c>
      <c r="F57" s="341">
        <f t="shared" ref="F57" si="92">D57+11</f>
        <v>44822</v>
      </c>
      <c r="G57" s="540"/>
      <c r="H57" s="341">
        <f t="shared" ref="H57" si="93">D57+17</f>
        <v>44828</v>
      </c>
      <c r="I57" s="515"/>
      <c r="J57" s="484">
        <f t="shared" si="48"/>
        <v>44797</v>
      </c>
      <c r="K57" s="484">
        <f t="shared" si="48"/>
        <v>44797</v>
      </c>
      <c r="L57" s="515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2713</v>
      </c>
      <c r="C58" s="665" t="s">
        <v>2714</v>
      </c>
      <c r="D58" s="665">
        <v>44814</v>
      </c>
      <c r="E58" s="586">
        <f t="shared" ref="E58:E59" si="94">D58+8</f>
        <v>44822</v>
      </c>
      <c r="F58" s="665">
        <f t="shared" ref="F58:F59" si="95">D58+11</f>
        <v>44825</v>
      </c>
      <c r="G58" s="586"/>
      <c r="H58" s="665">
        <f t="shared" ref="H58:H59" si="96">D58+17</f>
        <v>44831</v>
      </c>
      <c r="I58" s="515"/>
      <c r="J58" s="484">
        <f t="shared" si="48"/>
        <v>44804</v>
      </c>
      <c r="K58" s="484">
        <f t="shared" si="48"/>
        <v>44804</v>
      </c>
      <c r="L58" s="515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2671</v>
      </c>
      <c r="C59" s="666" t="s">
        <v>2715</v>
      </c>
      <c r="D59" s="666">
        <v>44823</v>
      </c>
      <c r="E59" s="666">
        <f t="shared" si="94"/>
        <v>44831</v>
      </c>
      <c r="F59" s="666">
        <f t="shared" si="95"/>
        <v>44834</v>
      </c>
      <c r="G59" s="667"/>
      <c r="H59" s="666">
        <f t="shared" si="96"/>
        <v>44840</v>
      </c>
      <c r="I59" s="515"/>
      <c r="J59" s="484">
        <f t="shared" si="48"/>
        <v>44811</v>
      </c>
      <c r="K59" s="484">
        <f t="shared" si="48"/>
        <v>44811</v>
      </c>
      <c r="L59" s="515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2675</v>
      </c>
      <c r="C60" s="666" t="s">
        <v>2716</v>
      </c>
      <c r="D60" s="666">
        <v>44831</v>
      </c>
      <c r="E60" s="666">
        <f t="shared" ref="E60" si="97">D60+8</f>
        <v>44839</v>
      </c>
      <c r="F60" s="666">
        <f t="shared" ref="F60" si="98">D60+11</f>
        <v>44842</v>
      </c>
      <c r="G60" s="667"/>
      <c r="H60" s="666">
        <f t="shared" ref="H60" si="99">D60+17</f>
        <v>44848</v>
      </c>
      <c r="I60" s="515"/>
      <c r="J60" s="484">
        <f t="shared" si="48"/>
        <v>44818</v>
      </c>
      <c r="K60" s="484">
        <f t="shared" si="48"/>
        <v>44818</v>
      </c>
      <c r="L60" s="515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2645</v>
      </c>
      <c r="C61" s="666" t="s">
        <v>2717</v>
      </c>
      <c r="D61" s="666">
        <v>44838</v>
      </c>
      <c r="E61" s="666">
        <f t="shared" ref="E61" si="100">D61+8</f>
        <v>44846</v>
      </c>
      <c r="F61" s="666">
        <f t="shared" ref="F61" si="101">D61+11</f>
        <v>44849</v>
      </c>
      <c r="G61" s="667"/>
      <c r="H61" s="666">
        <f t="shared" ref="H61" si="102">D61+17</f>
        <v>44855</v>
      </c>
      <c r="I61" s="515"/>
      <c r="J61" s="484">
        <f t="shared" si="48"/>
        <v>44825</v>
      </c>
      <c r="K61" s="484">
        <f t="shared" si="48"/>
        <v>44825</v>
      </c>
      <c r="L61" s="515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2648</v>
      </c>
      <c r="C62" s="666" t="s">
        <v>2718</v>
      </c>
      <c r="D62" s="666">
        <v>44845</v>
      </c>
      <c r="E62" s="666">
        <f t="shared" ref="E62" si="103">D62+8</f>
        <v>44853</v>
      </c>
      <c r="F62" s="666">
        <f t="shared" ref="F62" si="104">D62+11</f>
        <v>44856</v>
      </c>
      <c r="G62" s="667"/>
      <c r="H62" s="666">
        <f t="shared" ref="H62" si="105">D62+17</f>
        <v>44862</v>
      </c>
      <c r="I62" s="515"/>
      <c r="J62" s="484">
        <f t="shared" si="48"/>
        <v>44832</v>
      </c>
      <c r="K62" s="484">
        <f t="shared" si="48"/>
        <v>44832</v>
      </c>
      <c r="L62" s="515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395</v>
      </c>
      <c r="C63" s="666" t="s">
        <v>2719</v>
      </c>
      <c r="D63" s="667">
        <v>44838</v>
      </c>
      <c r="E63" s="667">
        <f t="shared" ref="E63" si="106">D63+8</f>
        <v>44846</v>
      </c>
      <c r="F63" s="667">
        <f t="shared" ref="F63" si="107">D63+11</f>
        <v>44849</v>
      </c>
      <c r="G63" s="667"/>
      <c r="H63" s="667">
        <f t="shared" ref="H63" si="108">D63+17</f>
        <v>44855</v>
      </c>
      <c r="I63" s="515"/>
      <c r="J63" s="484">
        <f t="shared" si="48"/>
        <v>44839</v>
      </c>
      <c r="K63" s="484">
        <f t="shared" si="48"/>
        <v>44839</v>
      </c>
      <c r="L63" s="515"/>
      <c r="M63" s="152" t="s">
        <v>1722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2651</v>
      </c>
      <c r="C64" s="666" t="s">
        <v>2720</v>
      </c>
      <c r="D64" s="666">
        <v>44857</v>
      </c>
      <c r="E64" s="666">
        <f t="shared" ref="E64" si="109">D64+8</f>
        <v>44865</v>
      </c>
      <c r="F64" s="666">
        <f t="shared" ref="F64" si="110">D64+11</f>
        <v>44868</v>
      </c>
      <c r="G64" s="667"/>
      <c r="H64" s="666">
        <f t="shared" ref="H64" si="111">D64+17</f>
        <v>44874</v>
      </c>
      <c r="I64" s="515"/>
      <c r="J64" s="484">
        <f t="shared" si="48"/>
        <v>44846</v>
      </c>
      <c r="K64" s="484">
        <f t="shared" si="48"/>
        <v>44846</v>
      </c>
      <c r="L64" s="515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2693</v>
      </c>
      <c r="C65" s="666" t="s">
        <v>2721</v>
      </c>
      <c r="D65" s="666">
        <v>44861</v>
      </c>
      <c r="E65" s="666">
        <f t="shared" ref="E65" si="112">D65+8</f>
        <v>44869</v>
      </c>
      <c r="F65" s="666">
        <f t="shared" ref="F65" si="113">D65+11</f>
        <v>44872</v>
      </c>
      <c r="G65" s="667"/>
      <c r="H65" s="666">
        <f t="shared" ref="H65" si="114">D65+17</f>
        <v>44878</v>
      </c>
      <c r="I65" s="515"/>
      <c r="J65" s="484">
        <f t="shared" si="48"/>
        <v>44853</v>
      </c>
      <c r="K65" s="484">
        <f t="shared" si="48"/>
        <v>44853</v>
      </c>
      <c r="L65" s="515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2665</v>
      </c>
      <c r="C66" s="666" t="s">
        <v>2722</v>
      </c>
      <c r="D66" s="666">
        <v>44865</v>
      </c>
      <c r="E66" s="666">
        <f t="shared" ref="E66" si="115">D66+8</f>
        <v>44873</v>
      </c>
      <c r="F66" s="666">
        <f t="shared" ref="F66" si="116">D66+11</f>
        <v>44876</v>
      </c>
      <c r="G66" s="667"/>
      <c r="H66" s="666">
        <f t="shared" ref="H66" si="117">D66+17</f>
        <v>44882</v>
      </c>
      <c r="I66" s="515"/>
      <c r="J66" s="484">
        <f t="shared" si="48"/>
        <v>44860</v>
      </c>
      <c r="K66" s="484">
        <f t="shared" si="48"/>
        <v>44860</v>
      </c>
      <c r="L66" s="515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2709</v>
      </c>
      <c r="C67" s="666" t="s">
        <v>2723</v>
      </c>
      <c r="D67" s="666">
        <v>44878</v>
      </c>
      <c r="E67" s="666">
        <f>D67+8</f>
        <v>44886</v>
      </c>
      <c r="F67" s="666">
        <f t="shared" ref="F67" si="118">D67+11</f>
        <v>44889</v>
      </c>
      <c r="G67" s="667"/>
      <c r="H67" s="666">
        <f t="shared" ref="H67" si="119">D67+17</f>
        <v>44895</v>
      </c>
      <c r="I67" s="515"/>
      <c r="J67" s="484">
        <f t="shared" si="48"/>
        <v>44867</v>
      </c>
      <c r="K67" s="484">
        <f t="shared" si="48"/>
        <v>44867</v>
      </c>
      <c r="L67" s="515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395</v>
      </c>
      <c r="C68" s="666" t="s">
        <v>2724</v>
      </c>
      <c r="D68" s="667">
        <f t="shared" ref="D68:D74" si="120">D67+7</f>
        <v>44885</v>
      </c>
      <c r="E68" s="667"/>
      <c r="F68" s="667"/>
      <c r="G68" s="667"/>
      <c r="H68" s="667"/>
      <c r="I68" s="515"/>
      <c r="J68" s="484">
        <f t="shared" si="48"/>
        <v>44874</v>
      </c>
      <c r="K68" s="484">
        <f t="shared" si="48"/>
        <v>44874</v>
      </c>
      <c r="L68" s="515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2725</v>
      </c>
      <c r="C69" s="666" t="s">
        <v>2726</v>
      </c>
      <c r="D69" s="666">
        <v>44886</v>
      </c>
      <c r="E69" s="666">
        <f t="shared" ref="E69" si="121">D69+8</f>
        <v>44894</v>
      </c>
      <c r="F69" s="667">
        <f t="shared" ref="F69" si="122">D69+11</f>
        <v>44897</v>
      </c>
      <c r="G69" s="667"/>
      <c r="H69" s="666">
        <f t="shared" ref="H69" si="123">D69+17</f>
        <v>44903</v>
      </c>
      <c r="I69" s="515"/>
      <c r="J69" s="484">
        <f t="shared" si="48"/>
        <v>44881</v>
      </c>
      <c r="K69" s="484">
        <f t="shared" si="48"/>
        <v>44881</v>
      </c>
      <c r="L69" s="515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395</v>
      </c>
      <c r="C70" s="666" t="s">
        <v>2727</v>
      </c>
      <c r="D70" s="667">
        <f t="shared" si="120"/>
        <v>44893</v>
      </c>
      <c r="E70" s="667"/>
      <c r="F70" s="667"/>
      <c r="G70" s="667"/>
      <c r="H70" s="667"/>
      <c r="I70" s="515"/>
      <c r="J70" s="484">
        <f t="shared" si="48"/>
        <v>44888</v>
      </c>
      <c r="K70" s="484">
        <f t="shared" si="48"/>
        <v>44888</v>
      </c>
      <c r="L70" s="515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2669</v>
      </c>
      <c r="C71" s="666" t="s">
        <v>2728</v>
      </c>
      <c r="D71" s="666">
        <v>44901</v>
      </c>
      <c r="E71" s="666">
        <f t="shared" ref="E71" si="124">D71+8</f>
        <v>44909</v>
      </c>
      <c r="F71" s="666">
        <f t="shared" ref="F71" si="125">D71+11</f>
        <v>44912</v>
      </c>
      <c r="G71" s="667"/>
      <c r="H71" s="666">
        <f t="shared" ref="H71" si="126">D71+17</f>
        <v>44918</v>
      </c>
      <c r="I71" s="515"/>
      <c r="J71" s="484">
        <f t="shared" si="48"/>
        <v>44895</v>
      </c>
      <c r="K71" s="484">
        <f t="shared" si="48"/>
        <v>44895</v>
      </c>
      <c r="L71" s="515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2671</v>
      </c>
      <c r="C72" s="666" t="s">
        <v>2729</v>
      </c>
      <c r="D72" s="666">
        <v>44911</v>
      </c>
      <c r="E72" s="666">
        <f t="shared" ref="E72" si="127">D72+8</f>
        <v>44919</v>
      </c>
      <c r="F72" s="752">
        <f t="shared" ref="F72" si="128">D72+11</f>
        <v>44922</v>
      </c>
      <c r="G72" s="667"/>
      <c r="H72" s="666">
        <f t="shared" ref="H72" si="129">D72+17</f>
        <v>44928</v>
      </c>
      <c r="I72" s="515"/>
      <c r="J72" s="484">
        <f t="shared" si="48"/>
        <v>44902</v>
      </c>
      <c r="K72" s="484">
        <f t="shared" si="48"/>
        <v>44902</v>
      </c>
      <c r="L72" s="515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2675</v>
      </c>
      <c r="C73" s="666" t="s">
        <v>2730</v>
      </c>
      <c r="D73" s="666">
        <v>44915</v>
      </c>
      <c r="E73" s="666">
        <f t="shared" ref="E73" si="130">D73+8</f>
        <v>44923</v>
      </c>
      <c r="F73" s="666">
        <f t="shared" ref="F73" si="131">D73+11</f>
        <v>44926</v>
      </c>
      <c r="G73" s="667"/>
      <c r="H73" s="666">
        <f t="shared" ref="H73" si="132">D73+17</f>
        <v>44932</v>
      </c>
      <c r="I73" s="515"/>
      <c r="J73" s="484">
        <f t="shared" si="48"/>
        <v>44909</v>
      </c>
      <c r="K73" s="484">
        <f t="shared" si="48"/>
        <v>44909</v>
      </c>
      <c r="L73" s="515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395</v>
      </c>
      <c r="C74" s="666" t="s">
        <v>2731</v>
      </c>
      <c r="D74" s="667">
        <f t="shared" si="120"/>
        <v>44922</v>
      </c>
      <c r="E74" s="667"/>
      <c r="F74" s="667"/>
      <c r="G74" s="667"/>
      <c r="H74" s="667"/>
      <c r="I74" s="515"/>
      <c r="J74" s="484">
        <f t="shared" si="48"/>
        <v>44916</v>
      </c>
      <c r="K74" s="484">
        <f t="shared" si="48"/>
        <v>44916</v>
      </c>
      <c r="L74" s="515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2648</v>
      </c>
      <c r="C75" s="666" t="s">
        <v>2732</v>
      </c>
      <c r="D75" s="666">
        <v>44930</v>
      </c>
      <c r="E75" s="666">
        <f t="shared" ref="E75" si="133">D75+8</f>
        <v>44938</v>
      </c>
      <c r="F75" s="666">
        <f t="shared" ref="F75" si="134">D75+11</f>
        <v>44941</v>
      </c>
      <c r="G75" s="667"/>
      <c r="H75" s="666">
        <f t="shared" ref="H75" si="135">D75+17</f>
        <v>44947</v>
      </c>
      <c r="I75" s="515"/>
      <c r="J75" s="484">
        <f t="shared" si="48"/>
        <v>44923</v>
      </c>
      <c r="K75" s="484">
        <f t="shared" si="48"/>
        <v>44923</v>
      </c>
      <c r="L75" s="515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2733</v>
      </c>
      <c r="C76" s="666" t="s">
        <v>2734</v>
      </c>
      <c r="D76" s="666">
        <v>44936</v>
      </c>
      <c r="E76" s="666">
        <f t="shared" ref="E76" si="136">D76+8</f>
        <v>44944</v>
      </c>
      <c r="F76" s="666">
        <f t="shared" ref="F76" si="137">D76+11</f>
        <v>44947</v>
      </c>
      <c r="G76" s="667"/>
      <c r="H76" s="666">
        <f t="shared" ref="H76" si="138">D76+17</f>
        <v>44953</v>
      </c>
      <c r="I76" s="515"/>
      <c r="J76" s="484">
        <f t="shared" si="48"/>
        <v>44930</v>
      </c>
      <c r="K76" s="484">
        <f t="shared" si="48"/>
        <v>44930</v>
      </c>
      <c r="L76" s="515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2693</v>
      </c>
      <c r="C77" s="666" t="s">
        <v>2735</v>
      </c>
      <c r="D77" s="666">
        <v>44941</v>
      </c>
      <c r="E77" s="666">
        <f t="shared" ref="E77" si="139">D77+8</f>
        <v>44949</v>
      </c>
      <c r="F77" s="666">
        <f t="shared" ref="F77" si="140">D77+11</f>
        <v>44952</v>
      </c>
      <c r="G77" s="667"/>
      <c r="H77" s="666">
        <f t="shared" ref="H77" si="141">D77+17</f>
        <v>44958</v>
      </c>
      <c r="I77" s="515"/>
      <c r="J77" s="484">
        <f t="shared" si="48"/>
        <v>44937</v>
      </c>
      <c r="K77" s="484">
        <f t="shared" si="48"/>
        <v>44937</v>
      </c>
      <c r="L77" s="515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2665</v>
      </c>
      <c r="C78" s="666" t="s">
        <v>2736</v>
      </c>
      <c r="D78" s="666">
        <v>44950</v>
      </c>
      <c r="E78" s="666">
        <f t="shared" ref="E78" si="142">D78+8</f>
        <v>44958</v>
      </c>
      <c r="F78" s="666">
        <f t="shared" ref="F78" si="143">D78+11</f>
        <v>44961</v>
      </c>
      <c r="G78" s="667"/>
      <c r="H78" s="666">
        <f t="shared" ref="H78" si="144">D78+17</f>
        <v>44967</v>
      </c>
      <c r="I78" s="492"/>
      <c r="J78" s="484">
        <f t="shared" si="48"/>
        <v>44944</v>
      </c>
      <c r="K78" s="484">
        <f t="shared" si="48"/>
        <v>44944</v>
      </c>
      <c r="L78" s="49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2657</v>
      </c>
      <c r="C79" s="666" t="s">
        <v>2737</v>
      </c>
      <c r="D79" s="666">
        <v>44957</v>
      </c>
      <c r="E79" s="666">
        <f t="shared" ref="E79" si="145">D79+8</f>
        <v>44965</v>
      </c>
      <c r="F79" s="666">
        <f t="shared" ref="F79" si="146">D79+11</f>
        <v>44968</v>
      </c>
      <c r="G79" s="667"/>
      <c r="H79" s="666">
        <f t="shared" ref="H79" si="147">D79+17</f>
        <v>44974</v>
      </c>
      <c r="I79" s="515"/>
      <c r="J79" s="484">
        <f t="shared" si="48"/>
        <v>44951</v>
      </c>
      <c r="K79" s="484">
        <f t="shared" si="48"/>
        <v>44951</v>
      </c>
      <c r="L79" s="515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2709</v>
      </c>
      <c r="C80" s="666" t="s">
        <v>2738</v>
      </c>
      <c r="D80" s="666">
        <v>44963</v>
      </c>
      <c r="E80" s="666">
        <f t="shared" ref="E80" si="148">D80+8</f>
        <v>44971</v>
      </c>
      <c r="F80" s="666">
        <f t="shared" ref="F80" si="149">D80+11</f>
        <v>44974</v>
      </c>
      <c r="G80" s="667"/>
      <c r="H80" s="666">
        <f t="shared" ref="H80" si="150">D80+17</f>
        <v>44980</v>
      </c>
      <c r="I80" s="515"/>
      <c r="J80" s="484">
        <v>44957</v>
      </c>
      <c r="K80" s="484">
        <f t="shared" si="48"/>
        <v>44958</v>
      </c>
      <c r="L80" s="515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2645</v>
      </c>
      <c r="C81" s="666" t="s">
        <v>2739</v>
      </c>
      <c r="D81" s="666">
        <v>44971</v>
      </c>
      <c r="E81" s="666">
        <f t="shared" ref="E81" si="151">D81+8</f>
        <v>44979</v>
      </c>
      <c r="F81" s="666">
        <f t="shared" ref="F81" si="152">D81+11</f>
        <v>44982</v>
      </c>
      <c r="G81" s="667"/>
      <c r="H81" s="666">
        <f t="shared" ref="H81" si="153">D81+17</f>
        <v>44988</v>
      </c>
      <c r="I81" s="515"/>
      <c r="J81" s="484">
        <f>J80+7</f>
        <v>44964</v>
      </c>
      <c r="K81" s="484">
        <f t="shared" si="48"/>
        <v>44965</v>
      </c>
      <c r="L81" s="515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3" t="s">
        <v>395</v>
      </c>
      <c r="C82" s="754" t="s">
        <v>2740</v>
      </c>
      <c r="D82" s="667">
        <f t="shared" ref="D82:D88" si="154">D81+7</f>
        <v>44978</v>
      </c>
      <c r="E82" s="667">
        <f t="shared" ref="E82" si="155">D82+8</f>
        <v>44986</v>
      </c>
      <c r="F82" s="667">
        <f t="shared" ref="F82" si="156">D82+11</f>
        <v>44989</v>
      </c>
      <c r="G82" s="667"/>
      <c r="H82" s="667">
        <f t="shared" ref="H82" si="157">D82+17</f>
        <v>44995</v>
      </c>
      <c r="I82" s="515"/>
      <c r="J82" s="484">
        <f t="shared" ref="J82:J105" si="158">J81+7</f>
        <v>44971</v>
      </c>
      <c r="K82" s="484">
        <f t="shared" si="48"/>
        <v>44972</v>
      </c>
      <c r="L82" s="515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5" t="s">
        <v>2669</v>
      </c>
      <c r="C83" s="666" t="s">
        <v>2741</v>
      </c>
      <c r="D83" s="666">
        <v>44984</v>
      </c>
      <c r="E83" s="666">
        <f t="shared" ref="E83" si="159">D83+8</f>
        <v>44992</v>
      </c>
      <c r="F83" s="666">
        <f t="shared" ref="F83" si="160">D83+11</f>
        <v>44995</v>
      </c>
      <c r="G83" s="667"/>
      <c r="H83" s="666">
        <f t="shared" ref="H83" si="161">D83+17</f>
        <v>45001</v>
      </c>
      <c r="I83" s="515"/>
      <c r="J83" s="484">
        <f t="shared" si="158"/>
        <v>44978</v>
      </c>
      <c r="K83" s="484">
        <f t="shared" si="48"/>
        <v>44979</v>
      </c>
      <c r="L83" s="515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5" t="s">
        <v>2742</v>
      </c>
      <c r="B84" s="755" t="s">
        <v>2673</v>
      </c>
      <c r="C84" s="666" t="s">
        <v>2743</v>
      </c>
      <c r="D84" s="666">
        <v>44996</v>
      </c>
      <c r="E84" s="666">
        <f t="shared" ref="E84" si="162">D84+8</f>
        <v>45004</v>
      </c>
      <c r="F84" s="666">
        <f t="shared" ref="F84" si="163">D84+11</f>
        <v>45007</v>
      </c>
      <c r="G84" s="667"/>
      <c r="H84" s="666">
        <f t="shared" ref="H84" si="164">D84+17</f>
        <v>45013</v>
      </c>
      <c r="I84" s="515"/>
      <c r="J84" s="484">
        <f t="shared" si="158"/>
        <v>44985</v>
      </c>
      <c r="K84" s="484">
        <f t="shared" ref="K84:K89" si="165">K83+7</f>
        <v>44986</v>
      </c>
      <c r="L84" s="515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5" t="s">
        <v>2675</v>
      </c>
      <c r="C85" s="666" t="s">
        <v>2744</v>
      </c>
      <c r="D85" s="666">
        <v>45016</v>
      </c>
      <c r="E85" s="666">
        <f t="shared" ref="E85" si="166">D85+8</f>
        <v>45024</v>
      </c>
      <c r="F85" s="667" t="b">
        <f>A88=D85+11</f>
        <v>0</v>
      </c>
      <c r="G85" s="667"/>
      <c r="H85" s="667">
        <f t="shared" ref="H85" si="167">D85+17</f>
        <v>45033</v>
      </c>
      <c r="I85" s="515"/>
      <c r="J85" s="484">
        <f t="shared" si="158"/>
        <v>44992</v>
      </c>
      <c r="K85" s="484">
        <f t="shared" si="165"/>
        <v>44993</v>
      </c>
      <c r="L85" s="515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5" t="s">
        <v>2745</v>
      </c>
      <c r="C86" s="666" t="s">
        <v>2746</v>
      </c>
      <c r="D86" s="666">
        <v>45023</v>
      </c>
      <c r="E86" s="666">
        <f t="shared" ref="E86" si="168">D86+8</f>
        <v>45031</v>
      </c>
      <c r="F86" s="666">
        <f t="shared" ref="F86" si="169">D86+11</f>
        <v>45034</v>
      </c>
      <c r="G86" s="667"/>
      <c r="H86" s="666">
        <f t="shared" ref="H86" si="170">D86+17</f>
        <v>45040</v>
      </c>
      <c r="I86" s="515"/>
      <c r="J86" s="484">
        <f t="shared" si="158"/>
        <v>44999</v>
      </c>
      <c r="K86" s="484">
        <f t="shared" si="165"/>
        <v>45000</v>
      </c>
      <c r="L86" s="515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8" t="s">
        <v>2648</v>
      </c>
      <c r="C87" s="666" t="s">
        <v>2747</v>
      </c>
      <c r="D87" s="666">
        <v>45027</v>
      </c>
      <c r="E87" s="666">
        <f t="shared" ref="E87" si="171">D87+8</f>
        <v>45035</v>
      </c>
      <c r="F87" s="666">
        <f t="shared" ref="F87" si="172">D87+11</f>
        <v>45038</v>
      </c>
      <c r="G87" s="667"/>
      <c r="H87" s="666">
        <f t="shared" ref="H87" si="173">D87+17</f>
        <v>45044</v>
      </c>
      <c r="I87" s="515"/>
      <c r="J87" s="484">
        <f t="shared" si="158"/>
        <v>45006</v>
      </c>
      <c r="K87" s="484">
        <f t="shared" si="165"/>
        <v>45007</v>
      </c>
      <c r="L87" s="515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395</v>
      </c>
      <c r="C88" s="767" t="s">
        <v>2748</v>
      </c>
      <c r="D88" s="667">
        <f t="shared" si="154"/>
        <v>45034</v>
      </c>
      <c r="E88" s="667">
        <f t="shared" ref="E88" si="174">D88+8</f>
        <v>45042</v>
      </c>
      <c r="F88" s="667">
        <f t="shared" ref="F88" si="175">D88+11</f>
        <v>45045</v>
      </c>
      <c r="G88" s="667"/>
      <c r="H88" s="667">
        <f t="shared" ref="H88" si="176">D88+17</f>
        <v>45051</v>
      </c>
      <c r="I88" s="515"/>
      <c r="J88" s="484">
        <f t="shared" si="158"/>
        <v>45013</v>
      </c>
      <c r="K88" s="484">
        <f t="shared" si="165"/>
        <v>45014</v>
      </c>
      <c r="L88" s="515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2693</v>
      </c>
      <c r="C89" s="767" t="s">
        <v>2749</v>
      </c>
      <c r="D89" s="666">
        <v>45030</v>
      </c>
      <c r="E89" s="666">
        <f t="shared" ref="E89" si="177">D89+8</f>
        <v>45038</v>
      </c>
      <c r="F89" s="666">
        <f t="shared" ref="F89" si="178">D89+11</f>
        <v>45041</v>
      </c>
      <c r="G89" s="667"/>
      <c r="H89" s="666">
        <f t="shared" ref="H89" si="179">D89+17</f>
        <v>45047</v>
      </c>
      <c r="I89" s="515"/>
      <c r="J89" s="484">
        <f t="shared" si="158"/>
        <v>45020</v>
      </c>
      <c r="K89" s="484">
        <f t="shared" si="165"/>
        <v>45021</v>
      </c>
      <c r="L89" s="515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2665</v>
      </c>
      <c r="C90" s="767" t="s">
        <v>2750</v>
      </c>
      <c r="D90" s="666">
        <v>45037</v>
      </c>
      <c r="E90" s="666">
        <f>D90+13</f>
        <v>45050</v>
      </c>
      <c r="F90" s="666">
        <f t="shared" ref="F90:F91" si="180">D90+11</f>
        <v>45048</v>
      </c>
      <c r="G90" s="667"/>
      <c r="H90" s="666">
        <f t="shared" ref="H90:H91" si="181">D90+17</f>
        <v>45054</v>
      </c>
      <c r="I90" s="515"/>
      <c r="J90" s="484">
        <f t="shared" si="158"/>
        <v>45027</v>
      </c>
      <c r="K90" s="484">
        <f t="shared" ref="K90:K91" si="182">K89+7</f>
        <v>45028</v>
      </c>
      <c r="L90" s="515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2657</v>
      </c>
      <c r="C91" s="783" t="s">
        <v>2751</v>
      </c>
      <c r="D91" s="754">
        <v>45044</v>
      </c>
      <c r="E91" s="754">
        <f>D91+15</f>
        <v>45059</v>
      </c>
      <c r="F91" s="754">
        <f t="shared" si="180"/>
        <v>45055</v>
      </c>
      <c r="G91" s="784"/>
      <c r="H91" s="754">
        <f t="shared" si="181"/>
        <v>45061</v>
      </c>
      <c r="I91" s="515"/>
      <c r="J91" s="484">
        <f t="shared" si="158"/>
        <v>45034</v>
      </c>
      <c r="K91" s="484">
        <f t="shared" si="182"/>
        <v>45035</v>
      </c>
      <c r="L91" s="515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2709</v>
      </c>
      <c r="C92" s="341" t="s">
        <v>2752</v>
      </c>
      <c r="D92" s="341">
        <v>45048</v>
      </c>
      <c r="E92" s="341">
        <f t="shared" ref="E92:E93" si="183">D92+8</f>
        <v>45056</v>
      </c>
      <c r="F92" s="341">
        <f t="shared" ref="F92:F93" si="184">D92+11</f>
        <v>45059</v>
      </c>
      <c r="G92" s="540"/>
      <c r="H92" s="341">
        <f t="shared" ref="H92:H93" si="185">D92+17</f>
        <v>45065</v>
      </c>
      <c r="I92" s="515"/>
      <c r="J92" s="484">
        <f t="shared" si="158"/>
        <v>45041</v>
      </c>
      <c r="K92" s="484">
        <f t="shared" ref="K92:K105" si="186">K91+7</f>
        <v>45042</v>
      </c>
      <c r="L92" s="515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2645</v>
      </c>
      <c r="C93" s="341" t="s">
        <v>2753</v>
      </c>
      <c r="D93" s="341">
        <v>45054</v>
      </c>
      <c r="E93" s="341">
        <f t="shared" si="183"/>
        <v>45062</v>
      </c>
      <c r="F93" s="341">
        <f t="shared" si="184"/>
        <v>45065</v>
      </c>
      <c r="G93" s="540"/>
      <c r="H93" s="341">
        <f t="shared" si="185"/>
        <v>45071</v>
      </c>
      <c r="I93" s="515"/>
      <c r="J93" s="484">
        <f t="shared" si="158"/>
        <v>45048</v>
      </c>
      <c r="K93" s="484">
        <f t="shared" si="186"/>
        <v>45049</v>
      </c>
      <c r="L93" s="515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2667</v>
      </c>
      <c r="C94" s="341" t="s">
        <v>2754</v>
      </c>
      <c r="D94" s="341">
        <v>45064</v>
      </c>
      <c r="E94" s="341">
        <f t="shared" ref="E94:E97" si="187">D94+8</f>
        <v>45072</v>
      </c>
      <c r="F94" s="341">
        <f t="shared" ref="F94:F97" si="188">D94+11</f>
        <v>45075</v>
      </c>
      <c r="G94" s="540"/>
      <c r="H94" s="341">
        <f t="shared" ref="H94:H97" si="189">D94+17</f>
        <v>45081</v>
      </c>
      <c r="I94" s="515"/>
      <c r="J94" s="484">
        <f t="shared" si="158"/>
        <v>45055</v>
      </c>
      <c r="K94" s="484">
        <f t="shared" si="186"/>
        <v>45056</v>
      </c>
      <c r="L94" s="515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2669</v>
      </c>
      <c r="C95" s="341" t="s">
        <v>2755</v>
      </c>
      <c r="D95" s="341">
        <v>45070</v>
      </c>
      <c r="E95" s="341">
        <f t="shared" si="187"/>
        <v>45078</v>
      </c>
      <c r="F95" s="341">
        <f t="shared" si="188"/>
        <v>45081</v>
      </c>
      <c r="G95" s="540"/>
      <c r="H95" s="341">
        <f t="shared" si="189"/>
        <v>45087</v>
      </c>
      <c r="I95" s="515"/>
      <c r="J95" s="484">
        <f t="shared" si="158"/>
        <v>45062</v>
      </c>
      <c r="K95" s="484">
        <f t="shared" si="186"/>
        <v>45063</v>
      </c>
      <c r="L95" s="515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2671</v>
      </c>
      <c r="C96" s="341" t="s">
        <v>2756</v>
      </c>
      <c r="D96" s="341">
        <v>45081</v>
      </c>
      <c r="E96" s="341">
        <f t="shared" si="187"/>
        <v>45089</v>
      </c>
      <c r="F96" s="341">
        <f t="shared" si="188"/>
        <v>45092</v>
      </c>
      <c r="G96" s="540"/>
      <c r="H96" s="341">
        <f t="shared" si="189"/>
        <v>45098</v>
      </c>
      <c r="I96" s="515"/>
      <c r="J96" s="484">
        <f t="shared" si="158"/>
        <v>45069</v>
      </c>
      <c r="K96" s="484">
        <f t="shared" si="186"/>
        <v>45070</v>
      </c>
      <c r="L96" s="515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hidden="1" customHeight="1" x14ac:dyDescent="0.2">
      <c r="A97" s="269"/>
      <c r="B97" s="159" t="s">
        <v>2673</v>
      </c>
      <c r="C97" s="341" t="s">
        <v>2757</v>
      </c>
      <c r="D97" s="341">
        <v>45089</v>
      </c>
      <c r="E97" s="341">
        <f t="shared" si="187"/>
        <v>45097</v>
      </c>
      <c r="F97" s="341">
        <f t="shared" si="188"/>
        <v>45100</v>
      </c>
      <c r="G97" s="540"/>
      <c r="H97" s="341">
        <f t="shared" si="189"/>
        <v>45106</v>
      </c>
      <c r="I97" s="515"/>
      <c r="J97" s="484">
        <f t="shared" si="158"/>
        <v>45076</v>
      </c>
      <c r="K97" s="484">
        <f t="shared" si="186"/>
        <v>45077</v>
      </c>
      <c r="L97" s="515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hidden="1" customHeight="1" x14ac:dyDescent="0.2">
      <c r="A98" s="269"/>
      <c r="B98" s="159" t="s">
        <v>2758</v>
      </c>
      <c r="C98" s="341" t="s">
        <v>2759</v>
      </c>
      <c r="D98" s="341">
        <v>45097</v>
      </c>
      <c r="E98" s="341">
        <f t="shared" ref="E98" si="190">D98+8</f>
        <v>45105</v>
      </c>
      <c r="F98" s="341">
        <f t="shared" ref="F98" si="191">D98+11</f>
        <v>45108</v>
      </c>
      <c r="G98" s="540"/>
      <c r="H98" s="341">
        <f t="shared" ref="H98" si="192">D98+17</f>
        <v>45114</v>
      </c>
      <c r="I98" s="515"/>
      <c r="J98" s="484">
        <f t="shared" si="158"/>
        <v>45083</v>
      </c>
      <c r="K98" s="484">
        <f t="shared" si="186"/>
        <v>45084</v>
      </c>
      <c r="L98" s="515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hidden="1" customHeight="1" x14ac:dyDescent="0.2">
      <c r="A99" s="269"/>
      <c r="B99" s="159" t="s">
        <v>2733</v>
      </c>
      <c r="C99" s="341" t="s">
        <v>2760</v>
      </c>
      <c r="D99" s="341">
        <v>45094</v>
      </c>
      <c r="E99" s="341">
        <f t="shared" ref="E99" si="193">D99+8</f>
        <v>45102</v>
      </c>
      <c r="F99" s="341">
        <f t="shared" ref="F99" si="194">D99+11</f>
        <v>45105</v>
      </c>
      <c r="G99" s="540"/>
      <c r="H99" s="341">
        <f t="shared" ref="H99" si="195">D99+17</f>
        <v>45111</v>
      </c>
      <c r="I99" s="515"/>
      <c r="J99" s="484">
        <f t="shared" si="158"/>
        <v>45090</v>
      </c>
      <c r="K99" s="484">
        <f t="shared" si="186"/>
        <v>45091</v>
      </c>
      <c r="L99" s="515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hidden="1" customHeight="1" x14ac:dyDescent="0.2">
      <c r="A100" s="269"/>
      <c r="B100" s="159" t="s">
        <v>2745</v>
      </c>
      <c r="C100" s="341" t="s">
        <v>2761</v>
      </c>
      <c r="D100" s="341">
        <v>45105</v>
      </c>
      <c r="E100" s="341">
        <f t="shared" ref="E100" si="196">D100+8</f>
        <v>45113</v>
      </c>
      <c r="F100" s="540">
        <f t="shared" ref="F100" si="197">D100+11</f>
        <v>45116</v>
      </c>
      <c r="G100" s="540"/>
      <c r="H100" s="341">
        <f t="shared" ref="H100" si="198">D100+17</f>
        <v>45122</v>
      </c>
      <c r="I100" s="515"/>
      <c r="J100" s="484">
        <f t="shared" si="158"/>
        <v>45097</v>
      </c>
      <c r="K100" s="484">
        <f t="shared" si="186"/>
        <v>45098</v>
      </c>
      <c r="L100" s="515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hidden="1" customHeight="1" x14ac:dyDescent="0.2">
      <c r="A101" s="269"/>
      <c r="B101" s="159" t="s">
        <v>2648</v>
      </c>
      <c r="C101" s="341" t="s">
        <v>2762</v>
      </c>
      <c r="D101" s="341">
        <v>45113</v>
      </c>
      <c r="E101" s="341">
        <f t="shared" ref="E101" si="199">D101+8</f>
        <v>45121</v>
      </c>
      <c r="F101" s="341">
        <f t="shared" ref="F101" si="200">D101+11</f>
        <v>45124</v>
      </c>
      <c r="G101" s="540"/>
      <c r="H101" s="341">
        <f t="shared" ref="H101" si="201">D101+17</f>
        <v>45130</v>
      </c>
      <c r="I101" s="515"/>
      <c r="J101" s="484">
        <f t="shared" si="158"/>
        <v>45104</v>
      </c>
      <c r="K101" s="484">
        <f t="shared" si="186"/>
        <v>45105</v>
      </c>
      <c r="L101" s="515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hidden="1" customHeight="1" x14ac:dyDescent="0.2">
      <c r="A102" s="269"/>
      <c r="B102" s="159" t="s">
        <v>2693</v>
      </c>
      <c r="C102" s="341" t="s">
        <v>2763</v>
      </c>
      <c r="D102" s="341">
        <v>45121</v>
      </c>
      <c r="E102" s="341">
        <f t="shared" ref="E102" si="202">D102+8</f>
        <v>45129</v>
      </c>
      <c r="F102" s="341">
        <f t="shared" ref="F102" si="203">D102+11</f>
        <v>45132</v>
      </c>
      <c r="G102" s="540"/>
      <c r="H102" s="341">
        <f t="shared" ref="H102" si="204">D102+17</f>
        <v>45138</v>
      </c>
      <c r="I102" s="515"/>
      <c r="J102" s="484">
        <f t="shared" si="158"/>
        <v>45111</v>
      </c>
      <c r="K102" s="484">
        <f t="shared" si="186"/>
        <v>45112</v>
      </c>
      <c r="L102" s="515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hidden="1" customHeight="1" x14ac:dyDescent="0.2">
      <c r="A103" s="269"/>
      <c r="B103" s="159" t="s">
        <v>2665</v>
      </c>
      <c r="C103" s="341" t="s">
        <v>2764</v>
      </c>
      <c r="D103" s="341">
        <v>45127</v>
      </c>
      <c r="E103" s="341">
        <f>D103+8</f>
        <v>45135</v>
      </c>
      <c r="F103" s="341">
        <f t="shared" ref="F103" si="205">D103+11</f>
        <v>45138</v>
      </c>
      <c r="G103" s="540"/>
      <c r="H103" s="341">
        <f t="shared" ref="H103" si="206">D103+17</f>
        <v>45144</v>
      </c>
      <c r="I103" s="515"/>
      <c r="J103" s="484">
        <f t="shared" si="158"/>
        <v>45118</v>
      </c>
      <c r="K103" s="484">
        <f t="shared" si="186"/>
        <v>45119</v>
      </c>
      <c r="L103" s="515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hidden="1" customHeight="1" x14ac:dyDescent="0.2">
      <c r="A104" s="269"/>
      <c r="B104" s="159" t="s">
        <v>2657</v>
      </c>
      <c r="C104" s="341" t="s">
        <v>2765</v>
      </c>
      <c r="D104" s="341">
        <v>45137</v>
      </c>
      <c r="E104" s="341">
        <f t="shared" ref="E104" si="207">D104+8</f>
        <v>45145</v>
      </c>
      <c r="F104" s="341">
        <f t="shared" ref="F104" si="208">D104+11</f>
        <v>45148</v>
      </c>
      <c r="G104" s="540"/>
      <c r="H104" s="341">
        <f t="shared" ref="H104" si="209">D104+17</f>
        <v>45154</v>
      </c>
      <c r="I104" s="515"/>
      <c r="J104" s="484">
        <f t="shared" si="158"/>
        <v>45125</v>
      </c>
      <c r="K104" s="484">
        <f t="shared" si="186"/>
        <v>45126</v>
      </c>
      <c r="L104" s="515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hidden="1" customHeight="1" x14ac:dyDescent="0.2">
      <c r="A105" s="269"/>
      <c r="B105" s="159" t="s">
        <v>2645</v>
      </c>
      <c r="C105" s="341" t="s">
        <v>2766</v>
      </c>
      <c r="D105" s="341">
        <v>45143</v>
      </c>
      <c r="E105" s="341">
        <f t="shared" ref="E105" si="210">D105+8</f>
        <v>45151</v>
      </c>
      <c r="F105" s="341">
        <f t="shared" ref="F105" si="211">D105+11</f>
        <v>45154</v>
      </c>
      <c r="G105" s="540"/>
      <c r="H105" s="341">
        <f t="shared" ref="H105" si="212">D105+17</f>
        <v>45160</v>
      </c>
      <c r="I105" s="515"/>
      <c r="J105" s="484">
        <f t="shared" si="158"/>
        <v>45132</v>
      </c>
      <c r="K105" s="484">
        <f t="shared" si="186"/>
        <v>45133</v>
      </c>
      <c r="L105" s="515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hidden="1" customHeight="1" x14ac:dyDescent="0.2">
      <c r="A106" s="269"/>
      <c r="B106" s="159" t="s">
        <v>2667</v>
      </c>
      <c r="C106" s="341" t="s">
        <v>2767</v>
      </c>
      <c r="D106" s="341">
        <v>45156</v>
      </c>
      <c r="E106" s="341">
        <f t="shared" ref="E106" si="213">D106+8</f>
        <v>45164</v>
      </c>
      <c r="F106" s="341">
        <v>45168</v>
      </c>
      <c r="G106" s="540"/>
      <c r="H106" s="341">
        <f t="shared" ref="H106" si="214">D106+17</f>
        <v>45173</v>
      </c>
      <c r="I106" s="515"/>
      <c r="J106" s="484">
        <f>J105+7</f>
        <v>45139</v>
      </c>
      <c r="K106" s="484">
        <f>K105+7</f>
        <v>45140</v>
      </c>
      <c r="L106" s="515"/>
      <c r="M106" s="795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ht="17.25" hidden="1" customHeight="1" x14ac:dyDescent="0.2">
      <c r="A107" s="269"/>
      <c r="B107" s="224" t="s">
        <v>395</v>
      </c>
      <c r="C107" s="341" t="s">
        <v>2768</v>
      </c>
      <c r="D107" s="619">
        <v>45155</v>
      </c>
      <c r="E107" s="619">
        <f t="shared" ref="E107" si="215">D107+8</f>
        <v>45163</v>
      </c>
      <c r="F107" s="619">
        <f t="shared" ref="F107" si="216">D107+11</f>
        <v>45166</v>
      </c>
      <c r="G107" s="540"/>
      <c r="H107" s="619">
        <f t="shared" ref="H107" si="217">D107+17</f>
        <v>45172</v>
      </c>
      <c r="I107" s="623"/>
      <c r="J107" s="813">
        <f>J106+7</f>
        <v>45146</v>
      </c>
      <c r="K107" s="813">
        <f>K106+7</f>
        <v>45147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</row>
    <row r="108" spans="1:256" ht="17.25" hidden="1" customHeight="1" x14ac:dyDescent="0.2">
      <c r="A108" s="269"/>
      <c r="B108" s="159" t="s">
        <v>2669</v>
      </c>
      <c r="C108" s="341" t="s">
        <v>2769</v>
      </c>
      <c r="D108" s="642">
        <v>45170</v>
      </c>
      <c r="E108" s="642">
        <v>45180</v>
      </c>
      <c r="F108" s="642">
        <f t="shared" ref="F108" si="218">D108+11</f>
        <v>45181</v>
      </c>
      <c r="G108" s="540"/>
      <c r="H108" s="642">
        <f t="shared" ref="H108" si="219">D108+17</f>
        <v>45187</v>
      </c>
      <c r="I108" s="515"/>
      <c r="J108" s="484">
        <v>45155</v>
      </c>
      <c r="K108" s="484">
        <f>J108+2</f>
        <v>45157</v>
      </c>
      <c r="L108" s="795"/>
      <c r="M108" s="795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</row>
    <row r="109" spans="1:256" ht="17.25" hidden="1" customHeight="1" x14ac:dyDescent="0.2">
      <c r="A109" s="269"/>
      <c r="B109" s="159" t="s">
        <v>2671</v>
      </c>
      <c r="C109" s="341" t="s">
        <v>2770</v>
      </c>
      <c r="D109" s="642">
        <v>45164</v>
      </c>
      <c r="E109" s="642">
        <f t="shared" ref="E109" si="220">D109+8</f>
        <v>45172</v>
      </c>
      <c r="F109" s="642">
        <f t="shared" ref="F109" si="221">D109+11</f>
        <v>45175</v>
      </c>
      <c r="G109" s="540"/>
      <c r="H109" s="642">
        <f t="shared" ref="H109" si="222">D109+17</f>
        <v>45181</v>
      </c>
      <c r="I109" s="515"/>
      <c r="J109" s="484">
        <f t="shared" ref="J109:K114" si="223">J108+7</f>
        <v>45162</v>
      </c>
      <c r="K109" s="484">
        <f t="shared" si="223"/>
        <v>45164</v>
      </c>
      <c r="L109" s="486"/>
      <c r="M109" s="486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</row>
    <row r="110" spans="1:256" ht="17.25" hidden="1" customHeight="1" x14ac:dyDescent="0.2">
      <c r="A110" s="269"/>
      <c r="B110" s="159" t="s">
        <v>2673</v>
      </c>
      <c r="C110" s="341" t="s">
        <v>2771</v>
      </c>
      <c r="D110" s="642">
        <v>45176</v>
      </c>
      <c r="E110" s="642">
        <f t="shared" ref="E110" si="224">D110+8</f>
        <v>45184</v>
      </c>
      <c r="F110" s="642">
        <f t="shared" ref="F110" si="225">D110+11</f>
        <v>45187</v>
      </c>
      <c r="G110" s="540"/>
      <c r="H110" s="642">
        <f t="shared" ref="H110" si="226">D110+17</f>
        <v>45193</v>
      </c>
      <c r="I110" s="515"/>
      <c r="J110" s="484">
        <f t="shared" si="223"/>
        <v>45169</v>
      </c>
      <c r="K110" s="484">
        <f t="shared" si="223"/>
        <v>45171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</row>
    <row r="111" spans="1:256" ht="17.25" hidden="1" customHeight="1" x14ac:dyDescent="0.2">
      <c r="A111" s="269"/>
      <c r="B111" s="159" t="s">
        <v>2733</v>
      </c>
      <c r="C111" s="341" t="s">
        <v>2772</v>
      </c>
      <c r="D111" s="642">
        <v>45183</v>
      </c>
      <c r="E111" s="642">
        <f t="shared" ref="E111" si="227">D111+8</f>
        <v>45191</v>
      </c>
      <c r="F111" s="642">
        <f t="shared" ref="F111" si="228">D111+11</f>
        <v>45194</v>
      </c>
      <c r="G111" s="540"/>
      <c r="H111" s="642">
        <f t="shared" ref="H111" si="229">D111+17</f>
        <v>45200</v>
      </c>
      <c r="I111" s="515"/>
      <c r="J111" s="484">
        <f t="shared" si="223"/>
        <v>45176</v>
      </c>
      <c r="K111" s="484">
        <f t="shared" si="223"/>
        <v>45178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</row>
    <row r="112" spans="1:256" ht="17.25" hidden="1" customHeight="1" x14ac:dyDescent="0.2">
      <c r="A112" s="269"/>
      <c r="B112" s="159" t="s">
        <v>2758</v>
      </c>
      <c r="C112" s="341" t="s">
        <v>2773</v>
      </c>
      <c r="D112" s="642">
        <v>45190</v>
      </c>
      <c r="E112" s="642">
        <f t="shared" ref="E112" si="230">D112+8</f>
        <v>45198</v>
      </c>
      <c r="F112" s="642">
        <f t="shared" ref="F112" si="231">D112+11</f>
        <v>45201</v>
      </c>
      <c r="G112" s="540"/>
      <c r="H112" s="642">
        <f t="shared" ref="H112" si="232">D112+17</f>
        <v>45207</v>
      </c>
      <c r="I112" s="515"/>
      <c r="J112" s="484">
        <f t="shared" si="223"/>
        <v>45183</v>
      </c>
      <c r="K112" s="484">
        <f t="shared" si="223"/>
        <v>45185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</row>
    <row r="113" spans="1:256" ht="17.25" hidden="1" customHeight="1" x14ac:dyDescent="0.2">
      <c r="A113" s="269"/>
      <c r="B113" s="224" t="s">
        <v>395</v>
      </c>
      <c r="C113" s="341" t="s">
        <v>2774</v>
      </c>
      <c r="D113" s="619">
        <f t="shared" ref="D113" si="233">D112+7</f>
        <v>45197</v>
      </c>
      <c r="E113" s="619">
        <f t="shared" ref="E113" si="234">D113+8</f>
        <v>45205</v>
      </c>
      <c r="F113" s="619">
        <f t="shared" ref="F113" si="235">D113+11</f>
        <v>45208</v>
      </c>
      <c r="G113" s="540"/>
      <c r="H113" s="619">
        <f t="shared" ref="H113" si="236">D113+17</f>
        <v>45214</v>
      </c>
      <c r="I113" s="623"/>
      <c r="J113" s="622">
        <f t="shared" si="223"/>
        <v>45190</v>
      </c>
      <c r="K113" s="622">
        <f t="shared" si="223"/>
        <v>45192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</row>
    <row r="114" spans="1:256" ht="17.25" hidden="1" customHeight="1" x14ac:dyDescent="0.2">
      <c r="A114" s="269"/>
      <c r="B114" s="159" t="s">
        <v>2648</v>
      </c>
      <c r="C114" s="341" t="s">
        <v>2775</v>
      </c>
      <c r="D114" s="642">
        <v>45198</v>
      </c>
      <c r="E114" s="642">
        <f t="shared" ref="E114" si="237">D114+8</f>
        <v>45206</v>
      </c>
      <c r="F114" s="642">
        <f t="shared" ref="F114" si="238">D114+11</f>
        <v>45209</v>
      </c>
      <c r="G114" s="540"/>
      <c r="H114" s="642">
        <f t="shared" ref="H114" si="239">D114+17</f>
        <v>45215</v>
      </c>
      <c r="I114" s="515"/>
      <c r="J114" s="484">
        <f t="shared" si="223"/>
        <v>45197</v>
      </c>
      <c r="K114" s="484">
        <f t="shared" si="223"/>
        <v>45199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</row>
    <row r="115" spans="1:256" ht="17.25" hidden="1" customHeight="1" x14ac:dyDescent="0.2">
      <c r="A115" s="269"/>
      <c r="B115" s="159" t="s">
        <v>2693</v>
      </c>
      <c r="C115" s="341" t="s">
        <v>2776</v>
      </c>
      <c r="D115" s="642">
        <v>45205</v>
      </c>
      <c r="E115" s="642">
        <f t="shared" ref="E115:E123" si="240">D115+8</f>
        <v>45213</v>
      </c>
      <c r="F115" s="642">
        <f t="shared" ref="F115:F123" si="241">D115+11</f>
        <v>45216</v>
      </c>
      <c r="G115" s="540"/>
      <c r="H115" s="642">
        <f t="shared" ref="H115:H123" si="242">D115+17</f>
        <v>45222</v>
      </c>
      <c r="I115" s="515"/>
      <c r="J115" s="484">
        <f t="shared" ref="J115:K136" si="243">J114+7</f>
        <v>45204</v>
      </c>
      <c r="K115" s="484">
        <f t="shared" si="243"/>
        <v>45206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</row>
    <row r="116" spans="1:256" ht="17.25" hidden="1" customHeight="1" x14ac:dyDescent="0.2">
      <c r="A116" s="269"/>
      <c r="B116" s="159" t="s">
        <v>2665</v>
      </c>
      <c r="C116" s="341" t="s">
        <v>2777</v>
      </c>
      <c r="D116" s="642">
        <v>45211</v>
      </c>
      <c r="E116" s="619">
        <f t="shared" si="240"/>
        <v>45219</v>
      </c>
      <c r="F116" s="619">
        <f t="shared" si="241"/>
        <v>45222</v>
      </c>
      <c r="G116" s="540"/>
      <c r="H116" s="619">
        <f t="shared" si="242"/>
        <v>45228</v>
      </c>
      <c r="I116" s="515"/>
      <c r="J116" s="484">
        <f t="shared" si="243"/>
        <v>45211</v>
      </c>
      <c r="K116" s="484">
        <f t="shared" si="243"/>
        <v>45213</v>
      </c>
      <c r="L116" s="152" t="s">
        <v>2778</v>
      </c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</row>
    <row r="117" spans="1:256" ht="17.25" hidden="1" customHeight="1" x14ac:dyDescent="0.2">
      <c r="A117" s="269"/>
      <c r="B117" s="159" t="s">
        <v>2657</v>
      </c>
      <c r="C117" s="341" t="s">
        <v>2779</v>
      </c>
      <c r="D117" s="642">
        <v>45219</v>
      </c>
      <c r="E117" s="642">
        <f t="shared" si="240"/>
        <v>45227</v>
      </c>
      <c r="F117" s="642">
        <f t="shared" si="241"/>
        <v>45230</v>
      </c>
      <c r="G117" s="540"/>
      <c r="H117" s="642">
        <f t="shared" si="242"/>
        <v>45236</v>
      </c>
      <c r="I117" s="515"/>
      <c r="J117" s="484">
        <f t="shared" si="243"/>
        <v>45218</v>
      </c>
      <c r="K117" s="484">
        <f t="shared" si="243"/>
        <v>45220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</row>
    <row r="118" spans="1:256" ht="17.25" hidden="1" customHeight="1" x14ac:dyDescent="0.2">
      <c r="A118" s="269"/>
      <c r="B118" s="159" t="s">
        <v>2645</v>
      </c>
      <c r="C118" s="341" t="s">
        <v>2780</v>
      </c>
      <c r="D118" s="642">
        <v>45226</v>
      </c>
      <c r="E118" s="642">
        <f t="shared" si="240"/>
        <v>45234</v>
      </c>
      <c r="F118" s="642">
        <f t="shared" si="241"/>
        <v>45237</v>
      </c>
      <c r="G118" s="540"/>
      <c r="H118" s="642">
        <f t="shared" si="242"/>
        <v>45243</v>
      </c>
      <c r="I118" s="515"/>
      <c r="J118" s="484">
        <f t="shared" si="243"/>
        <v>45225</v>
      </c>
      <c r="K118" s="484">
        <f t="shared" si="243"/>
        <v>45227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</row>
    <row r="119" spans="1:256" ht="17.25" hidden="1" customHeight="1" x14ac:dyDescent="0.2">
      <c r="A119" s="269"/>
      <c r="B119" s="159" t="s">
        <v>2675</v>
      </c>
      <c r="C119" s="341" t="s">
        <v>2781</v>
      </c>
      <c r="D119" s="642">
        <v>45233</v>
      </c>
      <c r="E119" s="642">
        <f t="shared" si="240"/>
        <v>45241</v>
      </c>
      <c r="F119" s="642">
        <f t="shared" si="241"/>
        <v>45244</v>
      </c>
      <c r="G119" s="540"/>
      <c r="H119" s="642">
        <f t="shared" si="242"/>
        <v>45250</v>
      </c>
      <c r="I119" s="515"/>
      <c r="J119" s="484">
        <f t="shared" si="243"/>
        <v>45232</v>
      </c>
      <c r="K119" s="484">
        <f t="shared" si="243"/>
        <v>45234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</row>
    <row r="120" spans="1:256" ht="17.25" hidden="1" customHeight="1" x14ac:dyDescent="0.2">
      <c r="A120" s="269"/>
      <c r="B120" s="159" t="s">
        <v>2667</v>
      </c>
      <c r="C120" s="341" t="s">
        <v>2782</v>
      </c>
      <c r="D120" s="642">
        <f t="shared" ref="D120:D136" si="244">D119+7</f>
        <v>45240</v>
      </c>
      <c r="E120" s="642">
        <f t="shared" si="240"/>
        <v>45248</v>
      </c>
      <c r="F120" s="642">
        <f t="shared" si="241"/>
        <v>45251</v>
      </c>
      <c r="G120" s="540"/>
      <c r="H120" s="642">
        <f t="shared" si="242"/>
        <v>45257</v>
      </c>
      <c r="I120" s="515"/>
      <c r="J120" s="484">
        <f t="shared" si="243"/>
        <v>45239</v>
      </c>
      <c r="K120" s="484">
        <f t="shared" si="243"/>
        <v>45241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</row>
    <row r="121" spans="1:256" ht="17.25" hidden="1" customHeight="1" x14ac:dyDescent="0.2">
      <c r="A121" s="269"/>
      <c r="B121" s="159" t="s">
        <v>2671</v>
      </c>
      <c r="C121" s="341" t="s">
        <v>2783</v>
      </c>
      <c r="D121" s="642">
        <f t="shared" si="244"/>
        <v>45247</v>
      </c>
      <c r="E121" s="642">
        <f t="shared" si="240"/>
        <v>45255</v>
      </c>
      <c r="F121" s="642">
        <f t="shared" si="241"/>
        <v>45258</v>
      </c>
      <c r="G121" s="540"/>
      <c r="H121" s="642">
        <f t="shared" si="242"/>
        <v>45264</v>
      </c>
      <c r="I121" s="515"/>
      <c r="J121" s="484">
        <f t="shared" si="243"/>
        <v>45246</v>
      </c>
      <c r="K121" s="484">
        <f t="shared" si="243"/>
        <v>45248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</row>
    <row r="122" spans="1:256" ht="17.25" hidden="1" customHeight="1" x14ac:dyDescent="0.2">
      <c r="A122" s="269"/>
      <c r="B122" s="159" t="s">
        <v>2669</v>
      </c>
      <c r="C122" s="341" t="s">
        <v>2784</v>
      </c>
      <c r="D122" s="642">
        <f t="shared" si="244"/>
        <v>45254</v>
      </c>
      <c r="E122" s="642">
        <f t="shared" si="240"/>
        <v>45262</v>
      </c>
      <c r="F122" s="642">
        <f t="shared" si="241"/>
        <v>45265</v>
      </c>
      <c r="G122" s="540"/>
      <c r="H122" s="642">
        <f t="shared" si="242"/>
        <v>45271</v>
      </c>
      <c r="I122" s="515"/>
      <c r="J122" s="484">
        <f t="shared" si="243"/>
        <v>45253</v>
      </c>
      <c r="K122" s="484">
        <f t="shared" si="243"/>
        <v>45255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</row>
    <row r="123" spans="1:256" ht="17.25" hidden="1" customHeight="1" x14ac:dyDescent="0.2">
      <c r="A123" s="269"/>
      <c r="B123" s="159" t="s">
        <v>2673</v>
      </c>
      <c r="C123" s="341" t="s">
        <v>2785</v>
      </c>
      <c r="D123" s="642">
        <f t="shared" si="244"/>
        <v>45261</v>
      </c>
      <c r="E123" s="642">
        <f t="shared" si="240"/>
        <v>45269</v>
      </c>
      <c r="F123" s="642">
        <f t="shared" si="241"/>
        <v>45272</v>
      </c>
      <c r="G123" s="540"/>
      <c r="H123" s="642">
        <f t="shared" si="242"/>
        <v>45278</v>
      </c>
      <c r="I123" s="515"/>
      <c r="J123" s="484">
        <f t="shared" si="243"/>
        <v>45260</v>
      </c>
      <c r="K123" s="484">
        <f t="shared" si="243"/>
        <v>45262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</row>
    <row r="124" spans="1:256" ht="17.25" hidden="1" customHeight="1" x14ac:dyDescent="0.2">
      <c r="A124" s="269"/>
      <c r="B124" s="159" t="s">
        <v>2733</v>
      </c>
      <c r="C124" s="341" t="s">
        <v>2786</v>
      </c>
      <c r="D124" s="642">
        <f t="shared" si="244"/>
        <v>45268</v>
      </c>
      <c r="E124" s="642">
        <f t="shared" ref="E124:E127" si="245">D124+8</f>
        <v>45276</v>
      </c>
      <c r="F124" s="642">
        <f t="shared" ref="F124:F127" si="246">D124+11</f>
        <v>45279</v>
      </c>
      <c r="G124" s="540"/>
      <c r="H124" s="642">
        <f t="shared" ref="H124:H127" si="247">D124+17</f>
        <v>45285</v>
      </c>
      <c r="I124" s="515"/>
      <c r="J124" s="484">
        <f t="shared" si="243"/>
        <v>45267</v>
      </c>
      <c r="K124" s="484">
        <f t="shared" si="243"/>
        <v>45269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</row>
    <row r="125" spans="1:256" ht="17.25" hidden="1" customHeight="1" x14ac:dyDescent="0.2">
      <c r="A125" s="269"/>
      <c r="B125" s="224" t="s">
        <v>395</v>
      </c>
      <c r="C125" s="341" t="s">
        <v>2787</v>
      </c>
      <c r="D125" s="619">
        <f t="shared" si="244"/>
        <v>45275</v>
      </c>
      <c r="E125" s="619">
        <f t="shared" si="245"/>
        <v>45283</v>
      </c>
      <c r="F125" s="619">
        <f t="shared" si="246"/>
        <v>45286</v>
      </c>
      <c r="G125" s="540"/>
      <c r="H125" s="619">
        <f t="shared" si="247"/>
        <v>45292</v>
      </c>
      <c r="I125" s="623"/>
      <c r="J125" s="622">
        <f t="shared" si="243"/>
        <v>45274</v>
      </c>
      <c r="K125" s="622">
        <f t="shared" si="243"/>
        <v>45276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</row>
    <row r="126" spans="1:256" ht="17.25" customHeight="1" x14ac:dyDescent="0.2">
      <c r="A126" s="269"/>
      <c r="B126" s="159" t="s">
        <v>2648</v>
      </c>
      <c r="C126" s="341" t="s">
        <v>2788</v>
      </c>
      <c r="D126" s="642">
        <v>45303</v>
      </c>
      <c r="E126" s="642">
        <f t="shared" si="245"/>
        <v>45311</v>
      </c>
      <c r="F126" s="642">
        <f t="shared" si="246"/>
        <v>45314</v>
      </c>
      <c r="G126" s="540"/>
      <c r="H126" s="642">
        <f t="shared" si="247"/>
        <v>45320</v>
      </c>
      <c r="I126" s="515"/>
      <c r="J126" s="484">
        <f t="shared" si="243"/>
        <v>45281</v>
      </c>
      <c r="K126" s="484">
        <f t="shared" si="243"/>
        <v>45283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</row>
    <row r="127" spans="1:256" ht="17.25" customHeight="1" x14ac:dyDescent="0.2">
      <c r="A127" s="269"/>
      <c r="B127" s="159" t="s">
        <v>2693</v>
      </c>
      <c r="C127" s="341" t="s">
        <v>2789</v>
      </c>
      <c r="D127" s="642">
        <v>45307</v>
      </c>
      <c r="E127" s="642">
        <f t="shared" si="245"/>
        <v>45315</v>
      </c>
      <c r="F127" s="642">
        <f t="shared" si="246"/>
        <v>45318</v>
      </c>
      <c r="G127" s="540"/>
      <c r="H127" s="642">
        <f t="shared" si="247"/>
        <v>45324</v>
      </c>
      <c r="I127" s="515"/>
      <c r="J127" s="484">
        <f t="shared" si="243"/>
        <v>45288</v>
      </c>
      <c r="K127" s="484">
        <f t="shared" si="243"/>
        <v>45290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</row>
    <row r="128" spans="1:256" ht="17.25" customHeight="1" x14ac:dyDescent="0.2">
      <c r="A128" s="269"/>
      <c r="B128" s="159" t="s">
        <v>2665</v>
      </c>
      <c r="C128" s="341" t="s">
        <v>2790</v>
      </c>
      <c r="D128" s="642">
        <v>45309</v>
      </c>
      <c r="E128" s="642">
        <f t="shared" ref="E128" si="248">D128+8</f>
        <v>45317</v>
      </c>
      <c r="F128" s="642">
        <f t="shared" ref="F128" si="249">D128+11</f>
        <v>45320</v>
      </c>
      <c r="G128" s="540"/>
      <c r="H128" s="642">
        <f t="shared" ref="H128" si="250">D128+17</f>
        <v>45326</v>
      </c>
      <c r="I128" s="515"/>
      <c r="J128" s="484">
        <f t="shared" si="243"/>
        <v>45295</v>
      </c>
      <c r="K128" s="484">
        <f t="shared" si="243"/>
        <v>45297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</row>
    <row r="129" spans="1:256" ht="17.25" customHeight="1" x14ac:dyDescent="0.2">
      <c r="A129" s="269"/>
      <c r="B129" s="159" t="s">
        <v>2657</v>
      </c>
      <c r="C129" s="341" t="s">
        <v>2791</v>
      </c>
      <c r="D129" s="642">
        <v>45315</v>
      </c>
      <c r="E129" s="642">
        <v>44948</v>
      </c>
      <c r="F129" s="642">
        <f t="shared" ref="F129:F131" si="251">D129+11</f>
        <v>45326</v>
      </c>
      <c r="G129" s="540"/>
      <c r="H129" s="642">
        <f t="shared" ref="H129:H131" si="252">D129+17</f>
        <v>45332</v>
      </c>
      <c r="I129" s="515"/>
      <c r="J129" s="484">
        <f t="shared" si="243"/>
        <v>45302</v>
      </c>
      <c r="K129" s="484">
        <f t="shared" si="243"/>
        <v>45304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</row>
    <row r="130" spans="1:256" ht="17.25" customHeight="1" x14ac:dyDescent="0.2">
      <c r="A130" s="269"/>
      <c r="B130" s="159" t="s">
        <v>2709</v>
      </c>
      <c r="C130" s="341" t="s">
        <v>2792</v>
      </c>
      <c r="D130" s="642">
        <v>45324</v>
      </c>
      <c r="E130" s="642">
        <v>44955</v>
      </c>
      <c r="F130" s="642">
        <f t="shared" si="251"/>
        <v>45335</v>
      </c>
      <c r="G130" s="540"/>
      <c r="H130" s="642">
        <f t="shared" si="252"/>
        <v>45341</v>
      </c>
      <c r="I130" s="515"/>
      <c r="J130" s="484">
        <f t="shared" si="243"/>
        <v>45309</v>
      </c>
      <c r="K130" s="484">
        <f t="shared" si="243"/>
        <v>45311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</row>
    <row r="131" spans="1:256" ht="17.25" customHeight="1" x14ac:dyDescent="0.2">
      <c r="A131" s="269"/>
      <c r="B131" s="159" t="s">
        <v>2675</v>
      </c>
      <c r="C131" s="341" t="s">
        <v>2793</v>
      </c>
      <c r="D131" s="642">
        <v>45316</v>
      </c>
      <c r="E131" s="642">
        <f t="shared" ref="E131" si="253">D131+8</f>
        <v>45324</v>
      </c>
      <c r="F131" s="642">
        <f t="shared" si="251"/>
        <v>45327</v>
      </c>
      <c r="G131" s="540"/>
      <c r="H131" s="642">
        <f t="shared" si="252"/>
        <v>45333</v>
      </c>
      <c r="I131" s="515"/>
      <c r="J131" s="484">
        <f t="shared" si="243"/>
        <v>45316</v>
      </c>
      <c r="K131" s="484">
        <f t="shared" si="243"/>
        <v>45318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</row>
    <row r="132" spans="1:256" ht="17.25" customHeight="1" x14ac:dyDescent="0.2">
      <c r="A132" s="269"/>
      <c r="B132" s="159" t="s">
        <v>2667</v>
      </c>
      <c r="C132" s="341" t="s">
        <v>2794</v>
      </c>
      <c r="D132" s="642">
        <f t="shared" si="244"/>
        <v>45323</v>
      </c>
      <c r="E132" s="642">
        <f t="shared" ref="E132" si="254">D132+8</f>
        <v>45331</v>
      </c>
      <c r="F132" s="642">
        <f t="shared" ref="F132" si="255">D132+11</f>
        <v>45334</v>
      </c>
      <c r="G132" s="540"/>
      <c r="H132" s="642">
        <f t="shared" ref="H132" si="256">D132+17</f>
        <v>45340</v>
      </c>
      <c r="I132" s="515"/>
      <c r="J132" s="484">
        <f t="shared" si="243"/>
        <v>45323</v>
      </c>
      <c r="K132" s="484">
        <f t="shared" si="243"/>
        <v>45325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</row>
    <row r="133" spans="1:256" ht="17.25" customHeight="1" x14ac:dyDescent="0.2">
      <c r="A133" s="269"/>
      <c r="B133" s="159" t="s">
        <v>2671</v>
      </c>
      <c r="C133" s="341" t="s">
        <v>2795</v>
      </c>
      <c r="D133" s="642">
        <f t="shared" si="244"/>
        <v>45330</v>
      </c>
      <c r="E133" s="642">
        <f t="shared" ref="E133:E136" si="257">D133+8</f>
        <v>45338</v>
      </c>
      <c r="F133" s="642">
        <f t="shared" ref="F133:F136" si="258">D133+11</f>
        <v>45341</v>
      </c>
      <c r="G133" s="540"/>
      <c r="H133" s="642">
        <f t="shared" ref="H133:H136" si="259">D133+17</f>
        <v>45347</v>
      </c>
      <c r="I133" s="515"/>
      <c r="J133" s="484">
        <f t="shared" si="243"/>
        <v>45330</v>
      </c>
      <c r="K133" s="484">
        <f t="shared" si="243"/>
        <v>45332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</row>
    <row r="134" spans="1:256" ht="17.25" customHeight="1" x14ac:dyDescent="0.2">
      <c r="A134" s="269"/>
      <c r="B134" s="159" t="s">
        <v>2669</v>
      </c>
      <c r="C134" s="341" t="s">
        <v>2796</v>
      </c>
      <c r="D134" s="642">
        <f t="shared" si="244"/>
        <v>45337</v>
      </c>
      <c r="E134" s="642">
        <f t="shared" si="257"/>
        <v>45345</v>
      </c>
      <c r="F134" s="642">
        <f t="shared" si="258"/>
        <v>45348</v>
      </c>
      <c r="G134" s="540"/>
      <c r="H134" s="642">
        <f t="shared" si="259"/>
        <v>45354</v>
      </c>
      <c r="I134" s="515"/>
      <c r="J134" s="484">
        <f t="shared" si="243"/>
        <v>45337</v>
      </c>
      <c r="K134" s="484">
        <f t="shared" si="243"/>
        <v>45339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</row>
    <row r="135" spans="1:256" ht="17.25" customHeight="1" x14ac:dyDescent="0.2">
      <c r="A135" s="269"/>
      <c r="B135" s="159" t="s">
        <v>2673</v>
      </c>
      <c r="C135" s="341" t="s">
        <v>2797</v>
      </c>
      <c r="D135" s="642">
        <f t="shared" si="244"/>
        <v>45344</v>
      </c>
      <c r="E135" s="642">
        <f t="shared" si="257"/>
        <v>45352</v>
      </c>
      <c r="F135" s="642">
        <f t="shared" si="258"/>
        <v>45355</v>
      </c>
      <c r="G135" s="540"/>
      <c r="H135" s="642">
        <f t="shared" si="259"/>
        <v>45361</v>
      </c>
      <c r="I135" s="515"/>
      <c r="J135" s="484">
        <f t="shared" si="243"/>
        <v>45344</v>
      </c>
      <c r="K135" s="484">
        <f t="shared" si="243"/>
        <v>45346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</row>
    <row r="136" spans="1:256" ht="17.25" customHeight="1" x14ac:dyDescent="0.2">
      <c r="A136" s="269"/>
      <c r="B136" s="159" t="s">
        <v>2798</v>
      </c>
      <c r="C136" s="341" t="s">
        <v>2799</v>
      </c>
      <c r="D136" s="642">
        <f t="shared" si="244"/>
        <v>45351</v>
      </c>
      <c r="E136" s="642">
        <f t="shared" si="257"/>
        <v>45359</v>
      </c>
      <c r="F136" s="642">
        <f t="shared" si="258"/>
        <v>45362</v>
      </c>
      <c r="G136" s="540"/>
      <c r="H136" s="642">
        <f t="shared" si="259"/>
        <v>45368</v>
      </c>
      <c r="I136" s="515"/>
      <c r="J136" s="484">
        <f t="shared" si="243"/>
        <v>45351</v>
      </c>
      <c r="K136" s="484">
        <f t="shared" si="243"/>
        <v>45353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</row>
    <row r="137" spans="1:256" ht="17.25" customHeight="1" x14ac:dyDescent="0.2">
      <c r="A137" s="269"/>
      <c r="B137" s="170"/>
      <c r="C137" s="161"/>
      <c r="D137" s="829"/>
      <c r="E137" s="829"/>
      <c r="F137" s="829"/>
      <c r="G137" s="161"/>
      <c r="H137" s="829"/>
      <c r="I137" s="515"/>
      <c r="J137" s="484"/>
      <c r="K137" s="484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</row>
    <row r="138" spans="1:256" ht="17.25" customHeight="1" x14ac:dyDescent="0.2">
      <c r="A138" s="269"/>
      <c r="B138" s="170"/>
      <c r="C138" s="161"/>
      <c r="D138" s="829"/>
      <c r="E138" s="829"/>
      <c r="F138" s="829"/>
      <c r="G138" s="161"/>
      <c r="H138" s="829"/>
      <c r="I138" s="515"/>
      <c r="J138" s="484"/>
      <c r="K138" s="484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</row>
    <row r="139" spans="1:256" ht="17.25" customHeight="1" x14ac:dyDescent="0.2">
      <c r="A139" s="269"/>
      <c r="B139" s="475" t="s">
        <v>685</v>
      </c>
      <c r="C139" s="161"/>
      <c r="D139" s="161"/>
      <c r="E139" s="161"/>
      <c r="F139" s="153"/>
      <c r="G139" s="153"/>
      <c r="H139" s="153"/>
      <c r="I139" s="153"/>
      <c r="J139" s="152"/>
      <c r="K139" s="152"/>
      <c r="L139" s="273"/>
      <c r="N139" s="273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</row>
    <row r="140" spans="1:256" s="165" customFormat="1" ht="17.25" customHeight="1" x14ac:dyDescent="0.2">
      <c r="A140" s="269"/>
      <c r="B140" s="163"/>
      <c r="C140" s="151"/>
      <c r="D140" s="151"/>
      <c r="E140" s="151"/>
      <c r="G140" s="151"/>
      <c r="H140" s="151"/>
      <c r="I140" s="151"/>
      <c r="J140" s="151"/>
      <c r="L140" s="153"/>
      <c r="M140" s="151"/>
    </row>
    <row r="141" spans="1:256" s="165" customFormat="1" ht="17.25" customHeight="1" x14ac:dyDescent="0.2">
      <c r="A141" s="270"/>
      <c r="B141" s="199" t="s">
        <v>449</v>
      </c>
      <c r="C141" s="200"/>
      <c r="D141" s="200"/>
      <c r="E141" s="201"/>
      <c r="F141" s="202" t="s">
        <v>1168</v>
      </c>
      <c r="G141" s="202"/>
      <c r="H141" s="200"/>
      <c r="I141" s="200"/>
      <c r="J141" s="202" t="s">
        <v>451</v>
      </c>
      <c r="K141" s="202"/>
      <c r="L141" s="202"/>
      <c r="M141" s="200"/>
      <c r="N141" s="203"/>
    </row>
    <row r="142" spans="1:256" s="165" customFormat="1" ht="17.25" customHeight="1" x14ac:dyDescent="0.2">
      <c r="A142" s="270"/>
      <c r="B142" s="204" t="s">
        <v>452</v>
      </c>
      <c r="C142" s="200"/>
      <c r="D142" s="205" t="s">
        <v>453</v>
      </c>
      <c r="E142" s="206"/>
      <c r="F142" s="204" t="s">
        <v>454</v>
      </c>
      <c r="G142" s="200"/>
      <c r="H142" s="205" t="s">
        <v>455</v>
      </c>
      <c r="I142" s="200"/>
      <c r="J142" s="204" t="s">
        <v>456</v>
      </c>
      <c r="K142" s="830" t="s">
        <v>457</v>
      </c>
      <c r="M142" s="200"/>
      <c r="N142" s="203"/>
    </row>
    <row r="143" spans="1:256" s="165" customFormat="1" ht="17.25" customHeight="1" x14ac:dyDescent="0.2">
      <c r="A143" s="271"/>
      <c r="B143" s="465" t="s">
        <v>458</v>
      </c>
      <c r="C143" s="209"/>
      <c r="D143" s="645" t="s">
        <v>459</v>
      </c>
      <c r="E143" s="204"/>
      <c r="F143" s="796" t="s">
        <v>460</v>
      </c>
      <c r="G143" s="822" t="s">
        <v>461</v>
      </c>
      <c r="H143" s="264" t="s">
        <v>462</v>
      </c>
      <c r="I143" s="208"/>
      <c r="J143" s="208" t="s">
        <v>463</v>
      </c>
      <c r="K143" s="210" t="s">
        <v>464</v>
      </c>
      <c r="L143" s="210"/>
      <c r="M143" s="200"/>
      <c r="N143" s="203"/>
    </row>
    <row r="144" spans="1:256" s="165" customFormat="1" ht="17.25" customHeight="1" x14ac:dyDescent="0.2">
      <c r="A144" s="270"/>
      <c r="B144" s="465" t="s">
        <v>465</v>
      </c>
      <c r="C144" s="209"/>
      <c r="D144" s="645" t="s">
        <v>466</v>
      </c>
      <c r="E144" s="204"/>
      <c r="F144" s="796" t="s">
        <v>467</v>
      </c>
      <c r="G144" s="822" t="s">
        <v>468</v>
      </c>
      <c r="H144" s="264" t="s">
        <v>469</v>
      </c>
      <c r="I144" s="208"/>
      <c r="J144" s="208" t="s">
        <v>470</v>
      </c>
      <c r="K144" s="210" t="s">
        <v>471</v>
      </c>
      <c r="L144" s="210"/>
      <c r="M144" s="200"/>
      <c r="N144" s="203"/>
    </row>
    <row r="145" spans="1:14" s="165" customFormat="1" ht="17.25" customHeight="1" x14ac:dyDescent="0.2">
      <c r="A145" s="270"/>
      <c r="B145" s="208" t="s">
        <v>2273</v>
      </c>
      <c r="C145" s="209"/>
      <c r="D145" s="210" t="s">
        <v>473</v>
      </c>
      <c r="E145" s="204"/>
      <c r="F145" s="796" t="s">
        <v>474</v>
      </c>
      <c r="G145" s="822" t="s">
        <v>475</v>
      </c>
      <c r="H145" s="264" t="s">
        <v>476</v>
      </c>
      <c r="I145" s="465"/>
      <c r="J145" s="465" t="s">
        <v>477</v>
      </c>
      <c r="K145" s="645" t="s">
        <v>478</v>
      </c>
      <c r="L145" s="210"/>
      <c r="M145" s="200"/>
      <c r="N145" s="203"/>
    </row>
    <row r="146" spans="1:14" s="165" customFormat="1" ht="17.25" customHeight="1" x14ac:dyDescent="0.2">
      <c r="A146" s="270"/>
      <c r="B146" s="208" t="s">
        <v>479</v>
      </c>
      <c r="C146" s="209"/>
      <c r="D146" s="210" t="s">
        <v>480</v>
      </c>
      <c r="E146" s="204"/>
      <c r="F146" s="796" t="s">
        <v>481</v>
      </c>
      <c r="G146" s="822" t="s">
        <v>482</v>
      </c>
      <c r="H146" s="264" t="s">
        <v>483</v>
      </c>
      <c r="I146" s="208"/>
      <c r="J146" s="208" t="s">
        <v>484</v>
      </c>
      <c r="K146" s="210" t="s">
        <v>485</v>
      </c>
      <c r="L146" s="210"/>
      <c r="M146" s="200"/>
      <c r="N146" s="203"/>
    </row>
    <row r="147" spans="1:14" s="165" customFormat="1" ht="17.25" customHeight="1" x14ac:dyDescent="0.2">
      <c r="A147" s="270"/>
      <c r="B147" s="465" t="s">
        <v>486</v>
      </c>
      <c r="C147" s="209"/>
      <c r="D147" s="645" t="s">
        <v>487</v>
      </c>
      <c r="E147" s="204"/>
      <c r="F147" s="796" t="s">
        <v>2274</v>
      </c>
      <c r="G147" s="822" t="s">
        <v>489</v>
      </c>
      <c r="H147" s="264" t="s">
        <v>2275</v>
      </c>
      <c r="I147" s="208"/>
      <c r="J147" s="208" t="s">
        <v>491</v>
      </c>
      <c r="K147" s="210" t="s">
        <v>492</v>
      </c>
      <c r="L147" s="210"/>
      <c r="M147" s="200"/>
      <c r="N147" s="203"/>
    </row>
    <row r="148" spans="1:14" s="165" customFormat="1" ht="17.25" customHeight="1" x14ac:dyDescent="0.2">
      <c r="A148" s="270"/>
      <c r="B148" s="465" t="s">
        <v>493</v>
      </c>
      <c r="C148" s="209"/>
      <c r="D148" s="645" t="s">
        <v>494</v>
      </c>
      <c r="E148" s="204"/>
      <c r="F148" s="796"/>
      <c r="G148" s="822"/>
      <c r="H148" s="264"/>
      <c r="I148" s="208"/>
      <c r="J148" s="208" t="s">
        <v>498</v>
      </c>
      <c r="K148" s="210" t="s">
        <v>499</v>
      </c>
      <c r="L148" s="210"/>
      <c r="M148" s="200"/>
      <c r="N148" s="203"/>
    </row>
    <row r="149" spans="1:14" s="165" customFormat="1" ht="17.25" customHeight="1" x14ac:dyDescent="0.2">
      <c r="A149" s="270"/>
      <c r="B149" s="465" t="s">
        <v>500</v>
      </c>
      <c r="C149" s="209"/>
      <c r="D149" s="645" t="s">
        <v>501</v>
      </c>
      <c r="E149" s="204"/>
      <c r="F149" s="569"/>
      <c r="G149"/>
      <c r="H149"/>
      <c r="I149" s="465"/>
      <c r="J149" s="465" t="s">
        <v>502</v>
      </c>
      <c r="K149" s="467" t="s">
        <v>503</v>
      </c>
      <c r="L149" s="210"/>
      <c r="M149" s="200"/>
      <c r="N149" s="203"/>
    </row>
    <row r="150" spans="1:14" s="165" customFormat="1" ht="17.25" customHeight="1" x14ac:dyDescent="0.2">
      <c r="A150" s="270"/>
      <c r="B150" s="465" t="s">
        <v>504</v>
      </c>
      <c r="C150" s="209"/>
      <c r="D150" s="645" t="s">
        <v>505</v>
      </c>
      <c r="E150" s="11"/>
      <c r="F150" s="11"/>
      <c r="G150" s="14"/>
      <c r="H150" s="13"/>
      <c r="I150" s="11"/>
      <c r="J150" s="16"/>
      <c r="K150" s="13"/>
      <c r="L150" s="205"/>
      <c r="M150" s="200"/>
      <c r="N150" s="203"/>
    </row>
    <row r="151" spans="1:14" ht="17.25" customHeight="1" x14ac:dyDescent="0.2">
      <c r="A151" s="272"/>
      <c r="B151" s="203"/>
      <c r="C151" s="203"/>
      <c r="D151" s="211"/>
      <c r="E151" s="211"/>
      <c r="F151" s="208"/>
      <c r="G151" s="204"/>
      <c r="H151" s="210"/>
      <c r="I151" s="200"/>
      <c r="J151" s="19"/>
      <c r="K151" s="19"/>
      <c r="L151" s="19"/>
      <c r="M151" s="200"/>
      <c r="N151" s="203"/>
    </row>
    <row r="152" spans="1:14" ht="17.25" customHeight="1" x14ac:dyDescent="0.2">
      <c r="A152" s="272"/>
      <c r="B152" s="200" t="s">
        <v>1181</v>
      </c>
      <c r="C152" s="200" t="s">
        <v>1182</v>
      </c>
      <c r="D152" s="212"/>
      <c r="E152" s="200"/>
      <c r="F152" s="200" t="s">
        <v>1183</v>
      </c>
      <c r="G152" s="213" t="s">
        <v>1184</v>
      </c>
      <c r="H152" s="203"/>
      <c r="I152" s="200"/>
      <c r="J152" s="200" t="s">
        <v>1183</v>
      </c>
      <c r="K152" s="200" t="s">
        <v>1185</v>
      </c>
      <c r="L152" s="203"/>
      <c r="M152" s="203"/>
      <c r="N152" s="203"/>
    </row>
    <row r="155" spans="1:14" ht="17.25" customHeight="1" x14ac:dyDescent="0.25">
      <c r="B155" s="531"/>
    </row>
    <row r="156" spans="1:14" ht="43.5" customHeight="1" x14ac:dyDescent="0.2">
      <c r="B156" s="532"/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1:IU175"/>
  <sheetViews>
    <sheetView showGridLines="0" zoomScaleNormal="100" zoomScaleSheetLayoutView="75" workbookViewId="0">
      <selection activeCell="N133" sqref="N133:N134"/>
    </sheetView>
  </sheetViews>
  <sheetFormatPr defaultColWidth="9.140625" defaultRowHeight="17.25" customHeight="1" x14ac:dyDescent="0.2"/>
  <cols>
    <col min="1" max="1" width="17" style="376" customWidth="1"/>
    <col min="2" max="2" width="23.42578125" style="151" customWidth="1"/>
    <col min="3" max="3" width="24.42578125" style="151" customWidth="1"/>
    <col min="4" max="4" width="15.85546875" style="151" customWidth="1"/>
    <col min="5" max="5" width="19" style="151" customWidth="1"/>
    <col min="6" max="6" width="22.42578125" style="151" customWidth="1"/>
    <col min="7" max="7" width="20.5703125" style="151" customWidth="1"/>
    <col min="8" max="8" width="22.28515625" style="155" customWidth="1"/>
    <col min="9" max="9" width="19" style="155" customWidth="1"/>
    <col min="10" max="10" width="16" style="155" customWidth="1"/>
    <col min="11" max="11" width="12.7109375" style="155" customWidth="1"/>
    <col min="12" max="16384" width="9.140625" style="155"/>
  </cols>
  <sheetData>
    <row r="1" spans="1:255" ht="17.25" customHeight="1" thickBot="1" x14ac:dyDescent="0.25"/>
    <row r="2" spans="1:255" s="174" customFormat="1" ht="17.25" customHeight="1" thickBot="1" x14ac:dyDescent="0.25">
      <c r="A2" s="375"/>
      <c r="B2" s="1279" t="s">
        <v>116</v>
      </c>
      <c r="C2" s="1279"/>
      <c r="D2" s="1279"/>
      <c r="E2" s="1279"/>
      <c r="F2" s="1279"/>
      <c r="G2" s="1279"/>
      <c r="I2" s="1150" t="s">
        <v>382</v>
      </c>
    </row>
    <row r="3" spans="1:255" ht="17.25" customHeight="1" thickBot="1" x14ac:dyDescent="0.25">
      <c r="B3" s="171"/>
    </row>
    <row r="4" spans="1:255" ht="30" customHeight="1" thickBot="1" x14ac:dyDescent="0.25">
      <c r="B4" s="1280" t="s">
        <v>2800</v>
      </c>
      <c r="C4" s="1281"/>
      <c r="D4" s="1281"/>
      <c r="E4" s="1281"/>
      <c r="F4" s="1281"/>
      <c r="G4" s="1282"/>
    </row>
    <row r="5" spans="1:255" ht="17.25" customHeight="1" x14ac:dyDescent="0.2">
      <c r="B5" s="389"/>
      <c r="C5" s="154"/>
      <c r="D5" s="154"/>
      <c r="E5" s="154"/>
      <c r="F5" s="154"/>
      <c r="G5" s="154"/>
    </row>
    <row r="6" spans="1:255" ht="56.25" customHeight="1" x14ac:dyDescent="0.2">
      <c r="A6" s="377"/>
      <c r="B6" s="1014" t="s">
        <v>2801</v>
      </c>
      <c r="C6" s="694"/>
      <c r="D6" s="1340" t="s">
        <v>1256</v>
      </c>
      <c r="E6" s="1133" t="s">
        <v>2802</v>
      </c>
      <c r="F6" s="1133" t="s">
        <v>2803</v>
      </c>
      <c r="G6" s="1133" t="s">
        <v>364</v>
      </c>
      <c r="H6" s="944"/>
      <c r="I6" s="1301" t="s">
        <v>2804</v>
      </c>
      <c r="J6" s="1301" t="s">
        <v>387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5" ht="17.25" customHeight="1" x14ac:dyDescent="0.2">
      <c r="A7" s="377"/>
      <c r="B7" s="1136" t="s">
        <v>388</v>
      </c>
      <c r="C7" s="1136" t="s">
        <v>389</v>
      </c>
      <c r="D7" s="1340"/>
      <c r="E7" s="1132" t="s">
        <v>163</v>
      </c>
      <c r="F7" s="1132" t="s">
        <v>216</v>
      </c>
      <c r="G7" s="1132" t="s">
        <v>2805</v>
      </c>
      <c r="H7" s="1232"/>
      <c r="I7" s="1302"/>
      <c r="J7" s="1302"/>
      <c r="K7" s="151"/>
      <c r="L7" s="151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5" ht="17.25" hidden="1" customHeight="1" x14ac:dyDescent="0.2">
      <c r="B8" s="1233" t="s">
        <v>2806</v>
      </c>
      <c r="C8" s="1233" t="s">
        <v>2807</v>
      </c>
      <c r="D8" s="851">
        <v>44470</v>
      </c>
      <c r="E8" s="851">
        <f>D8+7</f>
        <v>44477</v>
      </c>
      <c r="F8" s="851">
        <f>D8+9</f>
        <v>44479</v>
      </c>
      <c r="G8" s="851">
        <f>D8+13</f>
        <v>44483</v>
      </c>
      <c r="H8" s="857"/>
      <c r="I8" s="888">
        <v>44445</v>
      </c>
      <c r="J8" s="888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5" ht="17.25" hidden="1" customHeight="1" x14ac:dyDescent="0.2">
      <c r="B9" s="1233" t="s">
        <v>2808</v>
      </c>
      <c r="C9" s="1233" t="s">
        <v>2809</v>
      </c>
      <c r="D9" s="851">
        <v>44479</v>
      </c>
      <c r="E9" s="851">
        <f t="shared" ref="E9:E20" si="0">D9+7</f>
        <v>44486</v>
      </c>
      <c r="F9" s="851">
        <f t="shared" ref="F9:F20" si="1">D9+9</f>
        <v>44488</v>
      </c>
      <c r="G9" s="851">
        <f t="shared" ref="G9:G20" si="2">D9+13</f>
        <v>44492</v>
      </c>
      <c r="H9" s="857"/>
      <c r="I9" s="888">
        <f>I8+7</f>
        <v>44452</v>
      </c>
      <c r="J9" s="888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5" ht="17.25" hidden="1" customHeight="1" x14ac:dyDescent="0.2">
      <c r="B10" s="695" t="s">
        <v>2422</v>
      </c>
      <c r="C10" s="695" t="s">
        <v>2810</v>
      </c>
      <c r="D10" s="851">
        <v>44488</v>
      </c>
      <c r="E10" s="851">
        <f t="shared" si="0"/>
        <v>44495</v>
      </c>
      <c r="F10" s="851">
        <f t="shared" si="1"/>
        <v>44497</v>
      </c>
      <c r="G10" s="851">
        <f t="shared" si="2"/>
        <v>44501</v>
      </c>
      <c r="H10" s="857"/>
      <c r="I10" s="888">
        <f t="shared" ref="I10:I17" si="3">I9+7</f>
        <v>44459</v>
      </c>
      <c r="J10" s="888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5" ht="17.25" hidden="1" customHeight="1" x14ac:dyDescent="0.2">
      <c r="B11" s="1234" t="s">
        <v>395</v>
      </c>
      <c r="C11" s="1233" t="s">
        <v>2811</v>
      </c>
      <c r="D11" s="1235">
        <f t="shared" ref="D11:D12" si="4">D10+7</f>
        <v>44495</v>
      </c>
      <c r="E11" s="1236">
        <f t="shared" si="0"/>
        <v>44502</v>
      </c>
      <c r="F11" s="1236">
        <f t="shared" si="1"/>
        <v>44504</v>
      </c>
      <c r="G11" s="1236">
        <f t="shared" si="2"/>
        <v>44508</v>
      </c>
      <c r="H11" s="857"/>
      <c r="I11" s="1237">
        <f t="shared" si="3"/>
        <v>44466</v>
      </c>
      <c r="J11" s="1237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5" ht="17.25" hidden="1" customHeight="1" x14ac:dyDescent="0.2">
      <c r="B12" s="1234" t="s">
        <v>395</v>
      </c>
      <c r="C12" s="1233" t="s">
        <v>2812</v>
      </c>
      <c r="D12" s="1235">
        <f t="shared" si="4"/>
        <v>44502</v>
      </c>
      <c r="E12" s="1236">
        <f t="shared" si="0"/>
        <v>44509</v>
      </c>
      <c r="F12" s="1236">
        <f t="shared" si="1"/>
        <v>44511</v>
      </c>
      <c r="G12" s="1236">
        <f t="shared" si="2"/>
        <v>44515</v>
      </c>
      <c r="H12" s="857"/>
      <c r="I12" s="1237">
        <f t="shared" si="3"/>
        <v>44473</v>
      </c>
      <c r="J12" s="1237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5" ht="17.25" hidden="1" customHeight="1" x14ac:dyDescent="0.2">
      <c r="B13" s="1233" t="s">
        <v>2813</v>
      </c>
      <c r="C13" s="1233" t="s">
        <v>2814</v>
      </c>
      <c r="D13" s="851">
        <v>44502</v>
      </c>
      <c r="E13" s="851">
        <f t="shared" si="0"/>
        <v>44509</v>
      </c>
      <c r="F13" s="851">
        <f t="shared" si="1"/>
        <v>44511</v>
      </c>
      <c r="G13" s="851">
        <f t="shared" si="2"/>
        <v>44515</v>
      </c>
      <c r="H13" s="857"/>
      <c r="I13" s="888">
        <f t="shared" si="3"/>
        <v>44480</v>
      </c>
      <c r="J13" s="83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5" ht="17.25" hidden="1" customHeight="1" x14ac:dyDescent="0.2">
      <c r="B14" s="1233" t="s">
        <v>2815</v>
      </c>
      <c r="C14" s="1233" t="s">
        <v>2816</v>
      </c>
      <c r="D14" s="851">
        <v>44515</v>
      </c>
      <c r="E14" s="851">
        <f t="shared" si="0"/>
        <v>44522</v>
      </c>
      <c r="F14" s="851">
        <f t="shared" si="1"/>
        <v>44524</v>
      </c>
      <c r="G14" s="851">
        <f t="shared" si="2"/>
        <v>44528</v>
      </c>
      <c r="H14" s="857"/>
      <c r="I14" s="888">
        <f t="shared" si="3"/>
        <v>44487</v>
      </c>
      <c r="J14" s="835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5" ht="17.25" hidden="1" customHeight="1" x14ac:dyDescent="0.2">
      <c r="B15" s="1233" t="s">
        <v>2817</v>
      </c>
      <c r="C15" s="1233" t="s">
        <v>2660</v>
      </c>
      <c r="D15" s="851">
        <v>44526</v>
      </c>
      <c r="E15" s="851">
        <f t="shared" si="0"/>
        <v>44533</v>
      </c>
      <c r="F15" s="851">
        <f t="shared" si="1"/>
        <v>44535</v>
      </c>
      <c r="G15" s="851">
        <f t="shared" si="2"/>
        <v>44539</v>
      </c>
      <c r="H15" s="857"/>
      <c r="I15" s="888">
        <f t="shared" si="3"/>
        <v>44494</v>
      </c>
      <c r="J15" s="835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</row>
    <row r="16" spans="1:255" ht="17.25" hidden="1" customHeight="1" x14ac:dyDescent="0.2">
      <c r="B16" s="1233" t="s">
        <v>2442</v>
      </c>
      <c r="C16" s="1233" t="s">
        <v>2818</v>
      </c>
      <c r="D16" s="851">
        <v>44536</v>
      </c>
      <c r="E16" s="851">
        <f t="shared" si="0"/>
        <v>44543</v>
      </c>
      <c r="F16" s="851">
        <f t="shared" si="1"/>
        <v>44545</v>
      </c>
      <c r="G16" s="851">
        <f t="shared" si="2"/>
        <v>44549</v>
      </c>
      <c r="H16" s="857"/>
      <c r="I16" s="888">
        <f t="shared" si="3"/>
        <v>44501</v>
      </c>
      <c r="J16" s="835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</row>
    <row r="17" spans="2:255" ht="17.25" hidden="1" customHeight="1" x14ac:dyDescent="0.2">
      <c r="B17" s="1233" t="s">
        <v>2819</v>
      </c>
      <c r="C17" s="1233" t="s">
        <v>2820</v>
      </c>
      <c r="D17" s="851">
        <v>44546</v>
      </c>
      <c r="E17" s="851">
        <f t="shared" si="0"/>
        <v>44553</v>
      </c>
      <c r="F17" s="851">
        <f t="shared" si="1"/>
        <v>44555</v>
      </c>
      <c r="G17" s="851">
        <f t="shared" si="2"/>
        <v>44559</v>
      </c>
      <c r="H17" s="857"/>
      <c r="I17" s="888">
        <f t="shared" si="3"/>
        <v>44508</v>
      </c>
      <c r="J17" s="835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</row>
    <row r="18" spans="2:255" ht="17.25" hidden="1" customHeight="1" x14ac:dyDescent="0.2">
      <c r="B18" s="1233" t="s">
        <v>2821</v>
      </c>
      <c r="C18" s="1233" t="s">
        <v>2663</v>
      </c>
      <c r="D18" s="851">
        <v>44552</v>
      </c>
      <c r="E18" s="851">
        <f t="shared" si="0"/>
        <v>44559</v>
      </c>
      <c r="F18" s="851">
        <f t="shared" si="1"/>
        <v>44561</v>
      </c>
      <c r="G18" s="851">
        <f t="shared" si="2"/>
        <v>44565</v>
      </c>
      <c r="H18" s="857"/>
      <c r="I18" s="888">
        <v>44515</v>
      </c>
      <c r="J18" s="835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</row>
    <row r="19" spans="2:255" ht="17.25" hidden="1" customHeight="1" x14ac:dyDescent="0.2">
      <c r="B19" s="1233" t="s">
        <v>2446</v>
      </c>
      <c r="C19" s="1233" t="s">
        <v>2822</v>
      </c>
      <c r="D19" s="851">
        <v>44567</v>
      </c>
      <c r="E19" s="851">
        <f t="shared" si="0"/>
        <v>44574</v>
      </c>
      <c r="F19" s="851">
        <f t="shared" si="1"/>
        <v>44576</v>
      </c>
      <c r="G19" s="851">
        <f t="shared" si="2"/>
        <v>44580</v>
      </c>
      <c r="H19" s="857"/>
      <c r="I19" s="888">
        <v>44522</v>
      </c>
      <c r="J19" s="835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</row>
    <row r="20" spans="2:255" ht="17.25" hidden="1" customHeight="1" x14ac:dyDescent="0.2">
      <c r="B20" s="1233" t="s">
        <v>2806</v>
      </c>
      <c r="C20" s="1233" t="s">
        <v>2823</v>
      </c>
      <c r="D20" s="851">
        <v>44575</v>
      </c>
      <c r="E20" s="851">
        <f t="shared" si="0"/>
        <v>44582</v>
      </c>
      <c r="F20" s="851">
        <f t="shared" si="1"/>
        <v>44584</v>
      </c>
      <c r="G20" s="851">
        <f t="shared" si="2"/>
        <v>44588</v>
      </c>
      <c r="H20" s="857"/>
      <c r="I20" s="888">
        <v>44529</v>
      </c>
      <c r="J20" s="835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</row>
    <row r="21" spans="2:255" ht="17.25" hidden="1" customHeight="1" x14ac:dyDescent="0.2">
      <c r="B21" s="1234" t="s">
        <v>395</v>
      </c>
      <c r="C21" s="1233" t="s">
        <v>2824</v>
      </c>
      <c r="D21" s="1236">
        <v>44558</v>
      </c>
      <c r="E21" s="1236">
        <f t="shared" ref="E21:E24" si="5">D21+7</f>
        <v>44565</v>
      </c>
      <c r="F21" s="1236">
        <f t="shared" ref="F21:F24" si="6">D21+9</f>
        <v>44567</v>
      </c>
      <c r="G21" s="1236">
        <f t="shared" ref="G21:G24" si="7">D21+13</f>
        <v>44571</v>
      </c>
      <c r="H21" s="1214"/>
      <c r="I21" s="1237">
        <v>44558</v>
      </c>
      <c r="J21" s="1236"/>
      <c r="K21" s="161"/>
      <c r="L21" s="161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</row>
    <row r="22" spans="2:255" ht="17.25" hidden="1" customHeight="1" x14ac:dyDescent="0.2">
      <c r="B22" s="1233" t="s">
        <v>2808</v>
      </c>
      <c r="C22" s="1233" t="s">
        <v>2825</v>
      </c>
      <c r="D22" s="851">
        <v>44581</v>
      </c>
      <c r="E22" s="851">
        <f t="shared" si="5"/>
        <v>44588</v>
      </c>
      <c r="F22" s="851">
        <f t="shared" si="6"/>
        <v>44590</v>
      </c>
      <c r="G22" s="851">
        <f t="shared" si="7"/>
        <v>44594</v>
      </c>
      <c r="H22" s="857"/>
      <c r="I22" s="888">
        <v>44543</v>
      </c>
      <c r="J22" s="835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</row>
    <row r="23" spans="2:255" ht="17.25" hidden="1" customHeight="1" x14ac:dyDescent="0.2">
      <c r="B23" s="695" t="s">
        <v>2422</v>
      </c>
      <c r="C23" s="695" t="s">
        <v>2826</v>
      </c>
      <c r="D23" s="697">
        <v>44598</v>
      </c>
      <c r="E23" s="851">
        <f t="shared" si="5"/>
        <v>44605</v>
      </c>
      <c r="F23" s="851">
        <f t="shared" si="6"/>
        <v>44607</v>
      </c>
      <c r="G23" s="851">
        <f t="shared" si="7"/>
        <v>44611</v>
      </c>
      <c r="H23" s="857"/>
      <c r="I23" s="888">
        <v>44550</v>
      </c>
      <c r="J23" s="835"/>
      <c r="K23" s="605"/>
      <c r="L23" s="605"/>
      <c r="M23" s="605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</row>
    <row r="24" spans="2:255" ht="17.25" hidden="1" customHeight="1" x14ac:dyDescent="0.2">
      <c r="B24" s="1233" t="s">
        <v>2813</v>
      </c>
      <c r="C24" s="1233" t="s">
        <v>2827</v>
      </c>
      <c r="D24" s="851">
        <v>44592</v>
      </c>
      <c r="E24" s="851">
        <f t="shared" si="5"/>
        <v>44599</v>
      </c>
      <c r="F24" s="851">
        <f t="shared" si="6"/>
        <v>44601</v>
      </c>
      <c r="G24" s="851">
        <f t="shared" si="7"/>
        <v>44605</v>
      </c>
      <c r="H24" s="857"/>
      <c r="I24" s="888">
        <v>44557</v>
      </c>
      <c r="J24" s="835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2:255" ht="17.25" hidden="1" customHeight="1" x14ac:dyDescent="0.2">
      <c r="B25" s="1233" t="s">
        <v>2709</v>
      </c>
      <c r="C25" s="1233" t="s">
        <v>2676</v>
      </c>
      <c r="D25" s="851">
        <v>44610</v>
      </c>
      <c r="E25" s="851">
        <f t="shared" ref="E25:E26" si="8">D25+7</f>
        <v>44617</v>
      </c>
      <c r="F25" s="851">
        <f t="shared" ref="F25:F26" si="9">D25+9</f>
        <v>44619</v>
      </c>
      <c r="G25" s="851">
        <f t="shared" ref="G25:G26" si="10">D25+13</f>
        <v>44623</v>
      </c>
      <c r="H25" s="857"/>
      <c r="I25" s="888">
        <v>44564</v>
      </c>
      <c r="J25" s="835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</row>
    <row r="26" spans="2:255" ht="15.6" hidden="1" customHeight="1" x14ac:dyDescent="0.2">
      <c r="B26" s="1233" t="s">
        <v>2815</v>
      </c>
      <c r="C26" s="1233" t="s">
        <v>2828</v>
      </c>
      <c r="D26" s="851">
        <v>44617</v>
      </c>
      <c r="E26" s="851">
        <f t="shared" si="8"/>
        <v>44624</v>
      </c>
      <c r="F26" s="851">
        <f t="shared" si="9"/>
        <v>44626</v>
      </c>
      <c r="G26" s="851">
        <f t="shared" si="10"/>
        <v>44630</v>
      </c>
      <c r="H26" s="857"/>
      <c r="I26" s="888">
        <v>44571</v>
      </c>
      <c r="J26" s="835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</row>
    <row r="27" spans="2:255" ht="15.6" hidden="1" customHeight="1" x14ac:dyDescent="0.2">
      <c r="B27" s="1233" t="s">
        <v>2817</v>
      </c>
      <c r="C27" s="1233" t="s">
        <v>2678</v>
      </c>
      <c r="D27" s="851">
        <v>44624</v>
      </c>
      <c r="E27" s="851">
        <f t="shared" ref="E27" si="11">D27+7</f>
        <v>44631</v>
      </c>
      <c r="F27" s="851">
        <f t="shared" ref="F27" si="12">D27+9</f>
        <v>44633</v>
      </c>
      <c r="G27" s="851">
        <f t="shared" ref="G27" si="13">D27+13</f>
        <v>44637</v>
      </c>
      <c r="H27" s="857"/>
      <c r="I27" s="888">
        <v>44578</v>
      </c>
      <c r="J27" s="835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</row>
    <row r="28" spans="2:255" ht="15.6" hidden="1" customHeight="1" x14ac:dyDescent="0.2">
      <c r="B28" s="1233" t="s">
        <v>2442</v>
      </c>
      <c r="C28" s="1233" t="s">
        <v>2829</v>
      </c>
      <c r="D28" s="851">
        <v>44640</v>
      </c>
      <c r="E28" s="1238">
        <f t="shared" ref="E28:E29" si="14">D28+7</f>
        <v>44647</v>
      </c>
      <c r="F28" s="851">
        <f t="shared" ref="F28:F29" si="15">D28+9</f>
        <v>44649</v>
      </c>
      <c r="G28" s="851">
        <f t="shared" ref="G28:G29" si="16">D28+13</f>
        <v>44653</v>
      </c>
      <c r="H28" s="857"/>
      <c r="I28" s="888">
        <v>44585</v>
      </c>
      <c r="J28" s="835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</row>
    <row r="29" spans="2:255" ht="15.6" hidden="1" customHeight="1" x14ac:dyDescent="0.2">
      <c r="B29" s="1233" t="s">
        <v>2819</v>
      </c>
      <c r="C29" s="1233" t="s">
        <v>2830</v>
      </c>
      <c r="D29" s="851">
        <v>44655</v>
      </c>
      <c r="E29" s="851">
        <f t="shared" si="14"/>
        <v>44662</v>
      </c>
      <c r="F29" s="851">
        <f t="shared" si="15"/>
        <v>44664</v>
      </c>
      <c r="G29" s="851">
        <f t="shared" si="16"/>
        <v>44668</v>
      </c>
      <c r="H29" s="857"/>
      <c r="I29" s="888">
        <v>44599</v>
      </c>
      <c r="J29" s="835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</row>
    <row r="30" spans="2:255" ht="15.6" hidden="1" customHeight="1" x14ac:dyDescent="0.2">
      <c r="B30" s="1233" t="s">
        <v>2821</v>
      </c>
      <c r="C30" s="1233" t="s">
        <v>2831</v>
      </c>
      <c r="D30" s="851">
        <v>44656</v>
      </c>
      <c r="E30" s="851">
        <f t="shared" ref="E30" si="17">D30+7</f>
        <v>44663</v>
      </c>
      <c r="F30" s="851">
        <f t="shared" ref="F30" si="18">D30+9</f>
        <v>44665</v>
      </c>
      <c r="G30" s="851">
        <f t="shared" ref="G30" si="19">D30+13</f>
        <v>44669</v>
      </c>
      <c r="H30" s="857"/>
      <c r="I30" s="888">
        <v>44613</v>
      </c>
      <c r="J30" s="835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</row>
    <row r="31" spans="2:255" ht="15.6" hidden="1" customHeight="1" x14ac:dyDescent="0.2">
      <c r="B31" s="1233" t="s">
        <v>2446</v>
      </c>
      <c r="C31" s="1233" t="s">
        <v>2832</v>
      </c>
      <c r="D31" s="851">
        <v>44662</v>
      </c>
      <c r="E31" s="851">
        <f t="shared" ref="E31" si="20">D31+7</f>
        <v>44669</v>
      </c>
      <c r="F31" s="851">
        <f t="shared" ref="F31" si="21">D31+9</f>
        <v>44671</v>
      </c>
      <c r="G31" s="851">
        <f t="shared" ref="G31" si="22">D31+13</f>
        <v>44675</v>
      </c>
      <c r="H31" s="857"/>
      <c r="I31" s="888">
        <v>44627</v>
      </c>
      <c r="J31" s="835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</row>
    <row r="32" spans="2:255" ht="15.6" hidden="1" customHeight="1" x14ac:dyDescent="0.2">
      <c r="B32" s="1233" t="s">
        <v>2806</v>
      </c>
      <c r="C32" s="1233" t="s">
        <v>2833</v>
      </c>
      <c r="D32" s="851">
        <v>44660</v>
      </c>
      <c r="E32" s="851">
        <f t="shared" ref="E32:E34" si="23">D32+7</f>
        <v>44667</v>
      </c>
      <c r="F32" s="851">
        <f t="shared" ref="F32:F34" si="24">D32+9</f>
        <v>44669</v>
      </c>
      <c r="G32" s="851">
        <f t="shared" ref="G32:G34" si="25">D32+13</f>
        <v>44673</v>
      </c>
      <c r="H32" s="857"/>
      <c r="I32" s="888">
        <v>44634</v>
      </c>
      <c r="J32" s="835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</row>
    <row r="33" spans="2:255" ht="15.6" hidden="1" customHeight="1" x14ac:dyDescent="0.2">
      <c r="B33" s="1233" t="s">
        <v>2808</v>
      </c>
      <c r="C33" s="1233" t="s">
        <v>2834</v>
      </c>
      <c r="D33" s="851">
        <v>44687</v>
      </c>
      <c r="E33" s="851">
        <f t="shared" si="23"/>
        <v>44694</v>
      </c>
      <c r="F33" s="851">
        <f t="shared" si="24"/>
        <v>44696</v>
      </c>
      <c r="G33" s="851">
        <f t="shared" si="25"/>
        <v>44700</v>
      </c>
      <c r="H33" s="857"/>
      <c r="I33" s="888">
        <v>44641</v>
      </c>
      <c r="J33" s="835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</row>
    <row r="34" spans="2:255" ht="15.6" hidden="1" customHeight="1" x14ac:dyDescent="0.2">
      <c r="B34" s="1233" t="s">
        <v>2813</v>
      </c>
      <c r="C34" s="1233" t="s">
        <v>2835</v>
      </c>
      <c r="D34" s="851">
        <v>44690</v>
      </c>
      <c r="E34" s="851">
        <f t="shared" si="23"/>
        <v>44697</v>
      </c>
      <c r="F34" s="851">
        <f t="shared" si="24"/>
        <v>44699</v>
      </c>
      <c r="G34" s="851">
        <f t="shared" si="25"/>
        <v>44703</v>
      </c>
      <c r="H34" s="857"/>
      <c r="I34" s="888">
        <v>44648</v>
      </c>
      <c r="J34" s="835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</row>
    <row r="35" spans="2:255" ht="15.6" hidden="1" customHeight="1" x14ac:dyDescent="0.2">
      <c r="B35" s="1233" t="s">
        <v>2709</v>
      </c>
      <c r="C35" s="1233" t="s">
        <v>2836</v>
      </c>
      <c r="D35" s="851">
        <v>44702</v>
      </c>
      <c r="E35" s="851">
        <f t="shared" ref="E35" si="26">D35+7</f>
        <v>44709</v>
      </c>
      <c r="F35" s="851">
        <f t="shared" ref="F35" si="27">D35+9</f>
        <v>44711</v>
      </c>
      <c r="G35" s="851">
        <f t="shared" ref="G35" si="28">D35+13</f>
        <v>44715</v>
      </c>
      <c r="H35" s="857"/>
      <c r="I35" s="888">
        <v>44676</v>
      </c>
      <c r="J35" s="835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</row>
    <row r="36" spans="2:255" ht="15.6" hidden="1" customHeight="1" x14ac:dyDescent="0.2">
      <c r="B36" s="1234" t="s">
        <v>395</v>
      </c>
      <c r="C36" s="1234" t="s">
        <v>2837</v>
      </c>
      <c r="D36" s="853"/>
      <c r="E36" s="853"/>
      <c r="F36" s="853"/>
      <c r="G36" s="853"/>
      <c r="H36" s="857"/>
      <c r="I36" s="888"/>
      <c r="J36" s="835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</row>
    <row r="37" spans="2:255" ht="15.6" hidden="1" customHeight="1" x14ac:dyDescent="0.2">
      <c r="B37" s="1233" t="s">
        <v>2815</v>
      </c>
      <c r="C37" s="1233" t="s">
        <v>2838</v>
      </c>
      <c r="D37" s="851">
        <v>44702</v>
      </c>
      <c r="E37" s="851">
        <f t="shared" ref="E37" si="29">D37+7</f>
        <v>44709</v>
      </c>
      <c r="F37" s="851">
        <f t="shared" ref="F37" si="30">D37+9</f>
        <v>44711</v>
      </c>
      <c r="G37" s="851">
        <f t="shared" ref="G37" si="31">D37+13</f>
        <v>44715</v>
      </c>
      <c r="H37" s="857"/>
      <c r="I37" s="888">
        <v>44697</v>
      </c>
      <c r="J37" s="835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</row>
    <row r="38" spans="2:255" ht="15.6" hidden="1" customHeight="1" x14ac:dyDescent="0.2">
      <c r="B38" s="1233" t="s">
        <v>2817</v>
      </c>
      <c r="C38" s="1233" t="s">
        <v>2697</v>
      </c>
      <c r="D38" s="851">
        <v>44719</v>
      </c>
      <c r="E38" s="851">
        <f t="shared" ref="E38:E39" si="32">D38+7</f>
        <v>44726</v>
      </c>
      <c r="F38" s="851">
        <f t="shared" ref="F38:F39" si="33">D38+9</f>
        <v>44728</v>
      </c>
      <c r="G38" s="851">
        <f t="shared" ref="G38:G39" si="34">D38+13</f>
        <v>44732</v>
      </c>
      <c r="H38" s="857"/>
      <c r="I38" s="888">
        <v>44704</v>
      </c>
      <c r="J38" s="835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</row>
    <row r="39" spans="2:255" ht="15.6" hidden="1" customHeight="1" x14ac:dyDescent="0.2">
      <c r="B39" s="1233" t="s">
        <v>2839</v>
      </c>
      <c r="C39" s="1233" t="s">
        <v>2840</v>
      </c>
      <c r="D39" s="851">
        <v>44710</v>
      </c>
      <c r="E39" s="851">
        <f t="shared" si="32"/>
        <v>44717</v>
      </c>
      <c r="F39" s="851">
        <f t="shared" si="33"/>
        <v>44719</v>
      </c>
      <c r="G39" s="851">
        <f t="shared" si="34"/>
        <v>44723</v>
      </c>
      <c r="H39" s="857"/>
      <c r="I39" s="888">
        <v>44711</v>
      </c>
      <c r="J39" s="835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</row>
    <row r="40" spans="2:255" ht="15.6" hidden="1" customHeight="1" x14ac:dyDescent="0.2">
      <c r="B40" s="1233" t="s">
        <v>2819</v>
      </c>
      <c r="C40" s="1233" t="s">
        <v>2841</v>
      </c>
      <c r="D40" s="851">
        <v>44722</v>
      </c>
      <c r="E40" s="851">
        <f t="shared" ref="E40" si="35">D40+7</f>
        <v>44729</v>
      </c>
      <c r="F40" s="851">
        <f t="shared" ref="F40" si="36">D40+9</f>
        <v>44731</v>
      </c>
      <c r="G40" s="851">
        <f t="shared" ref="G40" si="37">D40+13</f>
        <v>44735</v>
      </c>
      <c r="H40" s="857"/>
      <c r="I40" s="888">
        <v>44718</v>
      </c>
      <c r="J40" s="835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</row>
    <row r="41" spans="2:255" ht="15.6" hidden="1" customHeight="1" x14ac:dyDescent="0.2">
      <c r="B41" s="1234" t="s">
        <v>395</v>
      </c>
      <c r="C41" s="1234" t="s">
        <v>2842</v>
      </c>
      <c r="D41" s="853">
        <v>44722</v>
      </c>
      <c r="E41" s="853">
        <f t="shared" ref="E41:E42" si="38">D41+7</f>
        <v>44729</v>
      </c>
      <c r="F41" s="853">
        <f t="shared" ref="F41:F42" si="39">D41+9</f>
        <v>44731</v>
      </c>
      <c r="G41" s="853">
        <f t="shared" ref="G41:G42" si="40">D41+13</f>
        <v>44735</v>
      </c>
      <c r="H41" s="857"/>
      <c r="I41" s="888"/>
      <c r="J41" s="835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</row>
    <row r="42" spans="2:255" ht="15.6" hidden="1" customHeight="1" x14ac:dyDescent="0.2">
      <c r="B42" s="1233" t="s">
        <v>2446</v>
      </c>
      <c r="C42" s="1233" t="s">
        <v>2843</v>
      </c>
      <c r="D42" s="851">
        <v>44747</v>
      </c>
      <c r="E42" s="851">
        <f t="shared" si="38"/>
        <v>44754</v>
      </c>
      <c r="F42" s="851">
        <f t="shared" si="39"/>
        <v>44756</v>
      </c>
      <c r="G42" s="851">
        <f t="shared" si="40"/>
        <v>44760</v>
      </c>
      <c r="H42" s="857"/>
      <c r="I42" s="888">
        <v>44739</v>
      </c>
      <c r="J42" s="835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</row>
    <row r="43" spans="2:255" ht="15.6" hidden="1" customHeight="1" x14ac:dyDescent="0.2">
      <c r="B43" s="1233" t="s">
        <v>2817</v>
      </c>
      <c r="C43" s="1233" t="s">
        <v>2711</v>
      </c>
      <c r="D43" s="851">
        <v>44794</v>
      </c>
      <c r="E43" s="851">
        <f t="shared" ref="E43" si="41">D43+7</f>
        <v>44801</v>
      </c>
      <c r="F43" s="851">
        <f t="shared" ref="F43" si="42">D43+9</f>
        <v>44803</v>
      </c>
      <c r="G43" s="851">
        <f t="shared" ref="G43" si="43">D43+13</f>
        <v>44807</v>
      </c>
      <c r="H43" s="857"/>
      <c r="I43" s="888">
        <v>44795</v>
      </c>
      <c r="J43" s="835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</row>
    <row r="44" spans="2:255" ht="15.6" hidden="1" customHeight="1" x14ac:dyDescent="0.2">
      <c r="B44" s="1233" t="s">
        <v>2819</v>
      </c>
      <c r="C44" s="1233" t="s">
        <v>2844</v>
      </c>
      <c r="D44" s="851">
        <f t="shared" ref="D44:D54" si="44">D43+7</f>
        <v>44801</v>
      </c>
      <c r="E44" s="851">
        <f t="shared" ref="E44" si="45">D44+7</f>
        <v>44808</v>
      </c>
      <c r="F44" s="851">
        <f t="shared" ref="F44" si="46">D44+9</f>
        <v>44810</v>
      </c>
      <c r="G44" s="851">
        <f t="shared" ref="G44" si="47">D44+13</f>
        <v>44814</v>
      </c>
      <c r="H44" s="857"/>
      <c r="I44" s="888">
        <f t="shared" ref="I44:I54" si="48">I43+7</f>
        <v>44802</v>
      </c>
      <c r="J44" s="835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</row>
    <row r="45" spans="2:255" ht="15.6" hidden="1" customHeight="1" x14ac:dyDescent="0.2">
      <c r="B45" s="695" t="s">
        <v>2845</v>
      </c>
      <c r="C45" s="1233" t="s">
        <v>2846</v>
      </c>
      <c r="D45" s="1235">
        <f t="shared" si="44"/>
        <v>44808</v>
      </c>
      <c r="E45" s="1235">
        <f t="shared" ref="E45" si="49">D45+7</f>
        <v>44815</v>
      </c>
      <c r="F45" s="1235">
        <f t="shared" ref="F45" si="50">D45+9</f>
        <v>44817</v>
      </c>
      <c r="G45" s="1235">
        <f t="shared" ref="G45" si="51">D45+13</f>
        <v>44821</v>
      </c>
      <c r="H45" s="857"/>
      <c r="I45" s="888">
        <f t="shared" si="48"/>
        <v>44809</v>
      </c>
      <c r="J45" s="835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</row>
    <row r="46" spans="2:255" ht="15.6" hidden="1" customHeight="1" x14ac:dyDescent="0.2">
      <c r="B46" s="1233" t="s">
        <v>2847</v>
      </c>
      <c r="C46" s="1233" t="s">
        <v>2848</v>
      </c>
      <c r="D46" s="851">
        <f t="shared" si="44"/>
        <v>44815</v>
      </c>
      <c r="E46" s="851">
        <f t="shared" ref="E46" si="52">D46+7</f>
        <v>44822</v>
      </c>
      <c r="F46" s="851">
        <f t="shared" ref="F46" si="53">D46+9</f>
        <v>44824</v>
      </c>
      <c r="G46" s="851">
        <f t="shared" ref="G46" si="54">D46+13</f>
        <v>44828</v>
      </c>
      <c r="H46" s="857"/>
      <c r="I46" s="888">
        <f t="shared" si="48"/>
        <v>44816</v>
      </c>
      <c r="J46" s="835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</row>
    <row r="47" spans="2:255" ht="17.25" hidden="1" customHeight="1" x14ac:dyDescent="0.2">
      <c r="B47" s="695" t="s">
        <v>2849</v>
      </c>
      <c r="C47" s="1233" t="s">
        <v>2850</v>
      </c>
      <c r="D47" s="853">
        <f t="shared" si="44"/>
        <v>44822</v>
      </c>
      <c r="E47" s="853">
        <f t="shared" ref="E47" si="55">D47+7</f>
        <v>44829</v>
      </c>
      <c r="F47" s="853">
        <f t="shared" ref="F47" si="56">D47+9</f>
        <v>44831</v>
      </c>
      <c r="G47" s="853">
        <f t="shared" ref="G47" si="57">D47+13</f>
        <v>44835</v>
      </c>
      <c r="H47" s="857"/>
      <c r="I47" s="888">
        <f t="shared" si="48"/>
        <v>44823</v>
      </c>
      <c r="J47" s="835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</row>
    <row r="48" spans="2:255" ht="15.6" hidden="1" customHeight="1" x14ac:dyDescent="0.2">
      <c r="B48" s="1233" t="s">
        <v>2851</v>
      </c>
      <c r="C48" s="1233" t="s">
        <v>2717</v>
      </c>
      <c r="D48" s="851">
        <f t="shared" si="44"/>
        <v>44829</v>
      </c>
      <c r="E48" s="851">
        <f t="shared" ref="E48" si="58">D48+7</f>
        <v>44836</v>
      </c>
      <c r="F48" s="851">
        <f t="shared" ref="F48" si="59">D48+9</f>
        <v>44838</v>
      </c>
      <c r="G48" s="851">
        <f t="shared" ref="G48" si="60">D48+13</f>
        <v>44842</v>
      </c>
      <c r="H48" s="857"/>
      <c r="I48" s="888">
        <f t="shared" si="48"/>
        <v>44830</v>
      </c>
      <c r="J48" s="835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</row>
    <row r="49" spans="2:255" ht="15.6" hidden="1" customHeight="1" x14ac:dyDescent="0.2">
      <c r="B49" s="1233" t="s">
        <v>2446</v>
      </c>
      <c r="C49" s="1233" t="s">
        <v>2852</v>
      </c>
      <c r="D49" s="851">
        <f t="shared" si="44"/>
        <v>44836</v>
      </c>
      <c r="E49" s="851">
        <f t="shared" ref="E49" si="61">D49+7</f>
        <v>44843</v>
      </c>
      <c r="F49" s="851">
        <f t="shared" ref="F49" si="62">D49+9</f>
        <v>44845</v>
      </c>
      <c r="G49" s="851">
        <f t="shared" ref="G49" si="63">D49+13</f>
        <v>44849</v>
      </c>
      <c r="H49" s="857"/>
      <c r="I49" s="888">
        <f t="shared" si="48"/>
        <v>44837</v>
      </c>
      <c r="J49" s="835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</row>
    <row r="50" spans="2:255" ht="15.6" hidden="1" customHeight="1" x14ac:dyDescent="0.2">
      <c r="B50" s="695" t="s">
        <v>2853</v>
      </c>
      <c r="C50" s="1233" t="s">
        <v>2854</v>
      </c>
      <c r="D50" s="853">
        <f t="shared" si="44"/>
        <v>44843</v>
      </c>
      <c r="E50" s="853">
        <f t="shared" ref="E50" si="64">D50+7</f>
        <v>44850</v>
      </c>
      <c r="F50" s="853">
        <f t="shared" ref="F50" si="65">D50+9</f>
        <v>44852</v>
      </c>
      <c r="G50" s="853">
        <f t="shared" ref="G50" si="66">D50+13</f>
        <v>44856</v>
      </c>
      <c r="H50" s="857"/>
      <c r="I50" s="888">
        <f t="shared" si="48"/>
        <v>44844</v>
      </c>
      <c r="J50" s="835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</row>
    <row r="51" spans="2:255" ht="15.6" hidden="1" customHeight="1" x14ac:dyDescent="0.2">
      <c r="B51" s="1233" t="s">
        <v>2806</v>
      </c>
      <c r="C51" s="1233" t="s">
        <v>2855</v>
      </c>
      <c r="D51" s="851">
        <f t="shared" si="44"/>
        <v>44850</v>
      </c>
      <c r="E51" s="851">
        <f t="shared" ref="E51" si="67">D51+7</f>
        <v>44857</v>
      </c>
      <c r="F51" s="851">
        <f t="shared" ref="F51" si="68">D51+9</f>
        <v>44859</v>
      </c>
      <c r="G51" s="851">
        <f t="shared" ref="G51" si="69">D51+13</f>
        <v>44863</v>
      </c>
      <c r="H51" s="857"/>
      <c r="I51" s="888">
        <f t="shared" si="48"/>
        <v>44851</v>
      </c>
      <c r="J51" s="835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</row>
    <row r="52" spans="2:255" ht="15.6" hidden="1" customHeight="1" x14ac:dyDescent="0.2">
      <c r="B52" s="1233" t="s">
        <v>2856</v>
      </c>
      <c r="C52" s="1233" t="s">
        <v>2857</v>
      </c>
      <c r="D52" s="851">
        <f t="shared" si="44"/>
        <v>44857</v>
      </c>
      <c r="E52" s="851">
        <f t="shared" ref="E52" si="70">D52+7</f>
        <v>44864</v>
      </c>
      <c r="F52" s="851">
        <f t="shared" ref="F52" si="71">D52+9</f>
        <v>44866</v>
      </c>
      <c r="G52" s="851">
        <f t="shared" ref="G52" si="72">D52+13</f>
        <v>44870</v>
      </c>
      <c r="H52" s="857"/>
      <c r="I52" s="888">
        <f t="shared" si="48"/>
        <v>44858</v>
      </c>
      <c r="J52" s="835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</row>
    <row r="53" spans="2:255" ht="15.6" hidden="1" customHeight="1" x14ac:dyDescent="0.2">
      <c r="B53" s="1233" t="s">
        <v>2858</v>
      </c>
      <c r="C53" s="1233" t="s">
        <v>2859</v>
      </c>
      <c r="D53" s="851">
        <f t="shared" si="44"/>
        <v>44864</v>
      </c>
      <c r="E53" s="851">
        <f t="shared" ref="E53" si="73">D53+7</f>
        <v>44871</v>
      </c>
      <c r="F53" s="851">
        <f t="shared" ref="F53" si="74">D53+9</f>
        <v>44873</v>
      </c>
      <c r="G53" s="851">
        <f t="shared" ref="G53" si="75">D53+13</f>
        <v>44877</v>
      </c>
      <c r="H53" s="857"/>
      <c r="I53" s="888">
        <f t="shared" si="48"/>
        <v>44865</v>
      </c>
      <c r="J53" s="835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</row>
    <row r="54" spans="2:255" ht="15.6" hidden="1" customHeight="1" x14ac:dyDescent="0.2">
      <c r="B54" s="1233" t="s">
        <v>2839</v>
      </c>
      <c r="C54" s="1233" t="s">
        <v>2860</v>
      </c>
      <c r="D54" s="851">
        <f t="shared" si="44"/>
        <v>44871</v>
      </c>
      <c r="E54" s="851">
        <f t="shared" ref="E54" si="76">D54+7</f>
        <v>44878</v>
      </c>
      <c r="F54" s="851">
        <f t="shared" ref="F54" si="77">D54+9</f>
        <v>44880</v>
      </c>
      <c r="G54" s="851">
        <f t="shared" ref="G54" si="78">D54+13</f>
        <v>44884</v>
      </c>
      <c r="H54" s="857"/>
      <c r="I54" s="888">
        <f t="shared" si="48"/>
        <v>44872</v>
      </c>
      <c r="J54" s="835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</row>
    <row r="55" spans="2:255" ht="15.6" hidden="1" customHeight="1" x14ac:dyDescent="0.2">
      <c r="B55" s="1233" t="s">
        <v>2817</v>
      </c>
      <c r="C55" s="1233" t="s">
        <v>2724</v>
      </c>
      <c r="D55" s="851">
        <v>44897</v>
      </c>
      <c r="E55" s="851">
        <f t="shared" ref="E55:E65" si="79">D55+7</f>
        <v>44904</v>
      </c>
      <c r="F55" s="851">
        <f t="shared" ref="F55:F65" si="80">D55+9</f>
        <v>44906</v>
      </c>
      <c r="G55" s="851">
        <f t="shared" ref="G55:G65" si="81">D55+13</f>
        <v>44910</v>
      </c>
      <c r="H55" s="857"/>
      <c r="I55" s="1239">
        <f t="shared" ref="I55:I113" si="82">I54+7</f>
        <v>44879</v>
      </c>
      <c r="J55" s="835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</row>
    <row r="56" spans="2:255" ht="15.6" hidden="1" customHeight="1" x14ac:dyDescent="0.2">
      <c r="B56" s="1233" t="s">
        <v>2861</v>
      </c>
      <c r="C56" s="1233" t="s">
        <v>2862</v>
      </c>
      <c r="D56" s="851">
        <v>44900</v>
      </c>
      <c r="E56" s="851">
        <f t="shared" si="79"/>
        <v>44907</v>
      </c>
      <c r="F56" s="851">
        <f t="shared" si="80"/>
        <v>44909</v>
      </c>
      <c r="G56" s="851">
        <f t="shared" si="81"/>
        <v>44913</v>
      </c>
      <c r="H56" s="857"/>
      <c r="I56" s="1239">
        <f t="shared" si="82"/>
        <v>44886</v>
      </c>
      <c r="J56" s="835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</row>
    <row r="57" spans="2:255" ht="15.6" hidden="1" customHeight="1" x14ac:dyDescent="0.2">
      <c r="B57" s="1233" t="s">
        <v>2847</v>
      </c>
      <c r="C57" s="1233" t="s">
        <v>2863</v>
      </c>
      <c r="D57" s="851">
        <v>44905</v>
      </c>
      <c r="E57" s="851">
        <f t="shared" si="79"/>
        <v>44912</v>
      </c>
      <c r="F57" s="851">
        <f t="shared" si="80"/>
        <v>44914</v>
      </c>
      <c r="G57" s="851">
        <f t="shared" si="81"/>
        <v>44918</v>
      </c>
      <c r="H57" s="857"/>
      <c r="I57" s="1239">
        <f t="shared" si="82"/>
        <v>44893</v>
      </c>
      <c r="J57" s="835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</row>
    <row r="58" spans="2:255" ht="15.6" hidden="1" customHeight="1" x14ac:dyDescent="0.2">
      <c r="B58" s="1233" t="s">
        <v>2864</v>
      </c>
      <c r="C58" s="1233" t="s">
        <v>2728</v>
      </c>
      <c r="D58" s="851">
        <v>44911</v>
      </c>
      <c r="E58" s="851">
        <f t="shared" si="79"/>
        <v>44918</v>
      </c>
      <c r="F58" s="851">
        <f t="shared" si="80"/>
        <v>44920</v>
      </c>
      <c r="G58" s="851">
        <f t="shared" si="81"/>
        <v>44924</v>
      </c>
      <c r="H58" s="857"/>
      <c r="I58" s="1239">
        <f t="shared" si="82"/>
        <v>44900</v>
      </c>
      <c r="J58" s="835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</row>
    <row r="59" spans="2:255" ht="15.6" hidden="1" customHeight="1" x14ac:dyDescent="0.2">
      <c r="B59" s="1233" t="s">
        <v>2865</v>
      </c>
      <c r="C59" s="1233" t="s">
        <v>2866</v>
      </c>
      <c r="D59" s="851">
        <v>44917</v>
      </c>
      <c r="E59" s="851">
        <f t="shared" si="79"/>
        <v>44924</v>
      </c>
      <c r="F59" s="851">
        <f t="shared" si="80"/>
        <v>44926</v>
      </c>
      <c r="G59" s="851">
        <f t="shared" si="81"/>
        <v>44930</v>
      </c>
      <c r="H59" s="857"/>
      <c r="I59" s="1239">
        <f t="shared" si="82"/>
        <v>44907</v>
      </c>
      <c r="J59" s="835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</row>
    <row r="60" spans="2:255" ht="15.6" hidden="1" customHeight="1" x14ac:dyDescent="0.2">
      <c r="B60" s="1233" t="s">
        <v>2867</v>
      </c>
      <c r="C60" s="1233" t="s">
        <v>2868</v>
      </c>
      <c r="D60" s="853">
        <f t="shared" ref="D60:D65" si="83">D59+7</f>
        <v>44924</v>
      </c>
      <c r="E60" s="853">
        <f t="shared" si="79"/>
        <v>44931</v>
      </c>
      <c r="F60" s="853">
        <f t="shared" si="80"/>
        <v>44933</v>
      </c>
      <c r="G60" s="853">
        <f t="shared" si="81"/>
        <v>44937</v>
      </c>
      <c r="H60" s="857"/>
      <c r="I60" s="1239">
        <f t="shared" si="82"/>
        <v>44914</v>
      </c>
      <c r="J60" s="835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</row>
    <row r="61" spans="2:255" ht="17.25" hidden="1" customHeight="1" x14ac:dyDescent="0.2">
      <c r="B61" s="1233" t="s">
        <v>2296</v>
      </c>
      <c r="C61" s="1233" t="s">
        <v>2869</v>
      </c>
      <c r="D61" s="853">
        <f t="shared" si="83"/>
        <v>44931</v>
      </c>
      <c r="E61" s="853">
        <f t="shared" si="79"/>
        <v>44938</v>
      </c>
      <c r="F61" s="853">
        <f t="shared" si="80"/>
        <v>44940</v>
      </c>
      <c r="G61" s="853">
        <f t="shared" si="81"/>
        <v>44944</v>
      </c>
      <c r="H61" s="857"/>
      <c r="I61" s="1239">
        <f t="shared" si="82"/>
        <v>44921</v>
      </c>
      <c r="J61" s="835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</row>
    <row r="62" spans="2:255" ht="17.25" hidden="1" customHeight="1" x14ac:dyDescent="0.2">
      <c r="B62" s="1233" t="s">
        <v>2870</v>
      </c>
      <c r="C62" s="1233" t="s">
        <v>2871</v>
      </c>
      <c r="D62" s="851">
        <v>44927</v>
      </c>
      <c r="E62" s="851">
        <f t="shared" si="79"/>
        <v>44934</v>
      </c>
      <c r="F62" s="851">
        <f t="shared" si="80"/>
        <v>44936</v>
      </c>
      <c r="G62" s="851">
        <f t="shared" si="81"/>
        <v>44940</v>
      </c>
      <c r="H62" s="857"/>
      <c r="I62" s="888">
        <f t="shared" si="82"/>
        <v>44928</v>
      </c>
      <c r="J62" s="835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</row>
    <row r="63" spans="2:255" ht="17.25" hidden="1" customHeight="1" x14ac:dyDescent="0.2">
      <c r="B63" s="1233" t="s">
        <v>2806</v>
      </c>
      <c r="C63" s="1233" t="s">
        <v>2872</v>
      </c>
      <c r="D63" s="851">
        <f t="shared" si="83"/>
        <v>44934</v>
      </c>
      <c r="E63" s="851">
        <f t="shared" si="79"/>
        <v>44941</v>
      </c>
      <c r="F63" s="851">
        <f t="shared" si="80"/>
        <v>44943</v>
      </c>
      <c r="G63" s="851">
        <f t="shared" si="81"/>
        <v>44947</v>
      </c>
      <c r="H63" s="857"/>
      <c r="I63" s="888">
        <f t="shared" si="82"/>
        <v>44935</v>
      </c>
      <c r="J63" s="835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</row>
    <row r="64" spans="2:255" ht="17.25" hidden="1" customHeight="1" x14ac:dyDescent="0.2">
      <c r="B64" s="1233" t="s">
        <v>2651</v>
      </c>
      <c r="C64" s="1233" t="s">
        <v>2873</v>
      </c>
      <c r="D64" s="851">
        <v>44944</v>
      </c>
      <c r="E64" s="851">
        <f t="shared" si="79"/>
        <v>44951</v>
      </c>
      <c r="F64" s="851">
        <f t="shared" si="80"/>
        <v>44953</v>
      </c>
      <c r="G64" s="851">
        <f t="shared" si="81"/>
        <v>44957</v>
      </c>
      <c r="H64" s="857"/>
      <c r="I64" s="888">
        <f t="shared" si="82"/>
        <v>44942</v>
      </c>
      <c r="J64" s="835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</row>
    <row r="65" spans="1:255" ht="17.25" hidden="1" customHeight="1" x14ac:dyDescent="0.2">
      <c r="B65" s="1233" t="s">
        <v>2874</v>
      </c>
      <c r="C65" s="1233" t="s">
        <v>2875</v>
      </c>
      <c r="D65" s="853">
        <f t="shared" si="83"/>
        <v>44951</v>
      </c>
      <c r="E65" s="853">
        <f t="shared" si="79"/>
        <v>44958</v>
      </c>
      <c r="F65" s="853">
        <f t="shared" si="80"/>
        <v>44960</v>
      </c>
      <c r="G65" s="853">
        <f t="shared" si="81"/>
        <v>44964</v>
      </c>
      <c r="H65" s="857"/>
      <c r="I65" s="888">
        <f t="shared" si="82"/>
        <v>44949</v>
      </c>
      <c r="J65" s="835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</row>
    <row r="66" spans="1:255" ht="17.25" hidden="1" customHeight="1" x14ac:dyDescent="0.2">
      <c r="B66" s="1233" t="s">
        <v>2876</v>
      </c>
      <c r="C66" s="1233" t="s">
        <v>2877</v>
      </c>
      <c r="D66" s="915"/>
      <c r="E66" s="915"/>
      <c r="F66" s="915"/>
      <c r="G66" s="915"/>
      <c r="H66" s="857"/>
      <c r="I66" s="888">
        <f t="shared" si="82"/>
        <v>44956</v>
      </c>
      <c r="J66" s="835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</row>
    <row r="67" spans="1:255" ht="17.25" hidden="1" customHeight="1" x14ac:dyDescent="0.2">
      <c r="B67" s="1233" t="s">
        <v>2839</v>
      </c>
      <c r="C67" s="1233" t="s">
        <v>2878</v>
      </c>
      <c r="D67" s="851">
        <v>44966</v>
      </c>
      <c r="E67" s="851">
        <f t="shared" ref="E67" si="84">D67+7</f>
        <v>44973</v>
      </c>
      <c r="F67" s="853">
        <f t="shared" ref="F67" si="85">D67+9</f>
        <v>44975</v>
      </c>
      <c r="G67" s="853">
        <f t="shared" ref="G67" si="86">D67+13</f>
        <v>44979</v>
      </c>
      <c r="H67" s="857"/>
      <c r="I67" s="888">
        <f t="shared" si="82"/>
        <v>44963</v>
      </c>
      <c r="J67" s="835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</row>
    <row r="68" spans="1:255" ht="17.25" hidden="1" customHeight="1" x14ac:dyDescent="0.2">
      <c r="B68" s="1233" t="s">
        <v>2879</v>
      </c>
      <c r="C68" s="1233" t="s">
        <v>2880</v>
      </c>
      <c r="D68" s="853">
        <v>44962</v>
      </c>
      <c r="E68" s="853">
        <f t="shared" ref="E68:E69" si="87">D68+7</f>
        <v>44969</v>
      </c>
      <c r="F68" s="853">
        <f t="shared" ref="F68:F69" si="88">D68+9</f>
        <v>44971</v>
      </c>
      <c r="G68" s="853">
        <f t="shared" ref="G68:G69" si="89">D68+13</f>
        <v>44975</v>
      </c>
      <c r="H68" s="857"/>
      <c r="I68" s="888">
        <f t="shared" si="82"/>
        <v>44970</v>
      </c>
      <c r="J68" s="835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</row>
    <row r="69" spans="1:255" ht="17.25" hidden="1" customHeight="1" x14ac:dyDescent="0.2">
      <c r="B69" s="1233" t="s">
        <v>2881</v>
      </c>
      <c r="C69" s="1233" t="s">
        <v>2882</v>
      </c>
      <c r="D69" s="853">
        <v>44962</v>
      </c>
      <c r="E69" s="853">
        <f t="shared" si="87"/>
        <v>44969</v>
      </c>
      <c r="F69" s="853">
        <f t="shared" si="88"/>
        <v>44971</v>
      </c>
      <c r="G69" s="853">
        <f t="shared" si="89"/>
        <v>44975</v>
      </c>
      <c r="H69" s="857"/>
      <c r="I69" s="888">
        <f t="shared" si="82"/>
        <v>44977</v>
      </c>
      <c r="J69" s="835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</row>
    <row r="70" spans="1:255" ht="17.25" hidden="1" customHeight="1" x14ac:dyDescent="0.2">
      <c r="B70" s="1233" t="s">
        <v>2883</v>
      </c>
      <c r="C70" s="1233" t="s">
        <v>2884</v>
      </c>
      <c r="D70" s="853">
        <v>44962</v>
      </c>
      <c r="E70" s="853">
        <f t="shared" ref="E70" si="90">D70+7</f>
        <v>44969</v>
      </c>
      <c r="F70" s="853">
        <f t="shared" ref="F70" si="91">D70+9</f>
        <v>44971</v>
      </c>
      <c r="G70" s="853">
        <f t="shared" ref="G70" si="92">D70+13</f>
        <v>44975</v>
      </c>
      <c r="H70" s="857"/>
      <c r="I70" s="888">
        <f t="shared" si="82"/>
        <v>44984</v>
      </c>
      <c r="J70" s="835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</row>
    <row r="71" spans="1:255" ht="17.25" hidden="1" customHeight="1" x14ac:dyDescent="0.2">
      <c r="B71" s="1233" t="s">
        <v>2885</v>
      </c>
      <c r="C71" s="1233" t="s">
        <v>2886</v>
      </c>
      <c r="D71" s="853">
        <v>44962</v>
      </c>
      <c r="E71" s="853">
        <f t="shared" ref="E71" si="93">D71+7</f>
        <v>44969</v>
      </c>
      <c r="F71" s="853">
        <f t="shared" ref="F71" si="94">D71+9</f>
        <v>44971</v>
      </c>
      <c r="G71" s="853">
        <f t="shared" ref="G71" si="95">D71+13</f>
        <v>44975</v>
      </c>
      <c r="H71" s="857"/>
      <c r="I71" s="888">
        <f t="shared" si="82"/>
        <v>44991</v>
      </c>
      <c r="J71" s="835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</row>
    <row r="72" spans="1:255" ht="17.25" hidden="1" customHeight="1" x14ac:dyDescent="0.2">
      <c r="A72" s="376" t="s">
        <v>2887</v>
      </c>
      <c r="B72" s="1233" t="s">
        <v>2408</v>
      </c>
      <c r="C72" s="1233" t="s">
        <v>2888</v>
      </c>
      <c r="D72" s="851">
        <v>44997</v>
      </c>
      <c r="E72" s="851">
        <f t="shared" ref="E72" si="96">D72+7</f>
        <v>45004</v>
      </c>
      <c r="F72" s="853">
        <f t="shared" ref="F72" si="97">D72+9</f>
        <v>45006</v>
      </c>
      <c r="G72" s="853">
        <f t="shared" ref="G72" si="98">D72+13</f>
        <v>45010</v>
      </c>
      <c r="H72" s="857"/>
      <c r="I72" s="888">
        <f t="shared" si="82"/>
        <v>44998</v>
      </c>
      <c r="J72" s="835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</row>
    <row r="73" spans="1:255" ht="17.25" hidden="1" customHeight="1" x14ac:dyDescent="0.2">
      <c r="B73" s="1233" t="s">
        <v>2889</v>
      </c>
      <c r="C73" s="1233" t="s">
        <v>2890</v>
      </c>
      <c r="D73" s="851">
        <v>45004</v>
      </c>
      <c r="E73" s="851">
        <f t="shared" ref="E73" si="99">D73+7</f>
        <v>45011</v>
      </c>
      <c r="F73" s="851">
        <f t="shared" ref="F73" si="100">D73+9</f>
        <v>45013</v>
      </c>
      <c r="G73" s="853">
        <f t="shared" ref="G73" si="101">D73+13</f>
        <v>45017</v>
      </c>
      <c r="H73" s="857"/>
      <c r="I73" s="888">
        <f t="shared" si="82"/>
        <v>45005</v>
      </c>
      <c r="J73" s="835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</row>
    <row r="74" spans="1:255" ht="17.25" hidden="1" customHeight="1" x14ac:dyDescent="0.2">
      <c r="B74" s="1233" t="s">
        <v>2870</v>
      </c>
      <c r="C74" s="1233" t="s">
        <v>2891</v>
      </c>
      <c r="D74" s="851">
        <v>45011</v>
      </c>
      <c r="E74" s="851">
        <f t="shared" ref="E74" si="102">D74+7</f>
        <v>45018</v>
      </c>
      <c r="F74" s="851">
        <f t="shared" ref="F74" si="103">D74+9</f>
        <v>45020</v>
      </c>
      <c r="G74" s="853">
        <f t="shared" ref="G74" si="104">D74+13</f>
        <v>45024</v>
      </c>
      <c r="H74" s="857"/>
      <c r="I74" s="888">
        <f t="shared" si="82"/>
        <v>45012</v>
      </c>
      <c r="J74" s="835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</row>
    <row r="75" spans="1:255" ht="17.25" hidden="1" customHeight="1" x14ac:dyDescent="0.2">
      <c r="B75" s="1234" t="s">
        <v>2892</v>
      </c>
      <c r="C75" s="1233" t="s">
        <v>2893</v>
      </c>
      <c r="D75" s="853">
        <f>D74+7</f>
        <v>45018</v>
      </c>
      <c r="E75" s="853">
        <f t="shared" ref="E75:E77" si="105">D75+7</f>
        <v>45025</v>
      </c>
      <c r="F75" s="853">
        <f t="shared" ref="F75:F77" si="106">D75+9</f>
        <v>45027</v>
      </c>
      <c r="G75" s="853">
        <f t="shared" ref="G75:G77" si="107">D75+13</f>
        <v>45031</v>
      </c>
      <c r="H75" s="857"/>
      <c r="I75" s="888">
        <f t="shared" si="82"/>
        <v>45019</v>
      </c>
      <c r="J75" s="835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</row>
    <row r="76" spans="1:255" ht="17.25" hidden="1" customHeight="1" x14ac:dyDescent="0.2">
      <c r="B76" s="1234" t="s">
        <v>2894</v>
      </c>
      <c r="C76" s="1233" t="s">
        <v>2895</v>
      </c>
      <c r="D76" s="853">
        <f t="shared" ref="D76:D77" si="108">D75+7</f>
        <v>45025</v>
      </c>
      <c r="E76" s="853">
        <f t="shared" si="105"/>
        <v>45032</v>
      </c>
      <c r="F76" s="853">
        <f t="shared" si="106"/>
        <v>45034</v>
      </c>
      <c r="G76" s="853">
        <f t="shared" si="107"/>
        <v>45038</v>
      </c>
      <c r="H76" s="857"/>
      <c r="I76" s="888">
        <f t="shared" si="82"/>
        <v>45026</v>
      </c>
      <c r="J76" s="835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</row>
    <row r="77" spans="1:255" ht="17.25" hidden="1" customHeight="1" x14ac:dyDescent="0.2">
      <c r="B77" s="1234" t="s">
        <v>2896</v>
      </c>
      <c r="C77" s="1233" t="s">
        <v>2897</v>
      </c>
      <c r="D77" s="853">
        <f t="shared" si="108"/>
        <v>45032</v>
      </c>
      <c r="E77" s="853">
        <f t="shared" si="105"/>
        <v>45039</v>
      </c>
      <c r="F77" s="853">
        <f t="shared" si="106"/>
        <v>45041</v>
      </c>
      <c r="G77" s="853">
        <f t="shared" si="107"/>
        <v>45045</v>
      </c>
      <c r="H77" s="857"/>
      <c r="I77" s="888">
        <f t="shared" si="82"/>
        <v>45033</v>
      </c>
      <c r="J77" s="835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</row>
    <row r="78" spans="1:255" ht="17.25" hidden="1" customHeight="1" x14ac:dyDescent="0.2">
      <c r="B78" s="1234" t="s">
        <v>2898</v>
      </c>
      <c r="C78" s="1233" t="s">
        <v>2899</v>
      </c>
      <c r="D78" s="853">
        <f t="shared" ref="D78" si="109">D77+7</f>
        <v>45039</v>
      </c>
      <c r="E78" s="853">
        <f t="shared" ref="E78" si="110">D78+7</f>
        <v>45046</v>
      </c>
      <c r="F78" s="853">
        <f t="shared" ref="F78" si="111">D78+9</f>
        <v>45048</v>
      </c>
      <c r="G78" s="915"/>
      <c r="H78" s="857"/>
      <c r="I78" s="888">
        <f t="shared" si="82"/>
        <v>45040</v>
      </c>
      <c r="J78" s="835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</row>
    <row r="79" spans="1:255" ht="17.25" hidden="1" customHeight="1" x14ac:dyDescent="0.2">
      <c r="B79" s="1234" t="s">
        <v>2900</v>
      </c>
      <c r="C79" s="1233" t="s">
        <v>2901</v>
      </c>
      <c r="D79" s="853">
        <f t="shared" ref="D79" si="112">D78+7</f>
        <v>45046</v>
      </c>
      <c r="E79" s="853">
        <f t="shared" ref="E79" si="113">D79+7</f>
        <v>45053</v>
      </c>
      <c r="F79" s="853">
        <f t="shared" ref="F79" si="114">D79+9</f>
        <v>45055</v>
      </c>
      <c r="G79" s="915"/>
      <c r="H79" s="857"/>
      <c r="I79" s="888">
        <f t="shared" si="82"/>
        <v>45047</v>
      </c>
      <c r="J79" s="835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</row>
    <row r="80" spans="1:255" ht="17.25" hidden="1" customHeight="1" x14ac:dyDescent="0.2">
      <c r="B80" s="1233" t="s">
        <v>2861</v>
      </c>
      <c r="C80" s="1240" t="s">
        <v>2902</v>
      </c>
      <c r="D80" s="851">
        <f t="shared" ref="D80:D92" si="115">D79+7</f>
        <v>45053</v>
      </c>
      <c r="E80" s="851">
        <f t="shared" ref="E80" si="116">D80+7</f>
        <v>45060</v>
      </c>
      <c r="F80" s="851">
        <f t="shared" ref="F80" si="117">D80+9</f>
        <v>45062</v>
      </c>
      <c r="G80" s="851">
        <f t="shared" ref="G80:G88" si="118">F80+4</f>
        <v>45066</v>
      </c>
      <c r="H80" s="857"/>
      <c r="I80" s="888">
        <f t="shared" si="82"/>
        <v>45054</v>
      </c>
      <c r="J80" s="835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</row>
    <row r="81" spans="2:255" ht="17.25" hidden="1" customHeight="1" x14ac:dyDescent="0.2">
      <c r="B81" s="1233" t="s">
        <v>2865</v>
      </c>
      <c r="C81" s="1233" t="s">
        <v>2903</v>
      </c>
      <c r="D81" s="851">
        <f t="shared" si="115"/>
        <v>45060</v>
      </c>
      <c r="E81" s="851">
        <f t="shared" ref="E81" si="119">D81+7</f>
        <v>45067</v>
      </c>
      <c r="F81" s="851">
        <f t="shared" ref="F81" si="120">D81+9</f>
        <v>45069</v>
      </c>
      <c r="G81" s="851">
        <f t="shared" si="118"/>
        <v>45073</v>
      </c>
      <c r="H81" s="857"/>
      <c r="I81" s="888">
        <f t="shared" si="82"/>
        <v>45061</v>
      </c>
      <c r="J81" s="835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</row>
    <row r="82" spans="2:255" ht="17.25" hidden="1" customHeight="1" x14ac:dyDescent="0.2">
      <c r="B82" s="1233" t="s">
        <v>2904</v>
      </c>
      <c r="C82" s="1233" t="s">
        <v>2905</v>
      </c>
      <c r="D82" s="851">
        <f t="shared" si="115"/>
        <v>45067</v>
      </c>
      <c r="E82" s="851">
        <f t="shared" ref="E82" si="121">D82+7</f>
        <v>45074</v>
      </c>
      <c r="F82" s="851">
        <f t="shared" ref="F82" si="122">D82+9</f>
        <v>45076</v>
      </c>
      <c r="G82" s="851">
        <f t="shared" si="118"/>
        <v>45080</v>
      </c>
      <c r="H82" s="857"/>
      <c r="I82" s="888">
        <f t="shared" si="82"/>
        <v>45068</v>
      </c>
      <c r="J82" s="835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</row>
    <row r="83" spans="2:255" ht="17.25" hidden="1" customHeight="1" x14ac:dyDescent="0.2">
      <c r="B83" s="1233" t="s">
        <v>2396</v>
      </c>
      <c r="C83" s="1233" t="s">
        <v>2906</v>
      </c>
      <c r="D83" s="851">
        <f t="shared" si="115"/>
        <v>45074</v>
      </c>
      <c r="E83" s="851">
        <f t="shared" ref="E83" si="123">D83+7</f>
        <v>45081</v>
      </c>
      <c r="F83" s="851">
        <f t="shared" ref="F83" si="124">D83+9</f>
        <v>45083</v>
      </c>
      <c r="G83" s="851">
        <f t="shared" si="118"/>
        <v>45087</v>
      </c>
      <c r="H83" s="857"/>
      <c r="I83" s="888">
        <f t="shared" si="82"/>
        <v>45075</v>
      </c>
      <c r="J83" s="835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</row>
    <row r="84" spans="2:255" ht="17.25" hidden="1" customHeight="1" x14ac:dyDescent="0.2">
      <c r="B84" s="1233" t="s">
        <v>2907</v>
      </c>
      <c r="C84" s="1233" t="s">
        <v>2908</v>
      </c>
      <c r="D84" s="851">
        <f t="shared" si="115"/>
        <v>45081</v>
      </c>
      <c r="E84" s="851">
        <f t="shared" ref="E84" si="125">D84+7</f>
        <v>45088</v>
      </c>
      <c r="F84" s="851">
        <f t="shared" ref="F84" si="126">D84+9</f>
        <v>45090</v>
      </c>
      <c r="G84" s="851">
        <f t="shared" si="118"/>
        <v>45094</v>
      </c>
      <c r="H84" s="857"/>
      <c r="I84" s="888">
        <f t="shared" si="82"/>
        <v>45082</v>
      </c>
      <c r="J84" s="835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</row>
    <row r="85" spans="2:255" ht="17.25" hidden="1" customHeight="1" x14ac:dyDescent="0.2">
      <c r="B85" s="1233" t="s">
        <v>2889</v>
      </c>
      <c r="C85" s="1233" t="s">
        <v>2909</v>
      </c>
      <c r="D85" s="851">
        <f t="shared" si="115"/>
        <v>45088</v>
      </c>
      <c r="E85" s="851">
        <f t="shared" ref="E85" si="127">D85+7</f>
        <v>45095</v>
      </c>
      <c r="F85" s="851">
        <f t="shared" ref="F85" si="128">D85+9</f>
        <v>45097</v>
      </c>
      <c r="G85" s="851">
        <f t="shared" si="118"/>
        <v>45101</v>
      </c>
      <c r="H85" s="857"/>
      <c r="I85" s="888">
        <f t="shared" si="82"/>
        <v>45089</v>
      </c>
      <c r="J85" s="835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</row>
    <row r="86" spans="2:255" ht="17.25" hidden="1" customHeight="1" x14ac:dyDescent="0.2">
      <c r="B86" s="1233" t="s">
        <v>2910</v>
      </c>
      <c r="C86" s="1233" t="s">
        <v>2911</v>
      </c>
      <c r="D86" s="851">
        <f t="shared" si="115"/>
        <v>45095</v>
      </c>
      <c r="E86" s="851">
        <f t="shared" ref="E86" si="129">D86+7</f>
        <v>45102</v>
      </c>
      <c r="F86" s="851">
        <f t="shared" ref="F86" si="130">D86+9</f>
        <v>45104</v>
      </c>
      <c r="G86" s="851">
        <f t="shared" si="118"/>
        <v>45108</v>
      </c>
      <c r="H86" s="857"/>
      <c r="I86" s="888">
        <f t="shared" si="82"/>
        <v>45096</v>
      </c>
      <c r="J86" s="835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</row>
    <row r="87" spans="2:255" ht="17.25" hidden="1" customHeight="1" x14ac:dyDescent="0.2">
      <c r="B87" s="1233" t="s">
        <v>2414</v>
      </c>
      <c r="C87" s="1233" t="s">
        <v>2912</v>
      </c>
      <c r="D87" s="851">
        <f t="shared" si="115"/>
        <v>45102</v>
      </c>
      <c r="E87" s="851">
        <f t="shared" ref="E87" si="131">D87+7</f>
        <v>45109</v>
      </c>
      <c r="F87" s="851">
        <f t="shared" ref="F87" si="132">D87+9</f>
        <v>45111</v>
      </c>
      <c r="G87" s="851">
        <f t="shared" si="118"/>
        <v>45115</v>
      </c>
      <c r="H87" s="857"/>
      <c r="I87" s="888">
        <f t="shared" si="82"/>
        <v>45103</v>
      </c>
      <c r="J87" s="835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</row>
    <row r="88" spans="2:255" ht="17.25" hidden="1" customHeight="1" x14ac:dyDescent="0.2">
      <c r="B88" s="1233" t="s">
        <v>2808</v>
      </c>
      <c r="C88" s="1233" t="s">
        <v>2913</v>
      </c>
      <c r="D88" s="851">
        <f t="shared" si="115"/>
        <v>45109</v>
      </c>
      <c r="E88" s="851">
        <f t="shared" ref="E88" si="133">D88+7</f>
        <v>45116</v>
      </c>
      <c r="F88" s="851">
        <f t="shared" ref="F88" si="134">D88+9</f>
        <v>45118</v>
      </c>
      <c r="G88" s="851">
        <f t="shared" si="118"/>
        <v>45122</v>
      </c>
      <c r="H88" s="857"/>
      <c r="I88" s="888">
        <f t="shared" si="82"/>
        <v>45110</v>
      </c>
      <c r="J88" s="835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</row>
    <row r="89" spans="2:255" ht="17.25" hidden="1" customHeight="1" x14ac:dyDescent="0.2">
      <c r="B89" s="1233" t="s">
        <v>2914</v>
      </c>
      <c r="C89" s="1233" t="s">
        <v>2915</v>
      </c>
      <c r="D89" s="851">
        <f t="shared" si="115"/>
        <v>45116</v>
      </c>
      <c r="E89" s="851">
        <f t="shared" ref="E89" si="135">D89+7</f>
        <v>45123</v>
      </c>
      <c r="F89" s="851">
        <f t="shared" ref="F89" si="136">D89+9</f>
        <v>45125</v>
      </c>
      <c r="G89" s="851">
        <f t="shared" ref="G89" si="137">F89+4</f>
        <v>45129</v>
      </c>
      <c r="H89" s="857"/>
      <c r="I89" s="888">
        <f t="shared" si="82"/>
        <v>45117</v>
      </c>
      <c r="J89" s="835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</row>
    <row r="90" spans="2:255" ht="17.25" hidden="1" customHeight="1" x14ac:dyDescent="0.2">
      <c r="B90" s="1233" t="s">
        <v>2916</v>
      </c>
      <c r="C90" s="1233" t="s">
        <v>2917</v>
      </c>
      <c r="D90" s="851">
        <v>45125</v>
      </c>
      <c r="E90" s="851">
        <f t="shared" ref="E90" si="138">D90+7</f>
        <v>45132</v>
      </c>
      <c r="F90" s="853">
        <f t="shared" ref="F90" si="139">D90+9</f>
        <v>45134</v>
      </c>
      <c r="G90" s="853">
        <f t="shared" ref="G90" si="140">F90+4</f>
        <v>45138</v>
      </c>
      <c r="H90" s="857"/>
      <c r="I90" s="888">
        <f t="shared" si="82"/>
        <v>45124</v>
      </c>
      <c r="J90" s="835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</row>
    <row r="91" spans="2:255" ht="17.25" hidden="1" customHeight="1" x14ac:dyDescent="0.2">
      <c r="B91" s="1233" t="s">
        <v>2861</v>
      </c>
      <c r="C91" s="1233" t="s">
        <v>2918</v>
      </c>
      <c r="D91" s="851">
        <v>45130</v>
      </c>
      <c r="E91" s="851">
        <f t="shared" ref="E91" si="141">D91+7</f>
        <v>45137</v>
      </c>
      <c r="F91" s="851">
        <f t="shared" ref="F91" si="142">D91+9</f>
        <v>45139</v>
      </c>
      <c r="G91" s="851">
        <f t="shared" ref="G91" si="143">F91+4</f>
        <v>45143</v>
      </c>
      <c r="H91" s="857"/>
      <c r="I91" s="888">
        <f t="shared" si="82"/>
        <v>45131</v>
      </c>
      <c r="J91" s="835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</row>
    <row r="92" spans="2:255" ht="17.25" hidden="1" customHeight="1" x14ac:dyDescent="0.2">
      <c r="B92" s="1233" t="s">
        <v>2375</v>
      </c>
      <c r="C92" s="1233" t="s">
        <v>2919</v>
      </c>
      <c r="D92" s="851">
        <f t="shared" si="115"/>
        <v>45137</v>
      </c>
      <c r="E92" s="851">
        <f t="shared" ref="E92:E98" si="144">D92+7</f>
        <v>45144</v>
      </c>
      <c r="F92" s="851">
        <f t="shared" ref="F92:F103" si="145">D92+9</f>
        <v>45146</v>
      </c>
      <c r="G92" s="851">
        <f t="shared" ref="G92:G103" si="146">F92+4</f>
        <v>45150</v>
      </c>
      <c r="H92" s="857"/>
      <c r="I92" s="888">
        <f t="shared" si="82"/>
        <v>45138</v>
      </c>
      <c r="J92" s="835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</row>
    <row r="93" spans="2:255" ht="17.25" hidden="1" customHeight="1" x14ac:dyDescent="0.2">
      <c r="B93" s="1241" t="s">
        <v>2904</v>
      </c>
      <c r="C93" s="1241" t="s">
        <v>2920</v>
      </c>
      <c r="D93" s="892">
        <v>45144</v>
      </c>
      <c r="E93" s="892">
        <f t="shared" si="144"/>
        <v>45151</v>
      </c>
      <c r="F93" s="892">
        <f t="shared" si="145"/>
        <v>45153</v>
      </c>
      <c r="G93" s="892">
        <f t="shared" si="146"/>
        <v>45157</v>
      </c>
      <c r="H93" s="857"/>
      <c r="I93" s="888">
        <f t="shared" si="82"/>
        <v>45145</v>
      </c>
      <c r="J93" s="835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</row>
    <row r="94" spans="2:255" ht="17.25" hidden="1" customHeight="1" x14ac:dyDescent="0.2">
      <c r="B94" s="1241" t="s">
        <v>2921</v>
      </c>
      <c r="C94" s="1241" t="s">
        <v>2922</v>
      </c>
      <c r="D94" s="892">
        <v>45151</v>
      </c>
      <c r="E94" s="892">
        <f t="shared" si="144"/>
        <v>45158</v>
      </c>
      <c r="F94" s="892">
        <f t="shared" si="145"/>
        <v>45160</v>
      </c>
      <c r="G94" s="892">
        <f t="shared" si="146"/>
        <v>45164</v>
      </c>
      <c r="H94" s="857"/>
      <c r="I94" s="888">
        <f t="shared" si="82"/>
        <v>45152</v>
      </c>
      <c r="J94" s="835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</row>
    <row r="95" spans="2:255" ht="17.25" hidden="1" customHeight="1" x14ac:dyDescent="0.2">
      <c r="B95" s="1241" t="s">
        <v>2396</v>
      </c>
      <c r="C95" s="1241" t="s">
        <v>2923</v>
      </c>
      <c r="D95" s="892">
        <v>45160</v>
      </c>
      <c r="E95" s="892">
        <f t="shared" si="144"/>
        <v>45167</v>
      </c>
      <c r="F95" s="892">
        <f t="shared" si="145"/>
        <v>45169</v>
      </c>
      <c r="G95" s="892">
        <f t="shared" si="146"/>
        <v>45173</v>
      </c>
      <c r="H95" s="857"/>
      <c r="I95" s="888">
        <f t="shared" si="82"/>
        <v>45159</v>
      </c>
      <c r="J95" s="835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</row>
    <row r="96" spans="2:255" ht="17.25" hidden="1" customHeight="1" x14ac:dyDescent="0.2">
      <c r="B96" s="1241" t="s">
        <v>2907</v>
      </c>
      <c r="C96" s="1241" t="s">
        <v>2924</v>
      </c>
      <c r="D96" s="892">
        <v>45167</v>
      </c>
      <c r="E96" s="892">
        <f t="shared" si="144"/>
        <v>45174</v>
      </c>
      <c r="F96" s="892">
        <f t="shared" si="145"/>
        <v>45176</v>
      </c>
      <c r="G96" s="892">
        <f t="shared" si="146"/>
        <v>45180</v>
      </c>
      <c r="H96" s="857"/>
      <c r="I96" s="888">
        <f t="shared" si="82"/>
        <v>45166</v>
      </c>
      <c r="J96" s="835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</row>
    <row r="97" spans="1:255" ht="17.25" hidden="1" customHeight="1" x14ac:dyDescent="0.2">
      <c r="B97" s="1233" t="s">
        <v>2889</v>
      </c>
      <c r="C97" s="1233" t="s">
        <v>2925</v>
      </c>
      <c r="D97" s="851">
        <v>45174</v>
      </c>
      <c r="E97" s="851">
        <f t="shared" si="144"/>
        <v>45181</v>
      </c>
      <c r="F97" s="851">
        <f t="shared" si="145"/>
        <v>45183</v>
      </c>
      <c r="G97" s="851">
        <f t="shared" si="146"/>
        <v>45187</v>
      </c>
      <c r="H97" s="857"/>
      <c r="I97" s="888">
        <f t="shared" si="82"/>
        <v>45173</v>
      </c>
      <c r="J97" s="835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</row>
    <row r="98" spans="1:255" ht="17.25" hidden="1" customHeight="1" x14ac:dyDescent="0.2">
      <c r="B98" s="1233" t="s">
        <v>2910</v>
      </c>
      <c r="C98" s="1233" t="s">
        <v>2926</v>
      </c>
      <c r="D98" s="851">
        <v>45181</v>
      </c>
      <c r="E98" s="853">
        <f t="shared" si="144"/>
        <v>45188</v>
      </c>
      <c r="F98" s="851">
        <f t="shared" si="145"/>
        <v>45190</v>
      </c>
      <c r="G98" s="851">
        <f t="shared" si="146"/>
        <v>45194</v>
      </c>
      <c r="H98" s="857"/>
      <c r="I98" s="888">
        <f t="shared" si="82"/>
        <v>45180</v>
      </c>
      <c r="J98" s="835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</row>
    <row r="99" spans="1:255" ht="17.25" hidden="1" customHeight="1" x14ac:dyDescent="0.2">
      <c r="B99" s="854" t="s">
        <v>395</v>
      </c>
      <c r="C99" s="1242"/>
      <c r="D99" s="895"/>
      <c r="E99" s="895"/>
      <c r="F99" s="895"/>
      <c r="G99" s="895"/>
      <c r="H99" s="857"/>
      <c r="I99" s="1243">
        <f t="shared" si="82"/>
        <v>45187</v>
      </c>
      <c r="J99" s="835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</row>
    <row r="100" spans="1:255" ht="17.25" hidden="1" customHeight="1" x14ac:dyDescent="0.2">
      <c r="B100" s="1233" t="s">
        <v>2927</v>
      </c>
      <c r="C100" s="1233" t="s">
        <v>2928</v>
      </c>
      <c r="D100" s="851">
        <v>45195</v>
      </c>
      <c r="E100" s="851">
        <f>D100+9</f>
        <v>45204</v>
      </c>
      <c r="F100" s="851">
        <f t="shared" si="145"/>
        <v>45204</v>
      </c>
      <c r="G100" s="851">
        <f t="shared" si="146"/>
        <v>45208</v>
      </c>
      <c r="H100" s="857"/>
      <c r="I100" s="888">
        <f t="shared" si="82"/>
        <v>45194</v>
      </c>
      <c r="J100" s="835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</row>
    <row r="101" spans="1:255" ht="17.25" hidden="1" customHeight="1" x14ac:dyDescent="0.2">
      <c r="B101" s="1233" t="s">
        <v>2914</v>
      </c>
      <c r="C101" s="1233" t="s">
        <v>2929</v>
      </c>
      <c r="D101" s="851">
        <v>45202</v>
      </c>
      <c r="E101" s="851">
        <f t="shared" ref="E101:E109" si="147">D101+9</f>
        <v>45211</v>
      </c>
      <c r="F101" s="851">
        <f t="shared" si="145"/>
        <v>45211</v>
      </c>
      <c r="G101" s="851">
        <f t="shared" si="146"/>
        <v>45215</v>
      </c>
      <c r="H101" s="857"/>
      <c r="I101" s="888">
        <f t="shared" si="82"/>
        <v>45201</v>
      </c>
      <c r="J101" s="835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</row>
    <row r="102" spans="1:255" ht="17.25" hidden="1" customHeight="1" x14ac:dyDescent="0.2">
      <c r="B102" s="854" t="s">
        <v>395</v>
      </c>
      <c r="C102" s="1242"/>
      <c r="D102" s="895"/>
      <c r="E102" s="853">
        <f t="shared" si="147"/>
        <v>9</v>
      </c>
      <c r="F102" s="895"/>
      <c r="G102" s="895"/>
      <c r="H102" s="857"/>
      <c r="I102" s="1243">
        <f t="shared" si="82"/>
        <v>45208</v>
      </c>
      <c r="J102" s="835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</row>
    <row r="103" spans="1:255" ht="17.25" hidden="1" customHeight="1" x14ac:dyDescent="0.2">
      <c r="B103" s="1233" t="s">
        <v>2861</v>
      </c>
      <c r="C103" s="1233" t="s">
        <v>2930</v>
      </c>
      <c r="D103" s="851">
        <v>45217</v>
      </c>
      <c r="E103" s="851">
        <v>45225</v>
      </c>
      <c r="F103" s="853">
        <f t="shared" si="145"/>
        <v>45226</v>
      </c>
      <c r="G103" s="853">
        <f t="shared" si="146"/>
        <v>45230</v>
      </c>
      <c r="H103" s="857"/>
      <c r="I103" s="888">
        <f t="shared" si="82"/>
        <v>45215</v>
      </c>
      <c r="J103" s="835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</row>
    <row r="104" spans="1:255" ht="17.25" hidden="1" customHeight="1" x14ac:dyDescent="0.2">
      <c r="B104" s="1233" t="s">
        <v>2916</v>
      </c>
      <c r="C104" s="1233" t="s">
        <v>2931</v>
      </c>
      <c r="D104" s="851">
        <v>45223</v>
      </c>
      <c r="E104" s="851">
        <f t="shared" si="147"/>
        <v>45232</v>
      </c>
      <c r="F104" s="851">
        <f>D104+19</f>
        <v>45242</v>
      </c>
      <c r="G104" s="851">
        <f>D104+24</f>
        <v>45247</v>
      </c>
      <c r="H104" s="857"/>
      <c r="I104" s="888">
        <f>D104+2</f>
        <v>45225</v>
      </c>
      <c r="J104" s="835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</row>
    <row r="105" spans="1:255" ht="17.25" hidden="1" customHeight="1" x14ac:dyDescent="0.2">
      <c r="B105" s="1233" t="s">
        <v>2904</v>
      </c>
      <c r="C105" s="1233" t="s">
        <v>2932</v>
      </c>
      <c r="D105" s="851">
        <v>45230</v>
      </c>
      <c r="E105" s="851">
        <f t="shared" si="147"/>
        <v>45239</v>
      </c>
      <c r="F105" s="851">
        <f t="shared" ref="F105:F113" si="148">D105+19</f>
        <v>45249</v>
      </c>
      <c r="G105" s="851">
        <f t="shared" ref="G105:G113" si="149">D105+24</f>
        <v>45254</v>
      </c>
      <c r="H105" s="857"/>
      <c r="I105" s="888">
        <f t="shared" si="82"/>
        <v>45232</v>
      </c>
      <c r="J105" s="835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</row>
    <row r="106" spans="1:255" ht="17.25" hidden="1" customHeight="1" x14ac:dyDescent="0.2">
      <c r="B106" s="1233" t="s">
        <v>2933</v>
      </c>
      <c r="C106" s="1233" t="s">
        <v>2934</v>
      </c>
      <c r="D106" s="851">
        <v>45237</v>
      </c>
      <c r="E106" s="851">
        <f t="shared" si="147"/>
        <v>45246</v>
      </c>
      <c r="F106" s="853">
        <f t="shared" si="148"/>
        <v>45256</v>
      </c>
      <c r="G106" s="853">
        <f t="shared" si="149"/>
        <v>45261</v>
      </c>
      <c r="H106" s="857"/>
      <c r="I106" s="888">
        <f t="shared" si="82"/>
        <v>45239</v>
      </c>
      <c r="J106" s="835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</row>
    <row r="107" spans="1:255" ht="17.25" hidden="1" customHeight="1" x14ac:dyDescent="0.2">
      <c r="B107" s="1233" t="s">
        <v>2396</v>
      </c>
      <c r="C107" s="1233" t="s">
        <v>2935</v>
      </c>
      <c r="D107" s="851">
        <v>45244</v>
      </c>
      <c r="E107" s="851">
        <f t="shared" si="147"/>
        <v>45253</v>
      </c>
      <c r="F107" s="851">
        <f t="shared" si="148"/>
        <v>45263</v>
      </c>
      <c r="G107" s="851">
        <f t="shared" si="149"/>
        <v>45268</v>
      </c>
      <c r="H107" s="857"/>
      <c r="I107" s="888">
        <f t="shared" si="82"/>
        <v>45246</v>
      </c>
      <c r="J107" s="835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</row>
    <row r="108" spans="1:255" ht="17.25" hidden="1" customHeight="1" x14ac:dyDescent="0.2">
      <c r="B108" s="1233" t="s">
        <v>2907</v>
      </c>
      <c r="C108" s="1233" t="s">
        <v>2936</v>
      </c>
      <c r="D108" s="851">
        <v>45251</v>
      </c>
      <c r="E108" s="851">
        <f t="shared" si="147"/>
        <v>45260</v>
      </c>
      <c r="F108" s="851">
        <f t="shared" si="148"/>
        <v>45270</v>
      </c>
      <c r="G108" s="851">
        <f t="shared" si="149"/>
        <v>45275</v>
      </c>
      <c r="H108" s="857"/>
      <c r="I108" s="888">
        <f t="shared" si="82"/>
        <v>45253</v>
      </c>
      <c r="J108" s="888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</row>
    <row r="109" spans="1:255" ht="17.25" hidden="1" customHeight="1" x14ac:dyDescent="0.2">
      <c r="A109" s="376" t="s">
        <v>2937</v>
      </c>
      <c r="B109" s="1233" t="s">
        <v>2938</v>
      </c>
      <c r="C109" s="1233" t="s">
        <v>2939</v>
      </c>
      <c r="D109" s="851">
        <v>45258</v>
      </c>
      <c r="E109" s="851">
        <f t="shared" si="147"/>
        <v>45267</v>
      </c>
      <c r="F109" s="851">
        <f t="shared" si="148"/>
        <v>45277</v>
      </c>
      <c r="G109" s="851">
        <f t="shared" si="149"/>
        <v>45282</v>
      </c>
      <c r="H109" s="857"/>
      <c r="I109" s="888">
        <f t="shared" si="82"/>
        <v>45260</v>
      </c>
      <c r="J109" s="888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</row>
    <row r="110" spans="1:255" ht="17.25" hidden="1" customHeight="1" x14ac:dyDescent="0.2">
      <c r="B110" s="1233" t="s">
        <v>2940</v>
      </c>
      <c r="C110" s="1233" t="s">
        <v>2941</v>
      </c>
      <c r="D110" s="851">
        <f t="shared" ref="D110:D117" si="150">D109+7</f>
        <v>45265</v>
      </c>
      <c r="E110" s="851">
        <f t="shared" ref="E110" si="151">D110+9</f>
        <v>45274</v>
      </c>
      <c r="F110" s="851">
        <f t="shared" si="148"/>
        <v>45284</v>
      </c>
      <c r="G110" s="851">
        <f t="shared" si="149"/>
        <v>45289</v>
      </c>
      <c r="H110" s="857"/>
      <c r="I110" s="888">
        <f t="shared" si="82"/>
        <v>45267</v>
      </c>
      <c r="J110" s="888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</row>
    <row r="111" spans="1:255" ht="17.25" hidden="1" customHeight="1" x14ac:dyDescent="0.2">
      <c r="B111" s="695" t="s">
        <v>2942</v>
      </c>
      <c r="C111" s="1233" t="s">
        <v>2943</v>
      </c>
      <c r="D111" s="853">
        <f t="shared" si="150"/>
        <v>45272</v>
      </c>
      <c r="E111" s="853">
        <f t="shared" ref="E111" si="152">D111+9</f>
        <v>45281</v>
      </c>
      <c r="F111" s="853">
        <f t="shared" si="148"/>
        <v>45291</v>
      </c>
      <c r="G111" s="853">
        <f t="shared" si="149"/>
        <v>45296</v>
      </c>
      <c r="H111" s="857"/>
      <c r="I111" s="1244">
        <f t="shared" si="82"/>
        <v>45274</v>
      </c>
      <c r="J111" s="888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</row>
    <row r="112" spans="1:255" ht="17.25" hidden="1" customHeight="1" x14ac:dyDescent="0.2">
      <c r="B112" s="1233" t="s">
        <v>2927</v>
      </c>
      <c r="C112" s="1233" t="s">
        <v>2944</v>
      </c>
      <c r="D112" s="851">
        <v>45290</v>
      </c>
      <c r="E112" s="851">
        <f t="shared" ref="E112:E113" si="153">D112+9</f>
        <v>45299</v>
      </c>
      <c r="F112" s="853">
        <f t="shared" si="148"/>
        <v>45309</v>
      </c>
      <c r="G112" s="853">
        <f t="shared" si="149"/>
        <v>45314</v>
      </c>
      <c r="H112" s="857"/>
      <c r="I112" s="888">
        <f t="shared" si="82"/>
        <v>45281</v>
      </c>
      <c r="J112" s="888">
        <v>45293</v>
      </c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</row>
    <row r="113" spans="2:255" ht="17.25" hidden="1" customHeight="1" x14ac:dyDescent="0.2">
      <c r="B113" s="695" t="s">
        <v>2942</v>
      </c>
      <c r="C113" s="1233" t="s">
        <v>2945</v>
      </c>
      <c r="D113" s="853">
        <f t="shared" si="150"/>
        <v>45297</v>
      </c>
      <c r="E113" s="853">
        <f t="shared" si="153"/>
        <v>45306</v>
      </c>
      <c r="F113" s="853">
        <f t="shared" si="148"/>
        <v>45316</v>
      </c>
      <c r="G113" s="853">
        <f t="shared" si="149"/>
        <v>45321</v>
      </c>
      <c r="H113" s="857"/>
      <c r="I113" s="1244">
        <f t="shared" si="82"/>
        <v>45288</v>
      </c>
      <c r="J113" s="888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</row>
    <row r="114" spans="2:255" ht="17.25" hidden="1" customHeight="1" x14ac:dyDescent="0.2">
      <c r="B114" s="1233" t="s">
        <v>2946</v>
      </c>
      <c r="C114" s="1233" t="s">
        <v>2947</v>
      </c>
      <c r="D114" s="851">
        <v>45312</v>
      </c>
      <c r="E114" s="853">
        <f t="shared" ref="E114" si="154">D114+9</f>
        <v>45321</v>
      </c>
      <c r="F114" s="851">
        <f t="shared" ref="F114" si="155">D114+19</f>
        <v>45331</v>
      </c>
      <c r="G114" s="851">
        <f t="shared" ref="G114" si="156">D114+24</f>
        <v>45336</v>
      </c>
      <c r="H114" s="857"/>
      <c r="I114" s="888">
        <v>45293</v>
      </c>
      <c r="J114" s="888">
        <v>45295</v>
      </c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</row>
    <row r="115" spans="2:255" ht="17.25" hidden="1" customHeight="1" x14ac:dyDescent="0.2">
      <c r="B115" s="695" t="s">
        <v>2942</v>
      </c>
      <c r="C115" s="1233" t="s">
        <v>2948</v>
      </c>
      <c r="D115" s="853">
        <f t="shared" si="150"/>
        <v>45319</v>
      </c>
      <c r="E115" s="853">
        <f t="shared" ref="E115" si="157">D115+9</f>
        <v>45328</v>
      </c>
      <c r="F115" s="853">
        <f t="shared" ref="F115" si="158">D115+19</f>
        <v>45338</v>
      </c>
      <c r="G115" s="853">
        <f t="shared" ref="G115" si="159">D115+24</f>
        <v>45343</v>
      </c>
      <c r="H115" s="857"/>
      <c r="I115" s="888">
        <v>45294</v>
      </c>
      <c r="J115" s="1244">
        <f t="shared" ref="J115" si="160">J114+7</f>
        <v>45302</v>
      </c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</row>
    <row r="116" spans="2:255" ht="17.25" hidden="1" customHeight="1" x14ac:dyDescent="0.2">
      <c r="B116" s="1233" t="s">
        <v>2462</v>
      </c>
      <c r="C116" s="1233" t="s">
        <v>2949</v>
      </c>
      <c r="D116" s="851">
        <v>45321</v>
      </c>
      <c r="E116" s="853">
        <f t="shared" ref="E116" si="161">D116+9</f>
        <v>45330</v>
      </c>
      <c r="F116" s="853">
        <f t="shared" ref="F116" si="162">D116+19</f>
        <v>45340</v>
      </c>
      <c r="G116" s="853">
        <f t="shared" ref="G116" si="163">D116+24</f>
        <v>45345</v>
      </c>
      <c r="H116" s="857"/>
      <c r="I116" s="888">
        <v>45307</v>
      </c>
      <c r="J116" s="888">
        <f t="shared" ref="J116" si="164">J115+7</f>
        <v>45309</v>
      </c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</row>
    <row r="117" spans="2:255" ht="17.25" hidden="1" customHeight="1" x14ac:dyDescent="0.2">
      <c r="B117" s="695" t="s">
        <v>2942</v>
      </c>
      <c r="C117" s="1233" t="s">
        <v>2950</v>
      </c>
      <c r="D117" s="853">
        <f t="shared" si="150"/>
        <v>45328</v>
      </c>
      <c r="E117" s="853">
        <f t="shared" ref="E117" si="165">D117+9</f>
        <v>45337</v>
      </c>
      <c r="F117" s="853">
        <f t="shared" ref="F117" si="166">D117+19</f>
        <v>45347</v>
      </c>
      <c r="G117" s="853">
        <f t="shared" ref="G117" si="167">D117+24</f>
        <v>45352</v>
      </c>
      <c r="H117" s="857"/>
      <c r="I117" s="1244">
        <f>I116+7</f>
        <v>45314</v>
      </c>
      <c r="J117" s="1244">
        <f t="shared" ref="J117" si="168">J116+7</f>
        <v>45316</v>
      </c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</row>
    <row r="118" spans="2:255" ht="17.25" hidden="1" customHeight="1" x14ac:dyDescent="0.2">
      <c r="B118" s="1233" t="s">
        <v>2951</v>
      </c>
      <c r="C118" s="1233" t="s">
        <v>2952</v>
      </c>
      <c r="D118" s="851">
        <v>45341</v>
      </c>
      <c r="E118" s="851">
        <f t="shared" ref="E118" si="169">D118+9</f>
        <v>45350</v>
      </c>
      <c r="F118" s="851">
        <f t="shared" ref="F118" si="170">D118+19</f>
        <v>45360</v>
      </c>
      <c r="G118" s="851">
        <f t="shared" ref="G118" si="171">D118+24</f>
        <v>45365</v>
      </c>
      <c r="H118" s="857"/>
      <c r="I118" s="888">
        <f t="shared" ref="I118:I135" si="172">I117+7</f>
        <v>45321</v>
      </c>
      <c r="J118" s="888">
        <f t="shared" ref="J118" si="173">J117+7</f>
        <v>45323</v>
      </c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</row>
    <row r="119" spans="2:255" ht="17.25" hidden="1" customHeight="1" x14ac:dyDescent="0.2">
      <c r="B119" s="1233" t="s">
        <v>2921</v>
      </c>
      <c r="C119" s="1233" t="s">
        <v>2953</v>
      </c>
      <c r="D119" s="851">
        <v>45350</v>
      </c>
      <c r="E119" s="851">
        <f t="shared" ref="E119" si="174">D119+9</f>
        <v>45359</v>
      </c>
      <c r="F119" s="851">
        <f t="shared" ref="F119" si="175">D119+19</f>
        <v>45369</v>
      </c>
      <c r="G119" s="851">
        <f t="shared" ref="G119" si="176">D119+24</f>
        <v>45374</v>
      </c>
      <c r="H119" s="857"/>
      <c r="I119" s="888">
        <f t="shared" si="172"/>
        <v>45328</v>
      </c>
      <c r="J119" s="888">
        <f t="shared" ref="J119" si="177">J118+7</f>
        <v>45330</v>
      </c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</row>
    <row r="120" spans="2:255" ht="17.25" hidden="1" customHeight="1" x14ac:dyDescent="0.2">
      <c r="B120" s="695" t="s">
        <v>2942</v>
      </c>
      <c r="C120" s="1233" t="s">
        <v>2954</v>
      </c>
      <c r="D120" s="853">
        <f>D119+7</f>
        <v>45357</v>
      </c>
      <c r="E120" s="853">
        <f t="shared" ref="E120" si="178">D120+9</f>
        <v>45366</v>
      </c>
      <c r="F120" s="853">
        <f t="shared" ref="F120" si="179">D120+19</f>
        <v>45376</v>
      </c>
      <c r="G120" s="853">
        <f t="shared" ref="G120" si="180">D120+24</f>
        <v>45381</v>
      </c>
      <c r="H120" s="857"/>
      <c r="I120" s="1244">
        <f t="shared" si="172"/>
        <v>45335</v>
      </c>
      <c r="J120" s="1244">
        <f t="shared" ref="J120" si="181">J119+7</f>
        <v>45337</v>
      </c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</row>
    <row r="121" spans="2:255" ht="17.25" hidden="1" customHeight="1" x14ac:dyDescent="0.2">
      <c r="B121" s="1233" t="s">
        <v>2955</v>
      </c>
      <c r="C121" s="1233" t="s">
        <v>2956</v>
      </c>
      <c r="D121" s="851">
        <v>45365</v>
      </c>
      <c r="E121" s="851">
        <f t="shared" ref="E121" si="182">D121+9</f>
        <v>45374</v>
      </c>
      <c r="F121" s="895"/>
      <c r="G121" s="895"/>
      <c r="H121" s="857"/>
      <c r="I121" s="888">
        <f t="shared" si="172"/>
        <v>45342</v>
      </c>
      <c r="J121" s="888">
        <f t="shared" ref="J121" si="183">J120+7</f>
        <v>45344</v>
      </c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</row>
    <row r="122" spans="2:255" ht="17.25" hidden="1" customHeight="1" x14ac:dyDescent="0.2">
      <c r="B122" s="1233" t="s">
        <v>2904</v>
      </c>
      <c r="C122" s="1233" t="s">
        <v>2957</v>
      </c>
      <c r="D122" s="851">
        <v>45369</v>
      </c>
      <c r="E122" s="851">
        <f t="shared" ref="E122" si="184">D122+9</f>
        <v>45378</v>
      </c>
      <c r="F122" s="851">
        <f t="shared" ref="F122" si="185">D122+19</f>
        <v>45388</v>
      </c>
      <c r="G122" s="851">
        <f t="shared" ref="G122" si="186">D122+24</f>
        <v>45393</v>
      </c>
      <c r="H122" s="857"/>
      <c r="I122" s="888">
        <v>45349</v>
      </c>
      <c r="J122" s="888">
        <f t="shared" ref="J122:J135" si="187">J121+7</f>
        <v>45351</v>
      </c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</row>
    <row r="123" spans="2:255" ht="17.25" hidden="1" customHeight="1" x14ac:dyDescent="0.2">
      <c r="B123" s="1233" t="s">
        <v>2958</v>
      </c>
      <c r="C123" s="1233" t="s">
        <v>2959</v>
      </c>
      <c r="D123" s="851">
        <v>45371</v>
      </c>
      <c r="E123" s="851">
        <f t="shared" ref="E123:E129" si="188">D123+9</f>
        <v>45380</v>
      </c>
      <c r="F123" s="895"/>
      <c r="G123" s="895"/>
      <c r="H123" s="857"/>
      <c r="I123" s="888">
        <v>45356</v>
      </c>
      <c r="J123" s="888">
        <f t="shared" si="187"/>
        <v>45358</v>
      </c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</row>
    <row r="124" spans="2:255" ht="17.25" hidden="1" customHeight="1" x14ac:dyDescent="0.2">
      <c r="B124" s="1233" t="s">
        <v>2381</v>
      </c>
      <c r="C124" s="1233" t="s">
        <v>2960</v>
      </c>
      <c r="D124" s="851">
        <v>45380</v>
      </c>
      <c r="E124" s="851">
        <f t="shared" si="188"/>
        <v>45389</v>
      </c>
      <c r="F124" s="851">
        <f t="shared" ref="F124:F129" si="189">D124+19</f>
        <v>45399</v>
      </c>
      <c r="G124" s="851">
        <f t="shared" ref="G124:G129" si="190">D124+24</f>
        <v>45404</v>
      </c>
      <c r="H124" s="857"/>
      <c r="I124" s="888">
        <v>45363</v>
      </c>
      <c r="J124" s="888">
        <f t="shared" si="187"/>
        <v>45365</v>
      </c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</row>
    <row r="125" spans="2:255" ht="17.25" hidden="1" customHeight="1" x14ac:dyDescent="0.2">
      <c r="B125" s="1233" t="s">
        <v>2861</v>
      </c>
      <c r="C125" s="1233" t="s">
        <v>2961</v>
      </c>
      <c r="D125" s="851">
        <v>45385</v>
      </c>
      <c r="E125" s="851">
        <f t="shared" si="188"/>
        <v>45394</v>
      </c>
      <c r="F125" s="851">
        <f t="shared" si="189"/>
        <v>45404</v>
      </c>
      <c r="G125" s="851">
        <f t="shared" si="190"/>
        <v>45409</v>
      </c>
      <c r="H125" s="857"/>
      <c r="I125" s="888">
        <v>45370</v>
      </c>
      <c r="J125" s="888">
        <f t="shared" si="187"/>
        <v>45372</v>
      </c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</row>
    <row r="126" spans="2:255" ht="17.25" customHeight="1" x14ac:dyDescent="0.2">
      <c r="B126" s="1175" t="s">
        <v>2927</v>
      </c>
      <c r="C126" s="1175" t="s">
        <v>2962</v>
      </c>
      <c r="D126" s="1149">
        <v>45403</v>
      </c>
      <c r="E126" s="1013" t="s">
        <v>547</v>
      </c>
      <c r="F126" s="895"/>
      <c r="G126" s="895"/>
      <c r="H126" s="857"/>
      <c r="I126" s="851">
        <v>45377</v>
      </c>
      <c r="J126" s="851">
        <f t="shared" si="187"/>
        <v>45379</v>
      </c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</row>
    <row r="127" spans="2:255" ht="17.25" customHeight="1" x14ac:dyDescent="0.2">
      <c r="B127" s="1175" t="s">
        <v>2963</v>
      </c>
      <c r="C127" s="1175" t="s">
        <v>2964</v>
      </c>
      <c r="D127" s="1149">
        <v>45406</v>
      </c>
      <c r="E127" s="851">
        <f t="shared" si="188"/>
        <v>45415</v>
      </c>
      <c r="F127" s="851">
        <f t="shared" si="189"/>
        <v>45425</v>
      </c>
      <c r="G127" s="851">
        <f t="shared" si="190"/>
        <v>45430</v>
      </c>
      <c r="H127" s="857"/>
      <c r="I127" s="851">
        <v>45384</v>
      </c>
      <c r="J127" s="851">
        <f t="shared" si="187"/>
        <v>45386</v>
      </c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</row>
    <row r="128" spans="2:255" ht="17.25" customHeight="1" x14ac:dyDescent="0.2">
      <c r="B128" s="1175" t="s">
        <v>2965</v>
      </c>
      <c r="C128" s="1175" t="s">
        <v>2966</v>
      </c>
      <c r="D128" s="1149">
        <v>45411</v>
      </c>
      <c r="E128" s="851">
        <f t="shared" si="188"/>
        <v>45420</v>
      </c>
      <c r="F128" s="851">
        <f t="shared" ref="F128" si="191">D128+19</f>
        <v>45430</v>
      </c>
      <c r="G128" s="851">
        <f t="shared" ref="G128" si="192">D128+24</f>
        <v>45435</v>
      </c>
      <c r="H128" s="857"/>
      <c r="I128" s="851">
        <v>45391</v>
      </c>
      <c r="J128" s="851">
        <f t="shared" si="187"/>
        <v>45393</v>
      </c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</row>
    <row r="129" spans="1:255" ht="17.25" customHeight="1" x14ac:dyDescent="0.2">
      <c r="B129" s="1175" t="s">
        <v>2967</v>
      </c>
      <c r="C129" s="1175" t="s">
        <v>2968</v>
      </c>
      <c r="D129" s="1149">
        <v>45417</v>
      </c>
      <c r="E129" s="851">
        <f t="shared" si="188"/>
        <v>45426</v>
      </c>
      <c r="F129" s="851">
        <f t="shared" si="189"/>
        <v>45436</v>
      </c>
      <c r="G129" s="851">
        <f t="shared" si="190"/>
        <v>45441</v>
      </c>
      <c r="H129" s="857"/>
      <c r="I129" s="851">
        <v>45398</v>
      </c>
      <c r="J129" s="851">
        <f t="shared" si="187"/>
        <v>45400</v>
      </c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</row>
    <row r="130" spans="1:255" ht="17.25" customHeight="1" x14ac:dyDescent="0.2">
      <c r="B130" s="1337" t="s">
        <v>395</v>
      </c>
      <c r="C130" s="1175" t="s">
        <v>2969</v>
      </c>
      <c r="D130" s="895">
        <v>45405</v>
      </c>
      <c r="E130" s="895"/>
      <c r="F130" s="895"/>
      <c r="G130" s="895"/>
      <c r="H130" s="857"/>
      <c r="I130" s="851">
        <v>45405</v>
      </c>
      <c r="J130" s="851">
        <f t="shared" si="187"/>
        <v>45407</v>
      </c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</row>
    <row r="131" spans="1:255" ht="17.25" customHeight="1" x14ac:dyDescent="0.2">
      <c r="B131" s="1338"/>
      <c r="C131" s="1175" t="s">
        <v>2970</v>
      </c>
      <c r="D131" s="895">
        <v>45412</v>
      </c>
      <c r="E131" s="895"/>
      <c r="F131" s="895"/>
      <c r="G131" s="895"/>
      <c r="H131" s="857"/>
      <c r="I131" s="851">
        <v>45412</v>
      </c>
      <c r="J131" s="851">
        <f t="shared" si="187"/>
        <v>45414</v>
      </c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</row>
    <row r="132" spans="1:255" ht="17.25" customHeight="1" x14ac:dyDescent="0.2">
      <c r="B132" s="1338"/>
      <c r="C132" s="1175" t="s">
        <v>2971</v>
      </c>
      <c r="D132" s="895">
        <v>45413</v>
      </c>
      <c r="E132" s="895"/>
      <c r="F132" s="895"/>
      <c r="G132" s="895"/>
      <c r="H132" s="857"/>
      <c r="I132" s="851">
        <v>45419</v>
      </c>
      <c r="J132" s="851">
        <f t="shared" si="187"/>
        <v>45421</v>
      </c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</row>
    <row r="133" spans="1:255" ht="17.25" customHeight="1" x14ac:dyDescent="0.2">
      <c r="B133" s="1338"/>
      <c r="C133" s="1175" t="s">
        <v>2972</v>
      </c>
      <c r="D133" s="895">
        <v>45414</v>
      </c>
      <c r="E133" s="895"/>
      <c r="F133" s="895"/>
      <c r="G133" s="895"/>
      <c r="H133" s="857"/>
      <c r="I133" s="851">
        <v>45426</v>
      </c>
      <c r="J133" s="851">
        <f t="shared" si="187"/>
        <v>45428</v>
      </c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</row>
    <row r="134" spans="1:255" ht="17.25" customHeight="1" x14ac:dyDescent="0.2">
      <c r="B134" s="1339"/>
      <c r="C134" s="1175" t="s">
        <v>2973</v>
      </c>
      <c r="D134" s="895">
        <v>45415</v>
      </c>
      <c r="E134" s="895"/>
      <c r="F134" s="895"/>
      <c r="G134" s="895"/>
      <c r="H134" s="857"/>
      <c r="I134" s="851">
        <v>45433</v>
      </c>
      <c r="J134" s="851">
        <f t="shared" si="187"/>
        <v>45435</v>
      </c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</row>
    <row r="135" spans="1:255" ht="17.25" customHeight="1" x14ac:dyDescent="0.2">
      <c r="B135" s="1175" t="s">
        <v>2847</v>
      </c>
      <c r="C135" s="1175" t="s">
        <v>2974</v>
      </c>
      <c r="D135" s="1149">
        <v>45447</v>
      </c>
      <c r="E135" s="851">
        <f t="shared" ref="E135" si="193">D135+9</f>
        <v>45456</v>
      </c>
      <c r="F135" s="851">
        <f t="shared" ref="F135" si="194">D135+19</f>
        <v>45466</v>
      </c>
      <c r="G135" s="851">
        <f t="shared" ref="G135" si="195">D135+24</f>
        <v>45471</v>
      </c>
      <c r="H135" s="857"/>
      <c r="I135" s="851">
        <f t="shared" si="172"/>
        <v>45440</v>
      </c>
      <c r="J135" s="851">
        <f t="shared" si="187"/>
        <v>45442</v>
      </c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</row>
    <row r="136" spans="1:255" ht="17.25" customHeight="1" x14ac:dyDescent="0.2">
      <c r="B136" s="154"/>
      <c r="C136" s="154"/>
      <c r="D136" s="161"/>
      <c r="E136" s="161"/>
      <c r="F136" s="161"/>
      <c r="G136" s="161"/>
      <c r="H136" s="469"/>
      <c r="I136" s="469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</row>
    <row r="137" spans="1:255" ht="17.25" customHeight="1" x14ac:dyDescent="0.2">
      <c r="A137" s="377"/>
      <c r="B137" s="153" t="s">
        <v>685</v>
      </c>
      <c r="C137" s="161"/>
      <c r="D137" s="161"/>
      <c r="E137" s="161"/>
      <c r="F137" s="161"/>
      <c r="G137" s="153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</row>
    <row r="138" spans="1:255" s="165" customFormat="1" ht="17.25" customHeight="1" x14ac:dyDescent="0.2">
      <c r="A138" s="377"/>
      <c r="B138" s="163"/>
      <c r="C138" s="151"/>
      <c r="D138" s="151"/>
      <c r="E138" s="151"/>
      <c r="F138" s="151"/>
      <c r="H138" s="151"/>
      <c r="J138" s="153"/>
      <c r="K138" s="151"/>
    </row>
    <row r="139" spans="1:255" s="165" customFormat="1" ht="17.25" customHeight="1" thickBot="1" x14ac:dyDescent="0.25">
      <c r="A139" s="378"/>
      <c r="B139" s="199"/>
      <c r="C139" s="200"/>
      <c r="D139" s="200"/>
      <c r="E139" s="200"/>
      <c r="F139" s="201"/>
      <c r="G139" s="202"/>
      <c r="H139" s="202"/>
      <c r="I139" s="202"/>
      <c r="J139" s="202"/>
      <c r="K139" s="200"/>
      <c r="L139" s="203"/>
    </row>
    <row r="140" spans="1:255" s="165" customFormat="1" ht="17.25" customHeight="1" x14ac:dyDescent="0.2">
      <c r="A140" s="378"/>
      <c r="B140" s="1066"/>
      <c r="C140" s="1067"/>
      <c r="D140" s="1068"/>
      <c r="E140" s="1069"/>
      <c r="F140" s="1070"/>
      <c r="G140" s="1071"/>
      <c r="H140" s="1072"/>
      <c r="I140" s="11"/>
      <c r="J140" s="2"/>
      <c r="K140" s="2"/>
      <c r="L140" s="2"/>
      <c r="M140"/>
    </row>
    <row r="141" spans="1:255" s="165" customFormat="1" ht="17.25" customHeight="1" x14ac:dyDescent="0.2">
      <c r="A141" s="379"/>
      <c r="B141" s="872" t="s">
        <v>449</v>
      </c>
      <c r="C141" s="151"/>
      <c r="D141" s="153" t="s">
        <v>450</v>
      </c>
      <c r="E141" s="153"/>
      <c r="F141" s="153"/>
      <c r="G141" s="153" t="s">
        <v>451</v>
      </c>
      <c r="H141" s="873"/>
      <c r="I141" s="11"/>
      <c r="J141" s="204"/>
      <c r="K141" s="830"/>
      <c r="M141" s="406"/>
    </row>
    <row r="142" spans="1:255" s="165" customFormat="1" ht="17.25" customHeight="1" x14ac:dyDescent="0.2">
      <c r="A142" s="378"/>
      <c r="B142" s="874" t="s">
        <v>452</v>
      </c>
      <c r="C142" s="875" t="s">
        <v>453</v>
      </c>
      <c r="D142" s="138" t="s">
        <v>454</v>
      </c>
      <c r="E142" s="153"/>
      <c r="F142" s="875" t="s">
        <v>455</v>
      </c>
      <c r="G142" s="151" t="s">
        <v>456</v>
      </c>
      <c r="H142" s="876" t="s">
        <v>457</v>
      </c>
      <c r="I142" s="208"/>
      <c r="J142" s="208"/>
      <c r="K142" s="210"/>
      <c r="L142" s="210"/>
      <c r="M142" s="406"/>
    </row>
    <row r="143" spans="1:255" s="165" customFormat="1" ht="17.25" customHeight="1" x14ac:dyDescent="0.2">
      <c r="A143" s="378"/>
      <c r="B143" s="877" t="s">
        <v>458</v>
      </c>
      <c r="C143" s="878" t="s">
        <v>459</v>
      </c>
      <c r="D143" s="138" t="s">
        <v>460</v>
      </c>
      <c r="E143" s="154" t="s">
        <v>461</v>
      </c>
      <c r="F143" s="879" t="s">
        <v>462</v>
      </c>
      <c r="G143" s="663" t="s">
        <v>463</v>
      </c>
      <c r="H143" s="880" t="s">
        <v>464</v>
      </c>
      <c r="I143" s="208"/>
      <c r="J143" s="208"/>
      <c r="K143" s="210"/>
      <c r="L143" s="210"/>
      <c r="M143" s="406"/>
    </row>
    <row r="144" spans="1:255" s="165" customFormat="1" ht="17.25" customHeight="1" x14ac:dyDescent="0.2">
      <c r="A144" s="378"/>
      <c r="B144" s="877" t="s">
        <v>465</v>
      </c>
      <c r="C144" s="878" t="s">
        <v>466</v>
      </c>
      <c r="D144" s="138" t="s">
        <v>467</v>
      </c>
      <c r="E144" s="154" t="s">
        <v>468</v>
      </c>
      <c r="F144" s="879" t="s">
        <v>469</v>
      </c>
      <c r="G144" s="663" t="s">
        <v>470</v>
      </c>
      <c r="H144" s="880" t="s">
        <v>471</v>
      </c>
      <c r="I144" s="465"/>
      <c r="J144" s="465"/>
      <c r="K144" s="645"/>
      <c r="L144" s="210"/>
      <c r="M144" s="406"/>
    </row>
    <row r="145" spans="1:13" s="165" customFormat="1" ht="17.25" customHeight="1" x14ac:dyDescent="0.2">
      <c r="A145" s="378"/>
      <c r="B145" s="877" t="s">
        <v>472</v>
      </c>
      <c r="C145" s="878" t="s">
        <v>473</v>
      </c>
      <c r="D145" s="138" t="s">
        <v>474</v>
      </c>
      <c r="E145" s="154" t="s">
        <v>475</v>
      </c>
      <c r="F145" s="879" t="s">
        <v>476</v>
      </c>
      <c r="G145" s="663" t="s">
        <v>477</v>
      </c>
      <c r="H145" s="880" t="s">
        <v>478</v>
      </c>
      <c r="I145" s="208"/>
      <c r="J145" s="208"/>
      <c r="K145" s="210"/>
      <c r="L145" s="210"/>
      <c r="M145" s="406"/>
    </row>
    <row r="146" spans="1:13" s="165" customFormat="1" ht="17.25" customHeight="1" x14ac:dyDescent="0.2">
      <c r="A146" s="378"/>
      <c r="B146" s="877" t="s">
        <v>479</v>
      </c>
      <c r="C146" s="878" t="s">
        <v>480</v>
      </c>
      <c r="D146" s="138" t="s">
        <v>481</v>
      </c>
      <c r="E146" s="154" t="s">
        <v>482</v>
      </c>
      <c r="F146" s="879" t="s">
        <v>483</v>
      </c>
      <c r="G146" s="663" t="s">
        <v>484</v>
      </c>
      <c r="H146" s="880" t="s">
        <v>485</v>
      </c>
      <c r="I146" s="208"/>
      <c r="J146" s="208"/>
      <c r="K146" s="210"/>
      <c r="L146" s="210"/>
      <c r="M146" s="406"/>
    </row>
    <row r="147" spans="1:13" s="165" customFormat="1" ht="17.25" customHeight="1" x14ac:dyDescent="0.2">
      <c r="A147" s="378"/>
      <c r="B147" s="877" t="s">
        <v>486</v>
      </c>
      <c r="C147" s="878" t="s">
        <v>487</v>
      </c>
      <c r="D147" s="138" t="s">
        <v>488</v>
      </c>
      <c r="E147" s="154" t="s">
        <v>489</v>
      </c>
      <c r="F147" s="879" t="s">
        <v>490</v>
      </c>
      <c r="G147" s="663" t="s">
        <v>491</v>
      </c>
      <c r="H147" s="880" t="s">
        <v>492</v>
      </c>
      <c r="I147" s="208"/>
      <c r="J147" s="208"/>
      <c r="K147" s="210"/>
      <c r="L147" s="210"/>
      <c r="M147" s="406"/>
    </row>
    <row r="148" spans="1:13" s="165" customFormat="1" ht="17.25" customHeight="1" x14ac:dyDescent="0.2">
      <c r="A148" s="378"/>
      <c r="B148" s="877" t="s">
        <v>493</v>
      </c>
      <c r="C148" s="878" t="s">
        <v>494</v>
      </c>
      <c r="D148" s="138" t="s">
        <v>495</v>
      </c>
      <c r="E148" s="154" t="s">
        <v>496</v>
      </c>
      <c r="F148" s="831" t="s">
        <v>497</v>
      </c>
      <c r="G148" s="663" t="s">
        <v>498</v>
      </c>
      <c r="H148" s="880" t="s">
        <v>499</v>
      </c>
      <c r="I148" s="465"/>
      <c r="J148" s="465"/>
      <c r="K148" s="467"/>
      <c r="L148" s="14"/>
      <c r="M148"/>
    </row>
    <row r="149" spans="1:13" ht="17.25" customHeight="1" x14ac:dyDescent="0.2">
      <c r="A149" s="380"/>
      <c r="B149" s="877" t="s">
        <v>500</v>
      </c>
      <c r="C149" s="878" t="s">
        <v>501</v>
      </c>
      <c r="D149" s="138"/>
      <c r="F149" s="663"/>
      <c r="G149" s="663" t="s">
        <v>502</v>
      </c>
      <c r="H149" s="881" t="s">
        <v>503</v>
      </c>
      <c r="I149" s="11"/>
      <c r="J149" s="16"/>
      <c r="K149" s="13"/>
      <c r="L149" s="13"/>
      <c r="M149" s="406"/>
    </row>
    <row r="150" spans="1:13" ht="17.25" customHeight="1" x14ac:dyDescent="0.2">
      <c r="A150" s="380"/>
      <c r="B150" s="877" t="s">
        <v>504</v>
      </c>
      <c r="C150" s="878" t="s">
        <v>505</v>
      </c>
      <c r="H150" s="882"/>
      <c r="I150" s="11"/>
      <c r="J150" s="11"/>
      <c r="K150" s="17"/>
      <c r="L150" s="13"/>
      <c r="M150" s="406"/>
    </row>
    <row r="151" spans="1:13" ht="17.25" customHeight="1" thickBot="1" x14ac:dyDescent="0.25">
      <c r="B151" s="1073"/>
      <c r="C151" s="885"/>
      <c r="D151" s="885"/>
      <c r="E151" s="885"/>
      <c r="F151" s="885"/>
      <c r="G151" s="885"/>
      <c r="H151" s="1074"/>
      <c r="I151" s="11"/>
      <c r="J151" s="11"/>
      <c r="K151" s="11"/>
      <c r="L151" s="14"/>
      <c r="M151"/>
    </row>
    <row r="164" spans="2:6" ht="17.25" customHeight="1" x14ac:dyDescent="0.2">
      <c r="B164" s="153"/>
    </row>
    <row r="166" spans="2:6" ht="17.25" customHeight="1" x14ac:dyDescent="0.2">
      <c r="B166" s="175"/>
      <c r="C166" s="175"/>
      <c r="D166" s="175"/>
      <c r="E166" s="175"/>
      <c r="F166" s="441"/>
    </row>
    <row r="167" spans="2:6" ht="17.25" customHeight="1" x14ac:dyDescent="0.2">
      <c r="B167" s="176"/>
      <c r="C167" s="176"/>
      <c r="D167" s="175"/>
      <c r="E167" s="175"/>
      <c r="F167" s="175"/>
    </row>
    <row r="168" spans="2:6" ht="17.25" customHeight="1" x14ac:dyDescent="0.2">
      <c r="C168" s="154"/>
      <c r="D168" s="161"/>
      <c r="E168" s="161"/>
      <c r="F168" s="161"/>
    </row>
    <row r="169" spans="2:6" ht="17.25" customHeight="1" x14ac:dyDescent="0.2">
      <c r="C169" s="154"/>
      <c r="D169" s="161"/>
      <c r="E169" s="161"/>
      <c r="F169" s="161"/>
    </row>
    <row r="170" spans="2:6" ht="17.25" customHeight="1" x14ac:dyDescent="0.2">
      <c r="C170" s="154"/>
      <c r="D170" s="161"/>
      <c r="E170" s="161"/>
      <c r="F170" s="161"/>
    </row>
    <row r="171" spans="2:6" ht="17.25" customHeight="1" x14ac:dyDescent="0.2">
      <c r="C171" s="154"/>
      <c r="D171" s="161"/>
      <c r="E171" s="161"/>
      <c r="F171" s="161"/>
    </row>
    <row r="172" spans="2:6" ht="17.25" customHeight="1" x14ac:dyDescent="0.2">
      <c r="C172" s="154"/>
      <c r="D172" s="161"/>
      <c r="E172" s="161"/>
      <c r="F172" s="161"/>
    </row>
    <row r="173" spans="2:6" ht="17.25" customHeight="1" x14ac:dyDescent="0.2">
      <c r="B173" s="183"/>
      <c r="C173" s="154"/>
      <c r="D173" s="161"/>
      <c r="E173" s="161"/>
      <c r="F173" s="161"/>
    </row>
    <row r="174" spans="2:6" ht="17.25" customHeight="1" x14ac:dyDescent="0.2">
      <c r="C174" s="154"/>
      <c r="D174" s="161"/>
      <c r="E174" s="161"/>
      <c r="F174" s="161"/>
    </row>
    <row r="175" spans="2:6" ht="17.25" customHeight="1" x14ac:dyDescent="0.2">
      <c r="C175" s="154"/>
      <c r="D175" s="161"/>
      <c r="E175" s="161"/>
      <c r="F175" s="161"/>
    </row>
  </sheetData>
  <mergeCells count="6">
    <mergeCell ref="B2:G2"/>
    <mergeCell ref="B130:B134"/>
    <mergeCell ref="I6:I7"/>
    <mergeCell ref="J6:J7"/>
    <mergeCell ref="D6:D7"/>
    <mergeCell ref="B4:G4"/>
  </mergeCells>
  <hyperlinks>
    <hyperlink ref="I2" location="HOME!Print_Area" display="HOME" xr:uid="{B0A6AB55-D8C5-42DD-B615-56BEE75B6CC3}"/>
    <hyperlink ref="H142" r:id="rId1" xr:uid="{F866B65C-D8A4-4C4E-ACE1-3D4F42BFD8EC}"/>
    <hyperlink ref="C142" r:id="rId2" xr:uid="{5148A1CD-7366-4145-B7FB-D47A7A941302}"/>
    <hyperlink ref="H147" r:id="rId3" xr:uid="{BE3C0AAA-2E26-4B20-820F-9D7841EA506B}"/>
    <hyperlink ref="H146" r:id="rId4" xr:uid="{363A7714-686C-4046-A7D8-FF6435FD5A16}"/>
    <hyperlink ref="C146" r:id="rId5" xr:uid="{900AD76B-124C-43FF-9958-478C60A35372}"/>
    <hyperlink ref="C148" r:id="rId6" xr:uid="{495A0511-284A-4693-892A-FE1858622D36}"/>
    <hyperlink ref="C147" r:id="rId7" xr:uid="{D728C288-4F7A-4CD5-B792-1309A8B5D7C7}"/>
    <hyperlink ref="C144" r:id="rId8" xr:uid="{8B4980E0-BD63-4EA2-9F2D-5B11FC525294}"/>
    <hyperlink ref="C143" r:id="rId9" xr:uid="{32439011-29CD-4678-824D-0A17088FBC66}"/>
    <hyperlink ref="C150" r:id="rId10" xr:uid="{4785BBF5-F37B-4857-9369-4CA971C7F237}"/>
    <hyperlink ref="H148" r:id="rId11" xr:uid="{4DE09147-5097-4E51-A00A-DFEE5281EDB1}"/>
    <hyperlink ref="H145" r:id="rId12" xr:uid="{4FA8F87F-BC9C-4C95-92A8-05BB799DFF54}"/>
    <hyperlink ref="H149" r:id="rId13" xr:uid="{8DBA669E-3253-4DB0-9A28-795AB5BD18F5}"/>
    <hyperlink ref="C145" r:id="rId14" xr:uid="{EAB08750-FB63-480E-BA34-3C4CEC59A967}"/>
    <hyperlink ref="F142" r:id="rId15" xr:uid="{A2319ADA-892A-4194-A11B-1829C9478444}"/>
    <hyperlink ref="F147" r:id="rId16" xr:uid="{C87AC892-7158-470D-BE9E-B52F9C609203}"/>
    <hyperlink ref="F143" r:id="rId17" xr:uid="{8803EDAF-BDFF-4BDB-BE94-3953CC857DCF}"/>
    <hyperlink ref="F144" r:id="rId18" xr:uid="{F40403D4-9B84-43DA-8E50-205BF4FA3B09}"/>
    <hyperlink ref="F145" r:id="rId19" xr:uid="{5D1150AF-B579-4707-8FFA-614AEB90DB38}"/>
    <hyperlink ref="F146" r:id="rId20" xr:uid="{BF17B43F-5308-410F-9EB5-AF516E5A698F}"/>
    <hyperlink ref="H143" r:id="rId21" xr:uid="{7EEA9623-7156-49D0-8CD0-FA1A8887D02D}"/>
    <hyperlink ref="H144" r:id="rId22" xr:uid="{88E5297E-E09B-4F0A-B6B8-C5518E88B9F6}"/>
    <hyperlink ref="F148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IP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66" customWidth="1"/>
    <col min="2" max="2" width="30.140625" style="151" customWidth="1"/>
    <col min="3" max="3" width="12.42578125" style="151" customWidth="1"/>
    <col min="4" max="4" width="16" style="151" customWidth="1"/>
    <col min="5" max="7" width="16.5703125" style="151" customWidth="1"/>
    <col min="8" max="8" width="24.28515625" style="151" customWidth="1"/>
    <col min="9" max="9" width="19.28515625" style="151" bestFit="1" customWidth="1"/>
    <col min="10" max="10" width="24.140625" style="155" customWidth="1"/>
    <col min="11" max="11" width="11.28515625" style="155" customWidth="1"/>
    <col min="12" max="12" width="13.140625" style="155" customWidth="1"/>
    <col min="13" max="13" width="12.7109375" style="155" customWidth="1"/>
    <col min="14" max="14" width="20" style="155" customWidth="1"/>
    <col min="15" max="16384" width="9.140625" style="155"/>
  </cols>
  <sheetData>
    <row r="2" spans="1:250" ht="17.25" customHeight="1" x14ac:dyDescent="0.2">
      <c r="B2" s="8" t="s">
        <v>2975</v>
      </c>
      <c r="J2" s="681" t="s">
        <v>382</v>
      </c>
    </row>
    <row r="3" spans="1:250" ht="17.25" customHeight="1" x14ac:dyDescent="0.2">
      <c r="B3" s="171"/>
    </row>
    <row r="4" spans="1:250" ht="17.25" customHeight="1" x14ac:dyDescent="0.2">
      <c r="C4" s="333" t="s">
        <v>2976</v>
      </c>
      <c r="D4" s="153"/>
      <c r="E4" s="153"/>
      <c r="F4" s="457" t="s">
        <v>2977</v>
      </c>
      <c r="G4" s="153"/>
      <c r="H4" s="153"/>
      <c r="I4" s="153"/>
      <c r="J4" s="373" t="s">
        <v>2978</v>
      </c>
    </row>
    <row r="5" spans="1:250" ht="31.15" customHeight="1" x14ac:dyDescent="0.2">
      <c r="B5" s="154"/>
      <c r="C5" s="182"/>
      <c r="D5" s="154"/>
      <c r="E5" s="372" t="s">
        <v>2979</v>
      </c>
      <c r="F5" s="154"/>
      <c r="G5" s="359" t="s">
        <v>2980</v>
      </c>
      <c r="H5" s="359" t="s">
        <v>2981</v>
      </c>
      <c r="I5" s="154"/>
    </row>
    <row r="6" spans="1:250" ht="24" x14ac:dyDescent="0.2">
      <c r="A6" s="367"/>
      <c r="B6" s="433" t="s">
        <v>1254</v>
      </c>
      <c r="C6" s="188" t="s">
        <v>1255</v>
      </c>
      <c r="D6" s="1341" t="s">
        <v>1256</v>
      </c>
      <c r="E6" s="169" t="s">
        <v>2982</v>
      </c>
      <c r="F6" s="169" t="s">
        <v>2983</v>
      </c>
      <c r="G6" s="169" t="s">
        <v>2984</v>
      </c>
      <c r="H6" s="169" t="s">
        <v>259</v>
      </c>
      <c r="I6" s="471" t="s">
        <v>1367</v>
      </c>
      <c r="J6" s="488" t="s">
        <v>1040</v>
      </c>
      <c r="K6" s="154" t="s">
        <v>2985</v>
      </c>
      <c r="L6" s="359" t="s">
        <v>2986</v>
      </c>
      <c r="M6" s="359" t="s">
        <v>2987</v>
      </c>
      <c r="N6" s="441" t="s">
        <v>2353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</row>
    <row r="7" spans="1:250" ht="17.25" customHeight="1" x14ac:dyDescent="0.2">
      <c r="A7" s="367"/>
      <c r="B7" s="158" t="s">
        <v>388</v>
      </c>
      <c r="C7" s="158" t="s">
        <v>389</v>
      </c>
      <c r="D7" s="1342"/>
      <c r="E7" s="451" t="s">
        <v>154</v>
      </c>
      <c r="F7" s="451" t="s">
        <v>163</v>
      </c>
      <c r="G7" s="451" t="s">
        <v>2988</v>
      </c>
      <c r="H7" s="451" t="s">
        <v>2989</v>
      </c>
      <c r="I7" s="154"/>
      <c r="J7" s="154"/>
      <c r="K7" s="161"/>
      <c r="L7" s="154"/>
      <c r="M7" s="154"/>
      <c r="N7" s="175" t="s">
        <v>200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</row>
    <row r="8" spans="1:250" s="165" customFormat="1" ht="17.25" hidden="1" customHeight="1" x14ac:dyDescent="0.2">
      <c r="A8" s="367"/>
      <c r="B8" s="396" t="s">
        <v>2990</v>
      </c>
      <c r="C8" s="397" t="s">
        <v>2991</v>
      </c>
      <c r="D8" s="392">
        <v>44500</v>
      </c>
      <c r="E8" s="456">
        <f t="shared" ref="E8:E14" si="0">D8+5</f>
        <v>44505</v>
      </c>
      <c r="F8" s="392">
        <f t="shared" ref="F8:F9" si="1">D8+9</f>
        <v>44509</v>
      </c>
      <c r="G8" s="392">
        <f t="shared" ref="G8:G9" si="2">D8+11</f>
        <v>44511</v>
      </c>
      <c r="H8" s="392">
        <f t="shared" ref="H8:H9" si="3">D8+13</f>
        <v>44513</v>
      </c>
      <c r="I8" s="474">
        <v>44485</v>
      </c>
      <c r="J8" s="528"/>
      <c r="K8" s="454">
        <f t="shared" ref="K8:K9" si="4">D8+10</f>
        <v>44510</v>
      </c>
      <c r="L8" s="454">
        <f t="shared" ref="L8:L14" si="5">F8+10</f>
        <v>44519</v>
      </c>
      <c r="M8" s="454">
        <f t="shared" ref="M8:M9" si="6">F8+10</f>
        <v>44519</v>
      </c>
      <c r="N8" s="161">
        <f t="shared" ref="N8:N10" si="7">D8+20</f>
        <v>44520</v>
      </c>
    </row>
    <row r="9" spans="1:250" s="165" customFormat="1" ht="17.25" hidden="1" customHeight="1" x14ac:dyDescent="0.2">
      <c r="A9" s="367"/>
      <c r="B9" s="396" t="s">
        <v>2992</v>
      </c>
      <c r="C9" s="397" t="s">
        <v>2993</v>
      </c>
      <c r="D9" s="392">
        <v>44497</v>
      </c>
      <c r="E9" s="456">
        <f t="shared" si="0"/>
        <v>44502</v>
      </c>
      <c r="F9" s="456">
        <f t="shared" si="1"/>
        <v>44506</v>
      </c>
      <c r="G9" s="392">
        <f t="shared" si="2"/>
        <v>44508</v>
      </c>
      <c r="H9" s="392">
        <f t="shared" si="3"/>
        <v>44510</v>
      </c>
      <c r="I9" s="474">
        <f t="shared" ref="I9:I11" si="8">I8+7</f>
        <v>44492</v>
      </c>
      <c r="J9" s="528"/>
      <c r="K9" s="454">
        <f t="shared" si="4"/>
        <v>44507</v>
      </c>
      <c r="L9" s="454">
        <f t="shared" si="5"/>
        <v>44516</v>
      </c>
      <c r="M9" s="454">
        <f t="shared" si="6"/>
        <v>44516</v>
      </c>
      <c r="N9" s="161">
        <f t="shared" si="7"/>
        <v>44517</v>
      </c>
    </row>
    <row r="10" spans="1:250" s="165" customFormat="1" ht="17.25" hidden="1" customHeight="1" x14ac:dyDescent="0.2">
      <c r="A10" s="367"/>
      <c r="B10" s="396" t="s">
        <v>2994</v>
      </c>
      <c r="C10" s="397" t="s">
        <v>2995</v>
      </c>
      <c r="D10" s="392">
        <v>44507</v>
      </c>
      <c r="E10" s="456">
        <f t="shared" si="0"/>
        <v>44512</v>
      </c>
      <c r="F10" s="392">
        <f t="shared" ref="F10" si="9">D10+9</f>
        <v>44516</v>
      </c>
      <c r="G10" s="392">
        <f t="shared" ref="G10" si="10">D10+11</f>
        <v>44518</v>
      </c>
      <c r="H10" s="392">
        <f t="shared" ref="H10" si="11">D10+13</f>
        <v>44520</v>
      </c>
      <c r="I10" s="474">
        <f t="shared" si="8"/>
        <v>44499</v>
      </c>
      <c r="J10" s="528"/>
      <c r="K10" s="454">
        <f t="shared" ref="K10" si="12">D10+10</f>
        <v>44517</v>
      </c>
      <c r="L10" s="454">
        <f t="shared" si="5"/>
        <v>44526</v>
      </c>
      <c r="M10" s="454">
        <f t="shared" ref="M10" si="13">F10+10</f>
        <v>44526</v>
      </c>
      <c r="N10" s="161">
        <f t="shared" si="7"/>
        <v>44527</v>
      </c>
    </row>
    <row r="11" spans="1:250" s="165" customFormat="1" ht="17.25" hidden="1" customHeight="1" x14ac:dyDescent="0.2">
      <c r="A11" s="367"/>
      <c r="B11" s="517" t="s">
        <v>395</v>
      </c>
      <c r="C11" s="397" t="s">
        <v>2996</v>
      </c>
      <c r="D11" s="516">
        <v>44504</v>
      </c>
      <c r="E11" s="456">
        <f t="shared" si="0"/>
        <v>44509</v>
      </c>
      <c r="F11" s="516">
        <f t="shared" ref="F11:F14" si="14">D11+9</f>
        <v>44513</v>
      </c>
      <c r="G11" s="516">
        <f t="shared" ref="G11:G14" si="15">D11+11</f>
        <v>44515</v>
      </c>
      <c r="H11" s="516">
        <f t="shared" ref="H11:H14" si="16">D11+13</f>
        <v>44517</v>
      </c>
      <c r="I11" s="525">
        <f t="shared" si="8"/>
        <v>44506</v>
      </c>
      <c r="J11" s="524"/>
      <c r="K11" s="526">
        <f t="shared" ref="K11:K14" si="17">D11+10</f>
        <v>44514</v>
      </c>
      <c r="L11" s="526">
        <f t="shared" si="5"/>
        <v>44523</v>
      </c>
      <c r="M11" s="526">
        <f t="shared" ref="M11:M14" si="18">F11+10</f>
        <v>44523</v>
      </c>
      <c r="N11" s="526">
        <f t="shared" ref="N11:N14" si="19">D11+20</f>
        <v>44524</v>
      </c>
    </row>
    <row r="12" spans="1:250" s="165" customFormat="1" ht="17.25" hidden="1" customHeight="1" x14ac:dyDescent="0.2">
      <c r="A12" s="367"/>
      <c r="B12" s="511" t="s">
        <v>2997</v>
      </c>
      <c r="C12" s="512" t="s">
        <v>2998</v>
      </c>
      <c r="D12" s="513">
        <v>44518</v>
      </c>
      <c r="E12" s="456">
        <f t="shared" si="0"/>
        <v>44523</v>
      </c>
      <c r="F12" s="513">
        <f t="shared" si="14"/>
        <v>44527</v>
      </c>
      <c r="G12" s="513">
        <f t="shared" si="15"/>
        <v>44529</v>
      </c>
      <c r="H12" s="513">
        <f t="shared" si="16"/>
        <v>44531</v>
      </c>
      <c r="I12" s="474">
        <f t="shared" ref="I12:I20" si="20">I11+7</f>
        <v>44513</v>
      </c>
      <c r="J12" s="528"/>
      <c r="K12" s="454">
        <f t="shared" si="17"/>
        <v>44528</v>
      </c>
      <c r="L12" s="454">
        <f t="shared" si="5"/>
        <v>44537</v>
      </c>
      <c r="M12" s="454">
        <f t="shared" si="18"/>
        <v>44537</v>
      </c>
      <c r="N12" s="161">
        <f t="shared" si="19"/>
        <v>44538</v>
      </c>
    </row>
    <row r="13" spans="1:250" s="165" customFormat="1" ht="17.25" hidden="1" customHeight="1" x14ac:dyDescent="0.2">
      <c r="A13" s="367"/>
      <c r="B13" s="396" t="s">
        <v>2999</v>
      </c>
      <c r="C13" s="397" t="s">
        <v>3000</v>
      </c>
      <c r="D13" s="392">
        <v>44520</v>
      </c>
      <c r="E13" s="456">
        <f t="shared" si="0"/>
        <v>44525</v>
      </c>
      <c r="F13" s="392">
        <f t="shared" si="14"/>
        <v>44529</v>
      </c>
      <c r="G13" s="392">
        <f t="shared" si="15"/>
        <v>44531</v>
      </c>
      <c r="H13" s="392">
        <f t="shared" si="16"/>
        <v>44533</v>
      </c>
      <c r="I13" s="474">
        <f t="shared" si="20"/>
        <v>44520</v>
      </c>
      <c r="J13" s="528"/>
      <c r="K13" s="454">
        <f t="shared" si="17"/>
        <v>44530</v>
      </c>
      <c r="L13" s="454">
        <f t="shared" si="5"/>
        <v>44539</v>
      </c>
      <c r="M13" s="454">
        <f t="shared" si="18"/>
        <v>44539</v>
      </c>
      <c r="N13" s="161">
        <f t="shared" si="19"/>
        <v>44540</v>
      </c>
    </row>
    <row r="14" spans="1:250" s="165" customFormat="1" ht="17.25" hidden="1" customHeight="1" x14ac:dyDescent="0.2">
      <c r="A14" s="367"/>
      <c r="B14" s="396" t="s">
        <v>3001</v>
      </c>
      <c r="C14" s="397" t="s">
        <v>3002</v>
      </c>
      <c r="D14" s="392">
        <v>44525</v>
      </c>
      <c r="E14" s="456">
        <f t="shared" si="0"/>
        <v>44530</v>
      </c>
      <c r="F14" s="392">
        <f t="shared" si="14"/>
        <v>44534</v>
      </c>
      <c r="G14" s="392">
        <f t="shared" si="15"/>
        <v>44536</v>
      </c>
      <c r="H14" s="392">
        <f t="shared" si="16"/>
        <v>44538</v>
      </c>
      <c r="I14" s="474">
        <f t="shared" si="20"/>
        <v>44527</v>
      </c>
      <c r="J14" s="528"/>
      <c r="K14" s="454">
        <f t="shared" si="17"/>
        <v>44535</v>
      </c>
      <c r="L14" s="454">
        <f t="shared" si="5"/>
        <v>44544</v>
      </c>
      <c r="M14" s="454">
        <f t="shared" si="18"/>
        <v>44544</v>
      </c>
      <c r="N14" s="161">
        <f t="shared" si="19"/>
        <v>44545</v>
      </c>
    </row>
    <row r="15" spans="1:250" s="165" customFormat="1" ht="17.25" hidden="1" customHeight="1" x14ac:dyDescent="0.2">
      <c r="A15" s="367"/>
      <c r="B15" s="396" t="s">
        <v>3003</v>
      </c>
      <c r="C15" s="397" t="s">
        <v>3004</v>
      </c>
      <c r="D15" s="392">
        <v>44548</v>
      </c>
      <c r="E15" s="456">
        <f t="shared" ref="E15" si="21">D15+5</f>
        <v>44553</v>
      </c>
      <c r="F15" s="392">
        <f>D15+7</f>
        <v>44555</v>
      </c>
      <c r="G15" s="392">
        <f t="shared" ref="G15" si="22">D15+11</f>
        <v>44559</v>
      </c>
      <c r="H15" s="392">
        <f t="shared" ref="H15" si="23">D15+13</f>
        <v>44561</v>
      </c>
      <c r="I15" s="474">
        <f t="shared" si="20"/>
        <v>44534</v>
      </c>
      <c r="J15" s="528"/>
      <c r="K15" s="454">
        <f t="shared" ref="K15" si="24">D15+10</f>
        <v>44558</v>
      </c>
      <c r="L15" s="454">
        <f t="shared" ref="L15" si="25">F15+10</f>
        <v>44565</v>
      </c>
      <c r="M15" s="454">
        <f t="shared" ref="M15" si="26">F15+10</f>
        <v>44565</v>
      </c>
      <c r="N15" s="161">
        <f t="shared" ref="N15" si="27">D15+20</f>
        <v>44568</v>
      </c>
    </row>
    <row r="16" spans="1:250" s="165" customFormat="1" ht="17.25" hidden="1" customHeight="1" x14ac:dyDescent="0.2">
      <c r="A16" s="367"/>
      <c r="B16" s="396" t="s">
        <v>3005</v>
      </c>
      <c r="C16" s="397" t="s">
        <v>3006</v>
      </c>
      <c r="D16" s="392">
        <v>44553</v>
      </c>
      <c r="E16" s="456">
        <f t="shared" ref="E16" si="28">D16+5</f>
        <v>44558</v>
      </c>
      <c r="F16" s="392">
        <f t="shared" ref="F16:F19" si="29">D16+7</f>
        <v>44560</v>
      </c>
      <c r="G16" s="392">
        <f t="shared" ref="G16" si="30">D16+11</f>
        <v>44564</v>
      </c>
      <c r="H16" s="392">
        <f t="shared" ref="H16" si="31">D16+13</f>
        <v>44566</v>
      </c>
      <c r="I16" s="474">
        <f t="shared" si="20"/>
        <v>44541</v>
      </c>
      <c r="J16" s="528"/>
      <c r="K16" s="454">
        <f t="shared" ref="K16" si="32">D16+10</f>
        <v>44563</v>
      </c>
      <c r="L16" s="454">
        <f t="shared" ref="L16" si="33">F16+10</f>
        <v>44570</v>
      </c>
      <c r="M16" s="454">
        <f t="shared" ref="M16" si="34">F16+10</f>
        <v>44570</v>
      </c>
      <c r="N16" s="161">
        <f t="shared" ref="N16" si="35">D16+20</f>
        <v>44573</v>
      </c>
    </row>
    <row r="17" spans="1:14" s="165" customFormat="1" ht="17.25" hidden="1" customHeight="1" x14ac:dyDescent="0.2">
      <c r="A17" s="367"/>
      <c r="B17" s="396" t="s">
        <v>3007</v>
      </c>
      <c r="C17" s="397" t="s">
        <v>3008</v>
      </c>
      <c r="D17" s="392">
        <v>44557</v>
      </c>
      <c r="E17" s="456">
        <f t="shared" ref="E17:E18" si="36">D17+5</f>
        <v>44562</v>
      </c>
      <c r="F17" s="540">
        <f t="shared" si="29"/>
        <v>44564</v>
      </c>
      <c r="G17" s="392">
        <f t="shared" ref="G17:G18" si="37">D17+11</f>
        <v>44568</v>
      </c>
      <c r="H17" s="392">
        <f t="shared" ref="H17:H18" si="38">D17+13</f>
        <v>44570</v>
      </c>
      <c r="I17" s="474">
        <f t="shared" si="20"/>
        <v>44548</v>
      </c>
      <c r="J17" s="528"/>
      <c r="K17" s="454">
        <f t="shared" ref="K17:K18" si="39">D17+10</f>
        <v>44567</v>
      </c>
      <c r="L17" s="454">
        <f t="shared" ref="L17:L18" si="40">F17+10</f>
        <v>44574</v>
      </c>
      <c r="M17" s="454">
        <f t="shared" ref="M17:M18" si="41">F17+10</f>
        <v>44574</v>
      </c>
      <c r="N17" s="161">
        <f t="shared" ref="N17:N18" si="42">D17+20</f>
        <v>44577</v>
      </c>
    </row>
    <row r="18" spans="1:14" s="165" customFormat="1" ht="17.25" hidden="1" customHeight="1" x14ac:dyDescent="0.2">
      <c r="A18" s="367"/>
      <c r="B18" s="396" t="s">
        <v>3009</v>
      </c>
      <c r="C18" s="397" t="s">
        <v>3010</v>
      </c>
      <c r="D18" s="392">
        <v>44559</v>
      </c>
      <c r="E18" s="456">
        <f t="shared" si="36"/>
        <v>44564</v>
      </c>
      <c r="F18" s="392">
        <f t="shared" si="29"/>
        <v>44566</v>
      </c>
      <c r="G18" s="392">
        <f t="shared" si="37"/>
        <v>44570</v>
      </c>
      <c r="H18" s="392">
        <f t="shared" si="38"/>
        <v>44572</v>
      </c>
      <c r="I18" s="474">
        <f t="shared" si="20"/>
        <v>44555</v>
      </c>
      <c r="J18" s="528"/>
      <c r="K18" s="454">
        <f t="shared" si="39"/>
        <v>44569</v>
      </c>
      <c r="L18" s="454">
        <f t="shared" si="40"/>
        <v>44576</v>
      </c>
      <c r="M18" s="454">
        <f t="shared" si="41"/>
        <v>44576</v>
      </c>
      <c r="N18" s="161">
        <f t="shared" si="42"/>
        <v>44579</v>
      </c>
    </row>
    <row r="19" spans="1:14" s="165" customFormat="1" ht="17.25" hidden="1" customHeight="1" x14ac:dyDescent="0.2">
      <c r="A19" s="367"/>
      <c r="B19" s="396" t="s">
        <v>3011</v>
      </c>
      <c r="C19" s="397" t="s">
        <v>3012</v>
      </c>
      <c r="D19" s="392">
        <v>44563</v>
      </c>
      <c r="E19" s="456">
        <f t="shared" ref="E19" si="43">D19+5</f>
        <v>44568</v>
      </c>
      <c r="F19" s="392">
        <f t="shared" si="29"/>
        <v>44570</v>
      </c>
      <c r="G19" s="392">
        <f t="shared" ref="G19" si="44">D19+11</f>
        <v>44574</v>
      </c>
      <c r="H19" s="392">
        <f t="shared" ref="H19" si="45">D19+13</f>
        <v>44576</v>
      </c>
      <c r="I19" s="474">
        <f t="shared" si="20"/>
        <v>44562</v>
      </c>
      <c r="J19" s="528"/>
      <c r="K19" s="454">
        <f t="shared" ref="K19" si="46">D19+10</f>
        <v>44573</v>
      </c>
      <c r="L19" s="454">
        <f t="shared" ref="L19" si="47">F19+10</f>
        <v>44580</v>
      </c>
      <c r="M19" s="454">
        <f t="shared" ref="M19" si="48">F19+10</f>
        <v>44580</v>
      </c>
      <c r="N19" s="161">
        <f t="shared" ref="N19" si="49">D19+20</f>
        <v>44583</v>
      </c>
    </row>
    <row r="20" spans="1:14" s="165" customFormat="1" ht="17.25" hidden="1" customHeight="1" x14ac:dyDescent="0.2">
      <c r="A20" s="367"/>
      <c r="B20" s="396" t="s">
        <v>3013</v>
      </c>
      <c r="C20" s="397" t="s">
        <v>3014</v>
      </c>
      <c r="D20" s="440">
        <v>44568</v>
      </c>
      <c r="E20" s="456">
        <f t="shared" ref="E20" si="50">D20+5</f>
        <v>44573</v>
      </c>
      <c r="F20" s="392">
        <f t="shared" ref="F20" si="51">D20+7</f>
        <v>44575</v>
      </c>
      <c r="G20" s="392">
        <f t="shared" ref="G20" si="52">D20+11</f>
        <v>44579</v>
      </c>
      <c r="H20" s="392">
        <f t="shared" ref="H20" si="53">D20+13</f>
        <v>44581</v>
      </c>
      <c r="I20" s="474">
        <f t="shared" si="20"/>
        <v>44569</v>
      </c>
      <c r="J20" s="528"/>
      <c r="K20" s="454">
        <f t="shared" ref="K20" si="54">D20+10</f>
        <v>44578</v>
      </c>
      <c r="L20" s="454">
        <f t="shared" ref="L20" si="55">F20+10</f>
        <v>44585</v>
      </c>
      <c r="M20" s="454">
        <f t="shared" ref="M20" si="56">F20+10</f>
        <v>44585</v>
      </c>
      <c r="N20" s="161">
        <f t="shared" ref="N20" si="57">D20+20</f>
        <v>44588</v>
      </c>
    </row>
    <row r="21" spans="1:14" s="165" customFormat="1" ht="17.25" hidden="1" customHeight="1" x14ac:dyDescent="0.2">
      <c r="A21" s="367"/>
      <c r="B21" s="396" t="s">
        <v>3015</v>
      </c>
      <c r="C21" s="397" t="s">
        <v>3016</v>
      </c>
      <c r="D21" s="392">
        <v>44576</v>
      </c>
      <c r="E21" s="526"/>
      <c r="F21" s="392">
        <f t="shared" ref="F21:F23" si="58">D21+7</f>
        <v>44583</v>
      </c>
      <c r="G21" s="392">
        <f t="shared" ref="G21:G26" si="59">D21+11</f>
        <v>44587</v>
      </c>
      <c r="H21" s="392">
        <f t="shared" ref="H21:H26" si="60">D21+13</f>
        <v>44589</v>
      </c>
      <c r="I21" s="474">
        <f>I20+7</f>
        <v>44576</v>
      </c>
      <c r="J21" s="528"/>
      <c r="K21" s="454">
        <f t="shared" ref="K21:K26" si="61">D21+10</f>
        <v>44586</v>
      </c>
      <c r="L21" s="454">
        <f t="shared" ref="L21:L26" si="62">F21+10</f>
        <v>44593</v>
      </c>
      <c r="M21" s="454">
        <f t="shared" ref="M21:M26" si="63">F21+10</f>
        <v>44593</v>
      </c>
      <c r="N21" s="161">
        <f t="shared" ref="N21:N26" si="64">D21+20</f>
        <v>44596</v>
      </c>
    </row>
    <row r="22" spans="1:14" s="165" customFormat="1" ht="17.25" hidden="1" customHeight="1" x14ac:dyDescent="0.2">
      <c r="A22" s="367"/>
      <c r="B22" s="396" t="s">
        <v>2990</v>
      </c>
      <c r="C22" s="397" t="s">
        <v>3017</v>
      </c>
      <c r="D22" s="392">
        <v>44587</v>
      </c>
      <c r="E22" s="526"/>
      <c r="F22" s="392">
        <f t="shared" si="58"/>
        <v>44594</v>
      </c>
      <c r="G22" s="392">
        <f t="shared" si="59"/>
        <v>44598</v>
      </c>
      <c r="H22" s="392">
        <f t="shared" si="60"/>
        <v>44600</v>
      </c>
      <c r="I22" s="474">
        <f t="shared" ref="I22:I26" si="65">I21+7</f>
        <v>44583</v>
      </c>
      <c r="J22" s="528"/>
      <c r="K22" s="454">
        <f t="shared" si="61"/>
        <v>44597</v>
      </c>
      <c r="L22" s="454">
        <f t="shared" si="62"/>
        <v>44604</v>
      </c>
      <c r="M22" s="454">
        <f t="shared" si="63"/>
        <v>44604</v>
      </c>
      <c r="N22" s="161">
        <f t="shared" si="64"/>
        <v>44607</v>
      </c>
    </row>
    <row r="23" spans="1:14" s="165" customFormat="1" ht="17.25" hidden="1" customHeight="1" x14ac:dyDescent="0.2">
      <c r="A23" s="367"/>
      <c r="B23" s="511" t="s">
        <v>2992</v>
      </c>
      <c r="C23" s="512" t="s">
        <v>3018</v>
      </c>
      <c r="D23" s="513">
        <v>44588</v>
      </c>
      <c r="E23" s="526"/>
      <c r="F23" s="513">
        <f t="shared" si="58"/>
        <v>44595</v>
      </c>
      <c r="G23" s="513">
        <f t="shared" si="59"/>
        <v>44599</v>
      </c>
      <c r="H23" s="513">
        <f t="shared" si="60"/>
        <v>44601</v>
      </c>
      <c r="I23" s="474">
        <f t="shared" si="65"/>
        <v>44590</v>
      </c>
      <c r="J23" s="528"/>
      <c r="K23" s="454">
        <f t="shared" si="61"/>
        <v>44598</v>
      </c>
      <c r="L23" s="454">
        <f t="shared" si="62"/>
        <v>44605</v>
      </c>
      <c r="M23" s="454">
        <f t="shared" si="63"/>
        <v>44605</v>
      </c>
      <c r="N23" s="161">
        <f t="shared" si="64"/>
        <v>44608</v>
      </c>
    </row>
    <row r="24" spans="1:14" s="165" customFormat="1" ht="17.25" hidden="1" customHeight="1" x14ac:dyDescent="0.2">
      <c r="A24" s="367"/>
      <c r="B24" s="396" t="s">
        <v>2994</v>
      </c>
      <c r="C24" s="397" t="s">
        <v>3019</v>
      </c>
      <c r="D24" s="392">
        <v>44597</v>
      </c>
      <c r="E24" s="456"/>
      <c r="F24" s="392">
        <f>D24+9</f>
        <v>44606</v>
      </c>
      <c r="G24" s="392">
        <f t="shared" si="59"/>
        <v>44608</v>
      </c>
      <c r="H24" s="392">
        <f t="shared" si="60"/>
        <v>44610</v>
      </c>
      <c r="I24" s="474">
        <f t="shared" si="65"/>
        <v>44597</v>
      </c>
      <c r="J24" s="528"/>
      <c r="K24" s="454">
        <f t="shared" si="61"/>
        <v>44607</v>
      </c>
      <c r="L24" s="454">
        <f t="shared" si="62"/>
        <v>44616</v>
      </c>
      <c r="M24" s="454">
        <f t="shared" si="63"/>
        <v>44616</v>
      </c>
      <c r="N24" s="161">
        <f t="shared" si="64"/>
        <v>44617</v>
      </c>
    </row>
    <row r="25" spans="1:14" s="165" customFormat="1" ht="17.25" hidden="1" customHeight="1" x14ac:dyDescent="0.2">
      <c r="A25" s="367"/>
      <c r="B25" s="396" t="s">
        <v>2997</v>
      </c>
      <c r="C25" s="397" t="s">
        <v>3020</v>
      </c>
      <c r="D25" s="392">
        <v>44607</v>
      </c>
      <c r="E25" s="456"/>
      <c r="F25" s="392">
        <f t="shared" ref="F25:F31" si="66">D25+9</f>
        <v>44616</v>
      </c>
      <c r="G25" s="392">
        <f t="shared" si="59"/>
        <v>44618</v>
      </c>
      <c r="H25" s="392">
        <f t="shared" si="60"/>
        <v>44620</v>
      </c>
      <c r="I25" s="474">
        <f t="shared" si="65"/>
        <v>44604</v>
      </c>
      <c r="J25" s="528"/>
      <c r="K25" s="454">
        <f t="shared" si="61"/>
        <v>44617</v>
      </c>
      <c r="L25" s="454">
        <f t="shared" si="62"/>
        <v>44626</v>
      </c>
      <c r="M25" s="454">
        <f t="shared" si="63"/>
        <v>44626</v>
      </c>
      <c r="N25" s="161">
        <f t="shared" si="64"/>
        <v>44627</v>
      </c>
    </row>
    <row r="26" spans="1:14" s="165" customFormat="1" ht="17.25" hidden="1" customHeight="1" x14ac:dyDescent="0.2">
      <c r="A26" s="367"/>
      <c r="B26" s="396" t="s">
        <v>2999</v>
      </c>
      <c r="C26" s="397" t="s">
        <v>3021</v>
      </c>
      <c r="D26" s="392">
        <v>44609</v>
      </c>
      <c r="E26" s="456"/>
      <c r="F26" s="392">
        <f t="shared" si="66"/>
        <v>44618</v>
      </c>
      <c r="G26" s="392">
        <f t="shared" si="59"/>
        <v>44620</v>
      </c>
      <c r="H26" s="392">
        <f t="shared" si="60"/>
        <v>44622</v>
      </c>
      <c r="I26" s="474">
        <f t="shared" si="65"/>
        <v>44611</v>
      </c>
      <c r="J26" s="528"/>
      <c r="K26" s="454">
        <f t="shared" si="61"/>
        <v>44619</v>
      </c>
      <c r="L26" s="454">
        <f t="shared" si="62"/>
        <v>44628</v>
      </c>
      <c r="M26" s="454">
        <f t="shared" si="63"/>
        <v>44628</v>
      </c>
      <c r="N26" s="161">
        <f t="shared" si="64"/>
        <v>44629</v>
      </c>
    </row>
    <row r="27" spans="1:14" s="165" customFormat="1" ht="17.25" hidden="1" customHeight="1" x14ac:dyDescent="0.2">
      <c r="A27" s="367"/>
      <c r="B27" s="396" t="s">
        <v>3001</v>
      </c>
      <c r="C27" s="397" t="s">
        <v>3022</v>
      </c>
      <c r="D27" s="392">
        <v>44617</v>
      </c>
      <c r="E27" s="456"/>
      <c r="F27" s="392">
        <f t="shared" si="66"/>
        <v>44626</v>
      </c>
      <c r="G27" s="392">
        <f t="shared" ref="G27:G31" si="67">D27+11</f>
        <v>44628</v>
      </c>
      <c r="H27" s="392">
        <f t="shared" ref="H27:H31" si="68">D27+13</f>
        <v>44630</v>
      </c>
      <c r="I27" s="578">
        <f t="shared" ref="I27" si="69">I26+7</f>
        <v>44618</v>
      </c>
      <c r="J27" s="579"/>
      <c r="K27" s="580">
        <f t="shared" ref="K27:K29" si="70">D27+10</f>
        <v>44627</v>
      </c>
      <c r="L27" s="580">
        <f t="shared" ref="L27:L29" si="71">F27+10</f>
        <v>44636</v>
      </c>
      <c r="M27" s="580">
        <f t="shared" ref="M27:M29" si="72">F27+10</f>
        <v>44636</v>
      </c>
      <c r="N27" s="161">
        <f t="shared" ref="N27:N29" si="73">D27+20</f>
        <v>44637</v>
      </c>
    </row>
    <row r="28" spans="1:14" s="165" customFormat="1" ht="17.25" hidden="1" customHeight="1" x14ac:dyDescent="0.2">
      <c r="A28" s="367"/>
      <c r="B28" s="396" t="s">
        <v>3003</v>
      </c>
      <c r="C28" s="397" t="s">
        <v>3023</v>
      </c>
      <c r="D28" s="392">
        <v>44630</v>
      </c>
      <c r="E28" s="456"/>
      <c r="F28" s="392">
        <f t="shared" si="66"/>
        <v>44639</v>
      </c>
      <c r="G28" s="392">
        <f t="shared" si="67"/>
        <v>44641</v>
      </c>
      <c r="H28" s="392">
        <f t="shared" si="68"/>
        <v>44643</v>
      </c>
      <c r="I28" s="474">
        <v>44632</v>
      </c>
      <c r="J28" s="528"/>
      <c r="K28" s="454">
        <f t="shared" si="70"/>
        <v>44640</v>
      </c>
      <c r="L28" s="454">
        <f t="shared" si="71"/>
        <v>44649</v>
      </c>
      <c r="M28" s="454">
        <f t="shared" si="72"/>
        <v>44649</v>
      </c>
      <c r="N28" s="161">
        <f t="shared" si="73"/>
        <v>44650</v>
      </c>
    </row>
    <row r="29" spans="1:14" s="165" customFormat="1" ht="17.25" hidden="1" customHeight="1" x14ac:dyDescent="0.2">
      <c r="A29" s="367"/>
      <c r="B29" s="396" t="s">
        <v>3007</v>
      </c>
      <c r="C29" s="397" t="s">
        <v>3024</v>
      </c>
      <c r="D29" s="392">
        <v>44637</v>
      </c>
      <c r="E29" s="456"/>
      <c r="F29" s="392">
        <f t="shared" si="66"/>
        <v>44646</v>
      </c>
      <c r="G29" s="392">
        <f t="shared" si="67"/>
        <v>44648</v>
      </c>
      <c r="H29" s="392">
        <f t="shared" si="68"/>
        <v>44650</v>
      </c>
      <c r="I29" s="474">
        <v>44639</v>
      </c>
      <c r="J29" s="528"/>
      <c r="K29" s="454">
        <f t="shared" si="70"/>
        <v>44647</v>
      </c>
      <c r="L29" s="454">
        <f t="shared" si="71"/>
        <v>44656</v>
      </c>
      <c r="M29" s="454">
        <f t="shared" si="72"/>
        <v>44656</v>
      </c>
      <c r="N29" s="161">
        <f t="shared" si="73"/>
        <v>44657</v>
      </c>
    </row>
    <row r="30" spans="1:14" s="165" customFormat="1" ht="17.25" hidden="1" customHeight="1" x14ac:dyDescent="0.2">
      <c r="A30" s="367"/>
      <c r="B30" s="396" t="s">
        <v>3005</v>
      </c>
      <c r="C30" s="397" t="s">
        <v>3025</v>
      </c>
      <c r="D30" s="392">
        <v>44644</v>
      </c>
      <c r="E30" s="456"/>
      <c r="F30" s="392">
        <f t="shared" si="66"/>
        <v>44653</v>
      </c>
      <c r="G30" s="392">
        <f t="shared" si="67"/>
        <v>44655</v>
      </c>
      <c r="H30" s="392">
        <f t="shared" si="68"/>
        <v>44657</v>
      </c>
      <c r="I30" s="474">
        <v>44646</v>
      </c>
      <c r="J30" s="528"/>
      <c r="K30" s="454">
        <f t="shared" ref="K30:K31" si="74">D30+10</f>
        <v>44654</v>
      </c>
      <c r="L30" s="454">
        <f t="shared" ref="L30:L31" si="75">F30+10</f>
        <v>44663</v>
      </c>
      <c r="M30" s="454">
        <f t="shared" ref="M30:M31" si="76">F30+10</f>
        <v>44663</v>
      </c>
      <c r="N30" s="161">
        <f t="shared" ref="N30:N31" si="77">D30+20</f>
        <v>44664</v>
      </c>
    </row>
    <row r="31" spans="1:14" s="165" customFormat="1" ht="17.25" hidden="1" customHeight="1" x14ac:dyDescent="0.2">
      <c r="A31" s="367"/>
      <c r="B31" s="396" t="s">
        <v>3009</v>
      </c>
      <c r="C31" s="397" t="s">
        <v>3026</v>
      </c>
      <c r="D31" s="392">
        <v>44651</v>
      </c>
      <c r="E31" s="456"/>
      <c r="F31" s="392">
        <f t="shared" si="66"/>
        <v>44660</v>
      </c>
      <c r="G31" s="392">
        <f t="shared" si="67"/>
        <v>44662</v>
      </c>
      <c r="H31" s="392">
        <f t="shared" si="68"/>
        <v>44664</v>
      </c>
      <c r="I31" s="474">
        <v>44653</v>
      </c>
      <c r="J31" s="528"/>
      <c r="K31" s="454">
        <f t="shared" si="74"/>
        <v>44661</v>
      </c>
      <c r="L31" s="454">
        <f t="shared" si="75"/>
        <v>44670</v>
      </c>
      <c r="M31" s="454">
        <f t="shared" si="76"/>
        <v>44670</v>
      </c>
      <c r="N31" s="161">
        <f t="shared" si="77"/>
        <v>44671</v>
      </c>
    </row>
    <row r="32" spans="1:14" s="165" customFormat="1" ht="17.25" hidden="1" customHeight="1" x14ac:dyDescent="0.2">
      <c r="A32" s="367"/>
      <c r="B32" s="189" t="s">
        <v>3011</v>
      </c>
      <c r="C32" s="196" t="s">
        <v>3027</v>
      </c>
      <c r="D32" s="341">
        <f>D31+7</f>
        <v>44658</v>
      </c>
      <c r="E32" s="483"/>
      <c r="F32" s="341">
        <f t="shared" ref="F32" si="78">D32+9</f>
        <v>44667</v>
      </c>
      <c r="G32" s="341">
        <f t="shared" ref="G32" si="79">D32+11</f>
        <v>44669</v>
      </c>
      <c r="H32" s="341">
        <f t="shared" ref="H32" si="80">D32+13</f>
        <v>44671</v>
      </c>
      <c r="I32" s="474">
        <v>44660</v>
      </c>
      <c r="J32" s="596"/>
      <c r="K32" s="161">
        <f t="shared" ref="K32" si="81">D32+10</f>
        <v>44668</v>
      </c>
      <c r="L32" s="161">
        <f t="shared" ref="L32" si="82">F32+10</f>
        <v>44677</v>
      </c>
      <c r="M32" s="161">
        <f t="shared" ref="M32" si="83">F32+10</f>
        <v>44677</v>
      </c>
      <c r="N32" s="161">
        <f t="shared" ref="N32" si="84">D32+20</f>
        <v>44678</v>
      </c>
    </row>
    <row r="33" spans="1:14" s="165" customFormat="1" ht="17.25" hidden="1" customHeight="1" x14ac:dyDescent="0.2">
      <c r="A33" s="367"/>
      <c r="B33" s="189" t="s">
        <v>3013</v>
      </c>
      <c r="C33" s="196" t="s">
        <v>3028</v>
      </c>
      <c r="D33" s="341">
        <f>D32+7</f>
        <v>44665</v>
      </c>
      <c r="E33" s="483"/>
      <c r="F33" s="341">
        <f t="shared" ref="F33:F34" si="85">D33+9</f>
        <v>44674</v>
      </c>
      <c r="G33" s="341">
        <f t="shared" ref="G33:G34" si="86">D33+11</f>
        <v>44676</v>
      </c>
      <c r="H33" s="341">
        <f t="shared" ref="H33:H34" si="87">D33+13</f>
        <v>44678</v>
      </c>
      <c r="I33" s="474">
        <f t="shared" ref="I33:I62" si="88">I32+7</f>
        <v>44667</v>
      </c>
      <c r="J33" s="596"/>
      <c r="K33" s="161">
        <f t="shared" ref="K33:K34" si="89">D33+10</f>
        <v>44675</v>
      </c>
      <c r="L33" s="161">
        <f t="shared" ref="L33:L34" si="90">F33+10</f>
        <v>44684</v>
      </c>
      <c r="M33" s="161">
        <f t="shared" ref="M33:M34" si="91">F33+10</f>
        <v>44684</v>
      </c>
      <c r="N33" s="161">
        <f t="shared" ref="N33:N34" si="92">D33+20</f>
        <v>44685</v>
      </c>
    </row>
    <row r="34" spans="1:14" s="165" customFormat="1" ht="17.25" hidden="1" customHeight="1" x14ac:dyDescent="0.2">
      <c r="A34" s="367"/>
      <c r="B34" s="189" t="s">
        <v>3015</v>
      </c>
      <c r="C34" s="196" t="s">
        <v>3029</v>
      </c>
      <c r="D34" s="341">
        <f>D33+7</f>
        <v>44672</v>
      </c>
      <c r="E34" s="483"/>
      <c r="F34" s="341">
        <f t="shared" si="85"/>
        <v>44681</v>
      </c>
      <c r="G34" s="341">
        <f t="shared" si="86"/>
        <v>44683</v>
      </c>
      <c r="H34" s="341">
        <f t="shared" si="87"/>
        <v>44685</v>
      </c>
      <c r="I34" s="474">
        <f t="shared" si="88"/>
        <v>44674</v>
      </c>
      <c r="J34" s="596"/>
      <c r="K34" s="161">
        <f t="shared" si="89"/>
        <v>44682</v>
      </c>
      <c r="L34" s="161">
        <f t="shared" si="90"/>
        <v>44691</v>
      </c>
      <c r="M34" s="161">
        <f t="shared" si="91"/>
        <v>44691</v>
      </c>
      <c r="N34" s="161">
        <f t="shared" si="92"/>
        <v>44692</v>
      </c>
    </row>
    <row r="35" spans="1:14" s="165" customFormat="1" ht="17.25" hidden="1" customHeight="1" x14ac:dyDescent="0.2">
      <c r="A35" s="367"/>
      <c r="B35" s="189" t="s">
        <v>2990</v>
      </c>
      <c r="C35" s="196" t="s">
        <v>3030</v>
      </c>
      <c r="D35" s="341">
        <v>44682</v>
      </c>
      <c r="E35" s="483"/>
      <c r="F35" s="341">
        <f t="shared" ref="F35:F41" si="93">D35+9</f>
        <v>44691</v>
      </c>
      <c r="G35" s="341">
        <f t="shared" ref="G35:G41" si="94">D35+11</f>
        <v>44693</v>
      </c>
      <c r="H35" s="341">
        <f t="shared" ref="H35:H41" si="95">D35+13</f>
        <v>44695</v>
      </c>
      <c r="I35" s="474">
        <f t="shared" si="88"/>
        <v>44681</v>
      </c>
      <c r="J35" s="596"/>
      <c r="K35" s="161">
        <f t="shared" ref="K35:K36" si="96">D35+10</f>
        <v>44692</v>
      </c>
      <c r="L35" s="161">
        <f t="shared" ref="L35:L36" si="97">F35+10</f>
        <v>44701</v>
      </c>
      <c r="M35" s="161">
        <f t="shared" ref="M35:M36" si="98">F35+10</f>
        <v>44701</v>
      </c>
      <c r="N35" s="161">
        <f t="shared" ref="N35:N36" si="99">D35+20</f>
        <v>44702</v>
      </c>
    </row>
    <row r="36" spans="1:14" s="165" customFormat="1" ht="17.25" hidden="1" customHeight="1" x14ac:dyDescent="0.2">
      <c r="A36" s="367"/>
      <c r="B36" s="189" t="s">
        <v>2992</v>
      </c>
      <c r="C36" s="196" t="s">
        <v>3031</v>
      </c>
      <c r="D36" s="341">
        <v>44687</v>
      </c>
      <c r="E36" s="483"/>
      <c r="F36" s="341">
        <f t="shared" si="93"/>
        <v>44696</v>
      </c>
      <c r="G36" s="341">
        <f t="shared" si="94"/>
        <v>44698</v>
      </c>
      <c r="H36" s="341">
        <f t="shared" si="95"/>
        <v>44700</v>
      </c>
      <c r="I36" s="474">
        <f t="shared" si="88"/>
        <v>44688</v>
      </c>
      <c r="J36" s="596"/>
      <c r="K36" s="161">
        <f t="shared" si="96"/>
        <v>44697</v>
      </c>
      <c r="L36" s="161">
        <f t="shared" si="97"/>
        <v>44706</v>
      </c>
      <c r="M36" s="161">
        <f t="shared" si="98"/>
        <v>44706</v>
      </c>
      <c r="N36" s="161">
        <f t="shared" si="99"/>
        <v>44707</v>
      </c>
    </row>
    <row r="37" spans="1:14" s="165" customFormat="1" ht="17.25" hidden="1" customHeight="1" x14ac:dyDescent="0.2">
      <c r="A37" s="367"/>
      <c r="B37" s="634" t="s">
        <v>2994</v>
      </c>
      <c r="C37" s="196" t="s">
        <v>3032</v>
      </c>
      <c r="D37" s="341">
        <v>44694</v>
      </c>
      <c r="E37" s="483"/>
      <c r="F37" s="341">
        <f t="shared" si="93"/>
        <v>44703</v>
      </c>
      <c r="G37" s="341">
        <f t="shared" si="94"/>
        <v>44705</v>
      </c>
      <c r="H37" s="341">
        <f t="shared" si="95"/>
        <v>44707</v>
      </c>
      <c r="I37" s="474">
        <f t="shared" si="88"/>
        <v>44695</v>
      </c>
      <c r="J37" s="596"/>
      <c r="K37" s="161">
        <f t="shared" ref="K37:K42" si="100">D37+10</f>
        <v>44704</v>
      </c>
      <c r="L37" s="161">
        <f t="shared" ref="L37:L42" si="101">F37+10</f>
        <v>44713</v>
      </c>
      <c r="M37" s="161">
        <f t="shared" ref="M37:M42" si="102">F37+10</f>
        <v>44713</v>
      </c>
      <c r="N37" s="161">
        <f t="shared" ref="N37:N41" si="103">D37+20</f>
        <v>44714</v>
      </c>
    </row>
    <row r="38" spans="1:14" s="165" customFormat="1" ht="17.25" hidden="1" customHeight="1" x14ac:dyDescent="0.2">
      <c r="A38" s="367"/>
      <c r="B38" s="189" t="s">
        <v>2997</v>
      </c>
      <c r="C38" s="196" t="s">
        <v>3033</v>
      </c>
      <c r="D38" s="341">
        <v>44699</v>
      </c>
      <c r="E38" s="483"/>
      <c r="F38" s="341">
        <f t="shared" si="93"/>
        <v>44708</v>
      </c>
      <c r="G38" s="341">
        <f t="shared" si="94"/>
        <v>44710</v>
      </c>
      <c r="H38" s="341">
        <f t="shared" si="95"/>
        <v>44712</v>
      </c>
      <c r="I38" s="474">
        <f t="shared" si="88"/>
        <v>44702</v>
      </c>
      <c r="J38" s="596"/>
      <c r="K38" s="161">
        <f t="shared" si="100"/>
        <v>44709</v>
      </c>
      <c r="L38" s="161">
        <f t="shared" si="101"/>
        <v>44718</v>
      </c>
      <c r="M38" s="161">
        <f t="shared" si="102"/>
        <v>44718</v>
      </c>
      <c r="N38" s="161">
        <f t="shared" si="103"/>
        <v>44719</v>
      </c>
    </row>
    <row r="39" spans="1:14" s="165" customFormat="1" ht="17.25" hidden="1" customHeight="1" x14ac:dyDescent="0.2">
      <c r="A39" s="367"/>
      <c r="B39" s="653" t="s">
        <v>2999</v>
      </c>
      <c r="C39" s="196" t="s">
        <v>3034</v>
      </c>
      <c r="D39" s="341">
        <v>44709</v>
      </c>
      <c r="E39" s="341">
        <f>D39+5</f>
        <v>44714</v>
      </c>
      <c r="F39" s="341">
        <f t="shared" si="93"/>
        <v>44718</v>
      </c>
      <c r="G39" s="341">
        <f t="shared" si="94"/>
        <v>44720</v>
      </c>
      <c r="H39" s="341">
        <f t="shared" si="95"/>
        <v>44722</v>
      </c>
      <c r="I39" s="474">
        <f t="shared" si="88"/>
        <v>44709</v>
      </c>
      <c r="J39" s="596"/>
      <c r="K39" s="161">
        <f t="shared" si="100"/>
        <v>44719</v>
      </c>
      <c r="L39" s="161">
        <f t="shared" si="101"/>
        <v>44728</v>
      </c>
      <c r="M39" s="161">
        <f t="shared" si="102"/>
        <v>44728</v>
      </c>
      <c r="N39" s="161">
        <f t="shared" si="103"/>
        <v>44729</v>
      </c>
    </row>
    <row r="40" spans="1:14" s="165" customFormat="1" ht="17.25" hidden="1" customHeight="1" x14ac:dyDescent="0.2">
      <c r="A40" s="367"/>
      <c r="B40" s="653" t="s">
        <v>3001</v>
      </c>
      <c r="C40" s="196" t="s">
        <v>3035</v>
      </c>
      <c r="D40" s="341">
        <v>44719</v>
      </c>
      <c r="E40" s="341">
        <f t="shared" ref="E40:E49" si="104">D40+5</f>
        <v>44724</v>
      </c>
      <c r="F40" s="341">
        <f t="shared" si="93"/>
        <v>44728</v>
      </c>
      <c r="G40" s="341">
        <f t="shared" si="94"/>
        <v>44730</v>
      </c>
      <c r="H40" s="341">
        <f t="shared" si="95"/>
        <v>44732</v>
      </c>
      <c r="I40" s="474">
        <f t="shared" si="88"/>
        <v>44716</v>
      </c>
      <c r="J40" s="596"/>
      <c r="K40" s="161">
        <f t="shared" si="100"/>
        <v>44729</v>
      </c>
      <c r="L40" s="161">
        <f t="shared" si="101"/>
        <v>44738</v>
      </c>
      <c r="M40" s="161">
        <f t="shared" si="102"/>
        <v>44738</v>
      </c>
      <c r="N40" s="161">
        <f t="shared" si="103"/>
        <v>44739</v>
      </c>
    </row>
    <row r="41" spans="1:14" s="165" customFormat="1" ht="17.25" hidden="1" customHeight="1" x14ac:dyDescent="0.2">
      <c r="A41" s="367"/>
      <c r="B41" s="653" t="s">
        <v>3003</v>
      </c>
      <c r="C41" s="196" t="s">
        <v>3036</v>
      </c>
      <c r="D41" s="341">
        <v>44724</v>
      </c>
      <c r="E41" s="341">
        <f t="shared" si="104"/>
        <v>44729</v>
      </c>
      <c r="F41" s="341">
        <f t="shared" si="93"/>
        <v>44733</v>
      </c>
      <c r="G41" s="341">
        <f t="shared" si="94"/>
        <v>44735</v>
      </c>
      <c r="H41" s="341">
        <f t="shared" si="95"/>
        <v>44737</v>
      </c>
      <c r="I41" s="474">
        <f t="shared" si="88"/>
        <v>44723</v>
      </c>
      <c r="J41" s="596"/>
      <c r="K41" s="161">
        <f t="shared" si="100"/>
        <v>44734</v>
      </c>
      <c r="L41" s="161">
        <f t="shared" si="101"/>
        <v>44743</v>
      </c>
      <c r="M41" s="161">
        <f t="shared" si="102"/>
        <v>44743</v>
      </c>
      <c r="N41" s="161">
        <f t="shared" si="103"/>
        <v>44744</v>
      </c>
    </row>
    <row r="42" spans="1:14" s="165" customFormat="1" ht="17.25" hidden="1" customHeight="1" x14ac:dyDescent="0.2">
      <c r="A42" s="367"/>
      <c r="B42" s="653" t="s">
        <v>3007</v>
      </c>
      <c r="C42" s="196" t="s">
        <v>3037</v>
      </c>
      <c r="D42" s="341">
        <v>44728</v>
      </c>
      <c r="E42" s="341">
        <f t="shared" si="104"/>
        <v>44733</v>
      </c>
      <c r="F42" s="341">
        <f t="shared" ref="F42" si="105">D42+9</f>
        <v>44737</v>
      </c>
      <c r="G42" s="341">
        <f t="shared" ref="G42" si="106">D42+11</f>
        <v>44739</v>
      </c>
      <c r="H42" s="341">
        <f t="shared" ref="H42" si="107">D42+13</f>
        <v>44741</v>
      </c>
      <c r="I42" s="474">
        <f t="shared" si="88"/>
        <v>44730</v>
      </c>
      <c r="J42" s="596"/>
      <c r="K42" s="161">
        <f t="shared" si="100"/>
        <v>44738</v>
      </c>
      <c r="L42" s="161">
        <f t="shared" si="101"/>
        <v>44747</v>
      </c>
      <c r="M42" s="161">
        <f t="shared" si="102"/>
        <v>44747</v>
      </c>
      <c r="N42" s="161">
        <f t="shared" ref="N42" si="108">D42+20</f>
        <v>44748</v>
      </c>
    </row>
    <row r="43" spans="1:14" s="165" customFormat="1" ht="17.25" hidden="1" customHeight="1" x14ac:dyDescent="0.2">
      <c r="A43" s="367"/>
      <c r="B43" s="654" t="s">
        <v>3005</v>
      </c>
      <c r="C43" s="196" t="s">
        <v>3038</v>
      </c>
      <c r="D43" s="341">
        <v>44740</v>
      </c>
      <c r="E43" s="341">
        <f t="shared" si="104"/>
        <v>44745</v>
      </c>
      <c r="F43" s="540">
        <f t="shared" ref="F43" si="109">D43+9</f>
        <v>44749</v>
      </c>
      <c r="G43" s="341">
        <f t="shared" ref="G43" si="110">D43+11</f>
        <v>44751</v>
      </c>
      <c r="H43" s="341">
        <f t="shared" ref="H43" si="111">D43+13</f>
        <v>44753</v>
      </c>
      <c r="I43" s="474">
        <f t="shared" si="88"/>
        <v>44737</v>
      </c>
      <c r="J43" s="596"/>
      <c r="K43" s="161">
        <f t="shared" ref="K43" si="112">D43+10</f>
        <v>44750</v>
      </c>
      <c r="L43" s="161">
        <f t="shared" ref="L43" si="113">F43+10</f>
        <v>44759</v>
      </c>
      <c r="M43" s="161">
        <f t="shared" ref="M43" si="114">F43+10</f>
        <v>44759</v>
      </c>
      <c r="N43" s="161">
        <f t="shared" ref="N43" si="115">D43+20</f>
        <v>44760</v>
      </c>
    </row>
    <row r="44" spans="1:14" s="165" customFormat="1" ht="17.25" hidden="1" customHeight="1" x14ac:dyDescent="0.2">
      <c r="A44" s="367"/>
      <c r="B44" s="655" t="s">
        <v>3039</v>
      </c>
      <c r="C44" s="196" t="s">
        <v>3040</v>
      </c>
      <c r="D44" s="341">
        <v>44743</v>
      </c>
      <c r="E44" s="540">
        <f t="shared" si="104"/>
        <v>44748</v>
      </c>
      <c r="F44" s="341">
        <f t="shared" ref="F44" si="116">D44+9</f>
        <v>44752</v>
      </c>
      <c r="G44" s="341">
        <f t="shared" ref="G44" si="117">D44+11</f>
        <v>44754</v>
      </c>
      <c r="H44" s="341">
        <f t="shared" ref="H44" si="118">D44+13</f>
        <v>44756</v>
      </c>
      <c r="I44" s="474">
        <f t="shared" si="88"/>
        <v>44744</v>
      </c>
      <c r="J44" s="596"/>
      <c r="K44" s="161">
        <f t="shared" ref="K44" si="119">D44+10</f>
        <v>44753</v>
      </c>
      <c r="L44" s="161">
        <f t="shared" ref="L44" si="120">F44+10</f>
        <v>44762</v>
      </c>
      <c r="M44" s="161">
        <f t="shared" ref="M44" si="121">F44+10</f>
        <v>44762</v>
      </c>
      <c r="N44" s="161">
        <f t="shared" ref="N44" si="122">D44+20</f>
        <v>44763</v>
      </c>
    </row>
    <row r="45" spans="1:14" s="165" customFormat="1" ht="17.25" hidden="1" customHeight="1" x14ac:dyDescent="0.2">
      <c r="A45" s="367"/>
      <c r="B45" s="655" t="s">
        <v>3011</v>
      </c>
      <c r="C45" s="196" t="s">
        <v>3041</v>
      </c>
      <c r="D45" s="341">
        <v>44753</v>
      </c>
      <c r="E45" s="341">
        <f t="shared" si="104"/>
        <v>44758</v>
      </c>
      <c r="F45" s="341">
        <f t="shared" ref="F45" si="123">D45+9</f>
        <v>44762</v>
      </c>
      <c r="G45" s="341">
        <f t="shared" ref="G45" si="124">D45+11</f>
        <v>44764</v>
      </c>
      <c r="H45" s="341">
        <f t="shared" ref="H45" si="125">D45+13</f>
        <v>44766</v>
      </c>
      <c r="I45" s="474">
        <f t="shared" si="88"/>
        <v>44751</v>
      </c>
      <c r="J45" s="596"/>
      <c r="K45" s="161">
        <f t="shared" ref="K45" si="126">D45+10</f>
        <v>44763</v>
      </c>
      <c r="L45" s="161">
        <f t="shared" ref="L45" si="127">F45+10</f>
        <v>44772</v>
      </c>
      <c r="M45" s="161">
        <f t="shared" ref="M45" si="128">F45+10</f>
        <v>44772</v>
      </c>
      <c r="N45" s="161">
        <f t="shared" ref="N45" si="129">D45+20</f>
        <v>44773</v>
      </c>
    </row>
    <row r="46" spans="1:14" s="165" customFormat="1" ht="17.25" hidden="1" customHeight="1" x14ac:dyDescent="0.2">
      <c r="A46" s="367"/>
      <c r="B46" s="655" t="s">
        <v>3013</v>
      </c>
      <c r="C46" s="196" t="s">
        <v>3042</v>
      </c>
      <c r="D46" s="341">
        <f>D45+7</f>
        <v>44760</v>
      </c>
      <c r="E46" s="540">
        <f t="shared" si="104"/>
        <v>44765</v>
      </c>
      <c r="F46" s="540">
        <f t="shared" ref="F46:F49" si="130">D46+9</f>
        <v>44769</v>
      </c>
      <c r="G46" s="341">
        <f t="shared" ref="G46:G49" si="131">D46+11</f>
        <v>44771</v>
      </c>
      <c r="H46" s="341">
        <f t="shared" ref="H46:H49" si="132">D46+13</f>
        <v>44773</v>
      </c>
      <c r="I46" s="474">
        <f t="shared" si="88"/>
        <v>44758</v>
      </c>
      <c r="J46" s="596"/>
      <c r="K46" s="161">
        <f t="shared" ref="K46:K49" si="133">D46+10</f>
        <v>44770</v>
      </c>
      <c r="L46" s="161">
        <f t="shared" ref="L46:L49" si="134">F46+10</f>
        <v>44779</v>
      </c>
      <c r="M46" s="161">
        <f t="shared" ref="M46:M49" si="135">F46+10</f>
        <v>44779</v>
      </c>
      <c r="N46" s="161">
        <f t="shared" ref="N46:N49" si="136">D46+20</f>
        <v>44780</v>
      </c>
    </row>
    <row r="47" spans="1:14" s="165" customFormat="1" ht="17.25" hidden="1" customHeight="1" x14ac:dyDescent="0.2">
      <c r="A47" s="367"/>
      <c r="B47" s="656" t="s">
        <v>3043</v>
      </c>
      <c r="C47" s="196" t="s">
        <v>3044</v>
      </c>
      <c r="D47" s="540">
        <f>D46+7</f>
        <v>44767</v>
      </c>
      <c r="E47" s="341">
        <f t="shared" si="104"/>
        <v>44772</v>
      </c>
      <c r="F47" s="540">
        <f t="shared" si="130"/>
        <v>44776</v>
      </c>
      <c r="G47" s="540">
        <f t="shared" si="131"/>
        <v>44778</v>
      </c>
      <c r="H47" s="540">
        <f t="shared" si="132"/>
        <v>44780</v>
      </c>
      <c r="I47" s="474">
        <f t="shared" si="88"/>
        <v>44765</v>
      </c>
      <c r="J47" s="596"/>
      <c r="K47" s="161">
        <f t="shared" si="133"/>
        <v>44777</v>
      </c>
      <c r="L47" s="161">
        <f t="shared" si="134"/>
        <v>44786</v>
      </c>
      <c r="M47" s="161">
        <f t="shared" si="135"/>
        <v>44786</v>
      </c>
      <c r="N47" s="161">
        <f t="shared" si="136"/>
        <v>44787</v>
      </c>
    </row>
    <row r="48" spans="1:14" s="165" customFormat="1" ht="17.25" hidden="1" customHeight="1" x14ac:dyDescent="0.2">
      <c r="A48" s="367"/>
      <c r="B48" s="655" t="s">
        <v>3045</v>
      </c>
      <c r="C48" s="196" t="s">
        <v>3046</v>
      </c>
      <c r="D48" s="341">
        <v>44770</v>
      </c>
      <c r="E48" s="483">
        <f t="shared" si="104"/>
        <v>44775</v>
      </c>
      <c r="F48" s="341">
        <f t="shared" si="130"/>
        <v>44779</v>
      </c>
      <c r="G48" s="341">
        <f t="shared" si="131"/>
        <v>44781</v>
      </c>
      <c r="H48" s="341">
        <f t="shared" si="132"/>
        <v>44783</v>
      </c>
      <c r="I48" s="474">
        <f t="shared" si="88"/>
        <v>44772</v>
      </c>
      <c r="J48" s="596"/>
      <c r="K48" s="161">
        <f t="shared" si="133"/>
        <v>44780</v>
      </c>
      <c r="L48" s="161">
        <f t="shared" si="134"/>
        <v>44789</v>
      </c>
      <c r="M48" s="161">
        <f t="shared" si="135"/>
        <v>44789</v>
      </c>
      <c r="N48" s="161">
        <f t="shared" si="136"/>
        <v>44790</v>
      </c>
    </row>
    <row r="49" spans="1:14" s="165" customFormat="1" ht="17.25" hidden="1" customHeight="1" x14ac:dyDescent="0.2">
      <c r="A49" s="367"/>
      <c r="B49" s="655" t="s">
        <v>2990</v>
      </c>
      <c r="C49" s="196" t="s">
        <v>3047</v>
      </c>
      <c r="D49" s="341">
        <f>D48+7</f>
        <v>44777</v>
      </c>
      <c r="E49" s="341">
        <f t="shared" si="104"/>
        <v>44782</v>
      </c>
      <c r="F49" s="341">
        <f t="shared" si="130"/>
        <v>44786</v>
      </c>
      <c r="G49" s="341">
        <f t="shared" si="131"/>
        <v>44788</v>
      </c>
      <c r="H49" s="341">
        <f t="shared" si="132"/>
        <v>44790</v>
      </c>
      <c r="I49" s="474">
        <f t="shared" si="88"/>
        <v>44779</v>
      </c>
      <c r="J49" s="596"/>
      <c r="K49" s="161">
        <f t="shared" si="133"/>
        <v>44787</v>
      </c>
      <c r="L49" s="161">
        <f t="shared" si="134"/>
        <v>44796</v>
      </c>
      <c r="M49" s="161">
        <f t="shared" si="135"/>
        <v>44796</v>
      </c>
      <c r="N49" s="161">
        <f t="shared" si="136"/>
        <v>44797</v>
      </c>
    </row>
    <row r="50" spans="1:14" s="165" customFormat="1" ht="26.25" hidden="1" customHeight="1" x14ac:dyDescent="0.2">
      <c r="A50" s="367"/>
      <c r="B50" s="657" t="s">
        <v>2992</v>
      </c>
      <c r="C50" s="142" t="s">
        <v>3048</v>
      </c>
      <c r="D50" s="6">
        <v>44784</v>
      </c>
      <c r="E50" s="341">
        <f t="shared" ref="E50:E52" si="137">D50+5</f>
        <v>44789</v>
      </c>
      <c r="F50" s="540">
        <f t="shared" ref="F50:F52" si="138">D50+9</f>
        <v>44793</v>
      </c>
      <c r="G50" s="341">
        <f t="shared" ref="G50:G52" si="139">D50+11</f>
        <v>44795</v>
      </c>
      <c r="H50" s="341">
        <f t="shared" ref="H50:H52" si="140">D50+13</f>
        <v>44797</v>
      </c>
      <c r="I50" s="474">
        <f t="shared" si="88"/>
        <v>44786</v>
      </c>
      <c r="J50" s="675"/>
      <c r="K50" s="161">
        <f t="shared" ref="K50:K52" si="141">D50+10</f>
        <v>44794</v>
      </c>
      <c r="L50" s="161">
        <f t="shared" ref="L50:L52" si="142">F50+10</f>
        <v>44803</v>
      </c>
      <c r="M50" s="161">
        <f t="shared" ref="M50:M52" si="143">F50+10</f>
        <v>44803</v>
      </c>
      <c r="N50" s="161">
        <f t="shared" ref="N50:N52" si="144">D50+20</f>
        <v>44804</v>
      </c>
    </row>
    <row r="51" spans="1:14" s="165" customFormat="1" ht="17.25" hidden="1" customHeight="1" x14ac:dyDescent="0.2">
      <c r="A51" s="367"/>
      <c r="B51" s="657" t="s">
        <v>3049</v>
      </c>
      <c r="C51" s="142" t="s">
        <v>3050</v>
      </c>
      <c r="D51" s="6">
        <v>44796</v>
      </c>
      <c r="E51" s="456">
        <f t="shared" si="137"/>
        <v>44801</v>
      </c>
      <c r="F51" s="341">
        <f t="shared" si="138"/>
        <v>44805</v>
      </c>
      <c r="G51" s="341">
        <f t="shared" si="139"/>
        <v>44807</v>
      </c>
      <c r="H51" s="341">
        <f t="shared" si="140"/>
        <v>44809</v>
      </c>
      <c r="I51" s="474">
        <f t="shared" si="88"/>
        <v>44793</v>
      </c>
      <c r="J51" s="596"/>
      <c r="K51" s="161">
        <f t="shared" si="141"/>
        <v>44806</v>
      </c>
      <c r="L51" s="161">
        <f t="shared" si="142"/>
        <v>44815</v>
      </c>
      <c r="M51" s="161">
        <f t="shared" si="143"/>
        <v>44815</v>
      </c>
      <c r="N51" s="161">
        <f t="shared" si="144"/>
        <v>44816</v>
      </c>
    </row>
    <row r="52" spans="1:14" s="165" customFormat="1" ht="17.25" hidden="1" customHeight="1" x14ac:dyDescent="0.2">
      <c r="A52" s="367"/>
      <c r="B52" s="657" t="s">
        <v>2997</v>
      </c>
      <c r="C52" s="142" t="s">
        <v>3051</v>
      </c>
      <c r="D52" s="6">
        <v>44800</v>
      </c>
      <c r="E52" s="341">
        <f t="shared" si="137"/>
        <v>44805</v>
      </c>
      <c r="F52" s="456">
        <f t="shared" si="138"/>
        <v>44809</v>
      </c>
      <c r="G52" s="341">
        <f t="shared" si="139"/>
        <v>44811</v>
      </c>
      <c r="H52" s="341">
        <f t="shared" si="140"/>
        <v>44813</v>
      </c>
      <c r="I52" s="474">
        <f t="shared" si="88"/>
        <v>44800</v>
      </c>
      <c r="J52" s="596"/>
      <c r="K52" s="161">
        <f t="shared" si="141"/>
        <v>44810</v>
      </c>
      <c r="L52" s="161">
        <f t="shared" si="142"/>
        <v>44819</v>
      </c>
      <c r="M52" s="161">
        <f t="shared" si="143"/>
        <v>44819</v>
      </c>
      <c r="N52" s="161">
        <f t="shared" si="144"/>
        <v>44820</v>
      </c>
    </row>
    <row r="53" spans="1:14" s="165" customFormat="1" ht="17.25" hidden="1" customHeight="1" x14ac:dyDescent="0.2">
      <c r="A53" s="367"/>
      <c r="B53" s="657" t="s">
        <v>2999</v>
      </c>
      <c r="C53" s="142" t="s">
        <v>3052</v>
      </c>
      <c r="D53" s="6">
        <v>44811</v>
      </c>
      <c r="E53" s="456">
        <f t="shared" ref="E53:E55" si="145">D53+5</f>
        <v>44816</v>
      </c>
      <c r="F53" s="456">
        <f t="shared" ref="F53:F55" si="146">D53+9</f>
        <v>44820</v>
      </c>
      <c r="G53" s="456">
        <f t="shared" ref="G53:G55" si="147">D53+11</f>
        <v>44822</v>
      </c>
      <c r="H53" s="456">
        <f t="shared" ref="H53:H55" si="148">D53+13</f>
        <v>44824</v>
      </c>
      <c r="I53" s="474">
        <f t="shared" si="88"/>
        <v>44807</v>
      </c>
      <c r="J53" s="596"/>
      <c r="K53" s="161">
        <f t="shared" ref="K53:K55" si="149">D53+10</f>
        <v>44821</v>
      </c>
      <c r="L53" s="161">
        <f t="shared" ref="L53:L55" si="150">F53+10</f>
        <v>44830</v>
      </c>
      <c r="M53" s="161">
        <f t="shared" ref="M53:M55" si="151">F53+10</f>
        <v>44830</v>
      </c>
      <c r="N53" s="161">
        <f t="shared" ref="N53:N55" si="152">D53+20</f>
        <v>44831</v>
      </c>
    </row>
    <row r="54" spans="1:14" s="165" customFormat="1" ht="17.25" hidden="1" customHeight="1" x14ac:dyDescent="0.2">
      <c r="A54" s="367"/>
      <c r="B54" s="657" t="s">
        <v>3001</v>
      </c>
      <c r="C54" s="142" t="s">
        <v>3053</v>
      </c>
      <c r="D54" s="6">
        <v>44814</v>
      </c>
      <c r="E54" s="456">
        <f t="shared" si="145"/>
        <v>44819</v>
      </c>
      <c r="F54" s="456">
        <f t="shared" si="146"/>
        <v>44823</v>
      </c>
      <c r="G54" s="341">
        <f t="shared" si="147"/>
        <v>44825</v>
      </c>
      <c r="H54" s="341">
        <f t="shared" si="148"/>
        <v>44827</v>
      </c>
      <c r="I54" s="474">
        <f t="shared" si="88"/>
        <v>44814</v>
      </c>
      <c r="J54" s="596"/>
      <c r="K54" s="161">
        <f t="shared" si="149"/>
        <v>44824</v>
      </c>
      <c r="L54" s="161">
        <f t="shared" si="150"/>
        <v>44833</v>
      </c>
      <c r="M54" s="161">
        <f t="shared" si="151"/>
        <v>44833</v>
      </c>
      <c r="N54" s="161">
        <f t="shared" si="152"/>
        <v>44834</v>
      </c>
    </row>
    <row r="55" spans="1:14" s="165" customFormat="1" ht="17.25" hidden="1" customHeight="1" x14ac:dyDescent="0.2">
      <c r="A55" s="367"/>
      <c r="B55" s="657" t="s">
        <v>3003</v>
      </c>
      <c r="C55" s="142" t="s">
        <v>3054</v>
      </c>
      <c r="D55" s="6">
        <v>44821</v>
      </c>
      <c r="E55" s="341">
        <f t="shared" si="145"/>
        <v>44826</v>
      </c>
      <c r="F55" s="341">
        <f t="shared" si="146"/>
        <v>44830</v>
      </c>
      <c r="G55" s="341">
        <f t="shared" si="147"/>
        <v>44832</v>
      </c>
      <c r="H55" s="341">
        <f t="shared" si="148"/>
        <v>44834</v>
      </c>
      <c r="I55" s="474">
        <f t="shared" si="88"/>
        <v>44821</v>
      </c>
      <c r="J55" s="596"/>
      <c r="K55" s="161">
        <f t="shared" si="149"/>
        <v>44831</v>
      </c>
      <c r="L55" s="161">
        <f t="shared" si="150"/>
        <v>44840</v>
      </c>
      <c r="M55" s="161">
        <f t="shared" si="151"/>
        <v>44840</v>
      </c>
      <c r="N55" s="161">
        <f t="shared" si="152"/>
        <v>44841</v>
      </c>
    </row>
    <row r="56" spans="1:14" s="165" customFormat="1" ht="17.25" hidden="1" customHeight="1" x14ac:dyDescent="0.2">
      <c r="A56" s="367"/>
      <c r="B56" s="657" t="s">
        <v>3007</v>
      </c>
      <c r="C56" s="142" t="s">
        <v>3042</v>
      </c>
      <c r="D56" s="6">
        <v>44830</v>
      </c>
      <c r="E56" s="341">
        <f t="shared" ref="E56" si="153">D56+5</f>
        <v>44835</v>
      </c>
      <c r="F56" s="341">
        <f t="shared" ref="F56" si="154">D56+9</f>
        <v>44839</v>
      </c>
      <c r="G56" s="341">
        <f t="shared" ref="G56" si="155">D56+11</f>
        <v>44841</v>
      </c>
      <c r="H56" s="341">
        <f t="shared" ref="H56" si="156">D56+13</f>
        <v>44843</v>
      </c>
      <c r="I56" s="474">
        <f t="shared" si="88"/>
        <v>44828</v>
      </c>
      <c r="J56" s="596"/>
      <c r="K56" s="161">
        <f t="shared" ref="K56" si="157">D56+10</f>
        <v>44840</v>
      </c>
      <c r="L56" s="161">
        <f t="shared" ref="L56" si="158">F56+10</f>
        <v>44849</v>
      </c>
      <c r="M56" s="161">
        <f t="shared" ref="M56" si="159">F56+10</f>
        <v>44849</v>
      </c>
      <c r="N56" s="161">
        <f t="shared" ref="N56" si="160">D56+20</f>
        <v>44850</v>
      </c>
    </row>
    <row r="57" spans="1:14" s="165" customFormat="1" ht="17.25" hidden="1" customHeight="1" x14ac:dyDescent="0.2">
      <c r="A57" s="367"/>
      <c r="B57" s="657" t="s">
        <v>3055</v>
      </c>
      <c r="C57" s="142" t="s">
        <v>3056</v>
      </c>
      <c r="D57" s="6">
        <v>44837</v>
      </c>
      <c r="E57" s="341">
        <f t="shared" ref="E57" si="161">D57+5</f>
        <v>44842</v>
      </c>
      <c r="F57" s="341">
        <f t="shared" ref="F57" si="162">D57+9</f>
        <v>44846</v>
      </c>
      <c r="G57" s="341">
        <f t="shared" ref="G57" si="163">D57+11</f>
        <v>44848</v>
      </c>
      <c r="H57" s="341">
        <f t="shared" ref="H57" si="164">D57+13</f>
        <v>44850</v>
      </c>
      <c r="I57" s="474">
        <f t="shared" si="88"/>
        <v>44835</v>
      </c>
      <c r="J57" s="596"/>
      <c r="K57" s="161">
        <f t="shared" ref="K57" si="165">D57+10</f>
        <v>44847</v>
      </c>
      <c r="L57" s="161">
        <f t="shared" ref="L57" si="166">F57+10</f>
        <v>44856</v>
      </c>
      <c r="M57" s="161">
        <f t="shared" ref="M57" si="167">F57+10</f>
        <v>44856</v>
      </c>
      <c r="N57" s="161">
        <f t="shared" ref="N57" si="168">D57+20</f>
        <v>44857</v>
      </c>
    </row>
    <row r="58" spans="1:14" s="165" customFormat="1" ht="17.25" hidden="1" customHeight="1" x14ac:dyDescent="0.2">
      <c r="A58" s="367"/>
      <c r="B58" s="657" t="s">
        <v>3009</v>
      </c>
      <c r="C58" s="142" t="s">
        <v>3057</v>
      </c>
      <c r="D58" s="6">
        <v>44840</v>
      </c>
      <c r="E58" s="341">
        <f t="shared" ref="E58" si="169">D58+5</f>
        <v>44845</v>
      </c>
      <c r="F58" s="341">
        <f t="shared" ref="F58" si="170">D58+9</f>
        <v>44849</v>
      </c>
      <c r="G58" s="341">
        <f t="shared" ref="G58" si="171">D58+11</f>
        <v>44851</v>
      </c>
      <c r="H58" s="341">
        <f t="shared" ref="H58" si="172">D58+13</f>
        <v>44853</v>
      </c>
      <c r="I58" s="474">
        <f t="shared" si="88"/>
        <v>44842</v>
      </c>
      <c r="J58" s="596"/>
      <c r="K58" s="161">
        <f t="shared" ref="K58:K59" si="173">D58+10</f>
        <v>44850</v>
      </c>
      <c r="L58" s="161">
        <f t="shared" ref="L58:L59" si="174">F58+10</f>
        <v>44859</v>
      </c>
      <c r="M58" s="161">
        <f t="shared" ref="M58:M59" si="175">F58+10</f>
        <v>44859</v>
      </c>
      <c r="N58" s="161">
        <f t="shared" ref="N58:N59" si="176">D58+20</f>
        <v>44860</v>
      </c>
    </row>
    <row r="59" spans="1:14" s="165" customFormat="1" ht="17.25" hidden="1" customHeight="1" x14ac:dyDescent="0.2">
      <c r="A59" s="367"/>
      <c r="B59" s="657" t="s">
        <v>3011</v>
      </c>
      <c r="C59" s="142" t="s">
        <v>3058</v>
      </c>
      <c r="D59" s="6">
        <f>D58+7</f>
        <v>44847</v>
      </c>
      <c r="E59" s="341">
        <f t="shared" ref="E59" si="177">D59+5</f>
        <v>44852</v>
      </c>
      <c r="F59" s="341">
        <f t="shared" ref="F59" si="178">D59+9</f>
        <v>44856</v>
      </c>
      <c r="G59" s="341">
        <f t="shared" ref="G59" si="179">D59+11</f>
        <v>44858</v>
      </c>
      <c r="H59" s="341">
        <f t="shared" ref="H59" si="180">D59+13</f>
        <v>44860</v>
      </c>
      <c r="I59" s="474">
        <f t="shared" si="88"/>
        <v>44849</v>
      </c>
      <c r="J59" s="596"/>
      <c r="K59" s="161">
        <f t="shared" si="173"/>
        <v>44857</v>
      </c>
      <c r="L59" s="161">
        <f t="shared" si="174"/>
        <v>44866</v>
      </c>
      <c r="M59" s="161">
        <f t="shared" si="175"/>
        <v>44866</v>
      </c>
      <c r="N59" s="161">
        <f t="shared" si="176"/>
        <v>44867</v>
      </c>
    </row>
    <row r="60" spans="1:14" s="165" customFormat="1" ht="17.25" hidden="1" customHeight="1" x14ac:dyDescent="0.2">
      <c r="A60" s="367"/>
      <c r="B60" s="657" t="s">
        <v>3059</v>
      </c>
      <c r="C60" s="142" t="s">
        <v>3060</v>
      </c>
      <c r="D60" s="6">
        <f>D59+7</f>
        <v>44854</v>
      </c>
      <c r="E60" s="341">
        <f t="shared" ref="E60" si="181">D60+5</f>
        <v>44859</v>
      </c>
      <c r="F60" s="341">
        <f t="shared" ref="F60" si="182">D60+9</f>
        <v>44863</v>
      </c>
      <c r="G60" s="341">
        <f t="shared" ref="G60" si="183">D60+11</f>
        <v>44865</v>
      </c>
      <c r="H60" s="341">
        <f t="shared" ref="H60" si="184">D60+13</f>
        <v>44867</v>
      </c>
      <c r="I60" s="474">
        <f t="shared" si="88"/>
        <v>44856</v>
      </c>
      <c r="J60" s="596"/>
      <c r="K60" s="161">
        <f t="shared" ref="K60" si="185">D60+10</f>
        <v>44864</v>
      </c>
      <c r="L60" s="161">
        <f t="shared" ref="L60" si="186">F60+10</f>
        <v>44873</v>
      </c>
      <c r="M60" s="161">
        <f t="shared" ref="M60" si="187">F60+10</f>
        <v>44873</v>
      </c>
      <c r="N60" s="161">
        <f t="shared" ref="N60" si="188">D60+20</f>
        <v>44874</v>
      </c>
    </row>
    <row r="61" spans="1:14" s="165" customFormat="1" ht="17.25" hidden="1" customHeight="1" x14ac:dyDescent="0.2">
      <c r="A61" s="367"/>
      <c r="B61" s="657" t="s">
        <v>3045</v>
      </c>
      <c r="C61" s="142" t="s">
        <v>3061</v>
      </c>
      <c r="D61" s="6">
        <f>D60+7</f>
        <v>44861</v>
      </c>
      <c r="E61" s="341">
        <f t="shared" ref="E61" si="189">D61+5</f>
        <v>44866</v>
      </c>
      <c r="F61" s="341">
        <f t="shared" ref="F61" si="190">D61+9</f>
        <v>44870</v>
      </c>
      <c r="G61" s="341">
        <f t="shared" ref="G61" si="191">D61+11</f>
        <v>44872</v>
      </c>
      <c r="H61" s="341">
        <f t="shared" ref="H61" si="192">D61+13</f>
        <v>44874</v>
      </c>
      <c r="I61" s="474">
        <f t="shared" si="88"/>
        <v>44863</v>
      </c>
      <c r="J61" s="596"/>
      <c r="K61" s="161">
        <f t="shared" ref="K61" si="193">D61+10</f>
        <v>44871</v>
      </c>
      <c r="L61" s="161">
        <f t="shared" ref="L61" si="194">F61+10</f>
        <v>44880</v>
      </c>
      <c r="M61" s="161">
        <f t="shared" ref="M61" si="195">F61+10</f>
        <v>44880</v>
      </c>
      <c r="N61" s="161">
        <f t="shared" ref="N61" si="196">D61+20</f>
        <v>44881</v>
      </c>
    </row>
    <row r="62" spans="1:14" s="165" customFormat="1" ht="17.25" hidden="1" customHeight="1" x14ac:dyDescent="0.2">
      <c r="A62" s="367"/>
      <c r="B62" s="657" t="s">
        <v>2990</v>
      </c>
      <c r="C62" s="142" t="s">
        <v>3062</v>
      </c>
      <c r="D62" s="6">
        <f>D61+7</f>
        <v>44868</v>
      </c>
      <c r="E62" s="341">
        <f t="shared" ref="E62" si="197">D62+5</f>
        <v>44873</v>
      </c>
      <c r="F62" s="341">
        <f t="shared" ref="F62" si="198">D62+9</f>
        <v>44877</v>
      </c>
      <c r="G62" s="341">
        <f t="shared" ref="G62" si="199">D62+11</f>
        <v>44879</v>
      </c>
      <c r="H62" s="341">
        <f t="shared" ref="H62" si="200">D62+13</f>
        <v>44881</v>
      </c>
      <c r="I62" s="474">
        <f t="shared" si="88"/>
        <v>44870</v>
      </c>
      <c r="J62" s="596"/>
      <c r="K62" s="161">
        <f t="shared" ref="K62" si="201">D62+10</f>
        <v>44878</v>
      </c>
      <c r="L62" s="161">
        <f t="shared" ref="L62" si="202">F62+10</f>
        <v>44887</v>
      </c>
      <c r="M62" s="161">
        <f t="shared" ref="M62" si="203">F62+10</f>
        <v>44887</v>
      </c>
      <c r="N62" s="161">
        <f t="shared" ref="N62" si="204">D62+20</f>
        <v>44888</v>
      </c>
    </row>
    <row r="63" spans="1:14" s="165" customFormat="1" ht="17.25" hidden="1" customHeight="1" x14ac:dyDescent="0.2">
      <c r="A63" s="367"/>
      <c r="B63" s="657"/>
      <c r="C63" s="142"/>
      <c r="D63" s="6">
        <f>D62+7</f>
        <v>44875</v>
      </c>
      <c r="E63" s="341">
        <f t="shared" ref="E63:E70" si="205">D63+5</f>
        <v>44880</v>
      </c>
      <c r="F63" s="341">
        <f t="shared" ref="F63:F70" si="206">D63+9</f>
        <v>44884</v>
      </c>
      <c r="G63" s="341">
        <f t="shared" ref="G63:G70" si="207">D63+11</f>
        <v>44886</v>
      </c>
      <c r="H63" s="341">
        <f t="shared" ref="H63:H70" si="208">D63+13</f>
        <v>44888</v>
      </c>
      <c r="I63" s="474">
        <f>I62+7</f>
        <v>44877</v>
      </c>
      <c r="J63" s="596"/>
      <c r="K63" s="161">
        <f t="shared" ref="K63:K70" si="209">D63+10</f>
        <v>44885</v>
      </c>
      <c r="L63" s="161">
        <f t="shared" ref="L63:L70" si="210">F63+10</f>
        <v>44894</v>
      </c>
      <c r="M63" s="161">
        <f t="shared" ref="M63:M70" si="211">F63+10</f>
        <v>44894</v>
      </c>
      <c r="N63" s="161">
        <f t="shared" ref="N63:N70" si="212">D63+20</f>
        <v>44895</v>
      </c>
    </row>
    <row r="64" spans="1:14" s="165" customFormat="1" ht="17.25" hidden="1" customHeight="1" x14ac:dyDescent="0.2">
      <c r="A64" s="367"/>
      <c r="B64" s="657" t="s">
        <v>3049</v>
      </c>
      <c r="C64" s="142" t="s">
        <v>3063</v>
      </c>
      <c r="D64" s="6">
        <v>44882</v>
      </c>
      <c r="E64" s="341">
        <f t="shared" si="205"/>
        <v>44887</v>
      </c>
      <c r="F64" s="341">
        <f t="shared" si="206"/>
        <v>44891</v>
      </c>
      <c r="G64" s="341">
        <f t="shared" si="207"/>
        <v>44893</v>
      </c>
      <c r="H64" s="341">
        <f t="shared" si="208"/>
        <v>44895</v>
      </c>
      <c r="I64" s="474">
        <v>44884</v>
      </c>
      <c r="J64" s="489"/>
      <c r="K64" s="161">
        <f t="shared" si="209"/>
        <v>44892</v>
      </c>
      <c r="L64" s="161">
        <f t="shared" si="210"/>
        <v>44901</v>
      </c>
      <c r="M64" s="161">
        <f t="shared" si="211"/>
        <v>44901</v>
      </c>
      <c r="N64" s="161">
        <f t="shared" si="212"/>
        <v>44902</v>
      </c>
    </row>
    <row r="65" spans="1:14" s="165" customFormat="1" ht="17.25" hidden="1" customHeight="1" x14ac:dyDescent="0.2">
      <c r="A65" s="367"/>
      <c r="B65" s="657" t="s">
        <v>2997</v>
      </c>
      <c r="C65" s="142" t="s">
        <v>3064</v>
      </c>
      <c r="D65" s="6">
        <f>D64+7</f>
        <v>44889</v>
      </c>
      <c r="E65" s="341">
        <f t="shared" si="205"/>
        <v>44894</v>
      </c>
      <c r="F65" s="341">
        <f t="shared" si="206"/>
        <v>44898</v>
      </c>
      <c r="G65" s="341">
        <f t="shared" si="207"/>
        <v>44900</v>
      </c>
      <c r="H65" s="341">
        <f t="shared" si="208"/>
        <v>44902</v>
      </c>
      <c r="I65" s="474">
        <f t="shared" ref="I65:I76" si="213">I64+7</f>
        <v>44891</v>
      </c>
      <c r="J65" s="489"/>
      <c r="K65" s="161">
        <f t="shared" si="209"/>
        <v>44899</v>
      </c>
      <c r="L65" s="161">
        <f t="shared" si="210"/>
        <v>44908</v>
      </c>
      <c r="M65" s="161">
        <f t="shared" si="211"/>
        <v>44908</v>
      </c>
      <c r="N65" s="161">
        <f t="shared" si="212"/>
        <v>44909</v>
      </c>
    </row>
    <row r="66" spans="1:14" s="165" customFormat="1" ht="23.25" hidden="1" customHeight="1" x14ac:dyDescent="0.2">
      <c r="A66" s="367"/>
      <c r="B66" s="716" t="s">
        <v>3065</v>
      </c>
      <c r="C66" s="142" t="s">
        <v>3066</v>
      </c>
      <c r="D66" s="6">
        <f>D65+7</f>
        <v>44896</v>
      </c>
      <c r="E66" s="341">
        <f t="shared" si="205"/>
        <v>44901</v>
      </c>
      <c r="F66" s="341">
        <f t="shared" si="206"/>
        <v>44905</v>
      </c>
      <c r="G66" s="341">
        <f t="shared" si="207"/>
        <v>44907</v>
      </c>
      <c r="H66" s="341">
        <f t="shared" si="208"/>
        <v>44909</v>
      </c>
      <c r="I66" s="474">
        <f t="shared" si="213"/>
        <v>44898</v>
      </c>
      <c r="J66" s="489"/>
      <c r="K66" s="161">
        <f t="shared" si="209"/>
        <v>44906</v>
      </c>
      <c r="L66" s="161">
        <f t="shared" si="210"/>
        <v>44915</v>
      </c>
      <c r="M66" s="161">
        <f t="shared" si="211"/>
        <v>44915</v>
      </c>
      <c r="N66" s="161">
        <f t="shared" si="212"/>
        <v>44916</v>
      </c>
    </row>
    <row r="67" spans="1:14" s="165" customFormat="1" ht="17.25" hidden="1" customHeight="1" x14ac:dyDescent="0.2">
      <c r="A67" s="367"/>
      <c r="B67" s="657" t="s">
        <v>3067</v>
      </c>
      <c r="C67" s="142" t="s">
        <v>3068</v>
      </c>
      <c r="D67" s="6">
        <f>D66+7</f>
        <v>44903</v>
      </c>
      <c r="E67" s="341">
        <f t="shared" si="205"/>
        <v>44908</v>
      </c>
      <c r="F67" s="341">
        <f t="shared" si="206"/>
        <v>44912</v>
      </c>
      <c r="G67" s="341">
        <f t="shared" si="207"/>
        <v>44914</v>
      </c>
      <c r="H67" s="341">
        <f t="shared" si="208"/>
        <v>44916</v>
      </c>
      <c r="I67" s="474">
        <f t="shared" si="213"/>
        <v>44905</v>
      </c>
      <c r="J67" s="489"/>
      <c r="K67" s="161">
        <f t="shared" si="209"/>
        <v>44913</v>
      </c>
      <c r="L67" s="161">
        <f t="shared" si="210"/>
        <v>44922</v>
      </c>
      <c r="M67" s="161">
        <f t="shared" si="211"/>
        <v>44922</v>
      </c>
      <c r="N67" s="161">
        <f t="shared" si="212"/>
        <v>44923</v>
      </c>
    </row>
    <row r="68" spans="1:14" s="165" customFormat="1" ht="17.25" hidden="1" customHeight="1" x14ac:dyDescent="0.2">
      <c r="A68" s="367"/>
      <c r="B68" s="657" t="s">
        <v>3003</v>
      </c>
      <c r="C68" s="142" t="s">
        <v>3069</v>
      </c>
      <c r="D68" s="6">
        <v>44913</v>
      </c>
      <c r="E68" s="341">
        <f t="shared" si="205"/>
        <v>44918</v>
      </c>
      <c r="F68" s="341">
        <f t="shared" si="206"/>
        <v>44922</v>
      </c>
      <c r="G68" s="341">
        <f t="shared" si="207"/>
        <v>44924</v>
      </c>
      <c r="H68" s="341">
        <f t="shared" si="208"/>
        <v>44926</v>
      </c>
      <c r="I68" s="474">
        <f t="shared" si="213"/>
        <v>44912</v>
      </c>
      <c r="J68" s="489"/>
      <c r="K68" s="161">
        <f t="shared" si="209"/>
        <v>44923</v>
      </c>
      <c r="L68" s="161">
        <f t="shared" si="210"/>
        <v>44932</v>
      </c>
      <c r="M68" s="161">
        <f t="shared" si="211"/>
        <v>44932</v>
      </c>
      <c r="N68" s="161">
        <f t="shared" si="212"/>
        <v>44933</v>
      </c>
    </row>
    <row r="69" spans="1:14" s="165" customFormat="1" ht="17.25" hidden="1" customHeight="1" x14ac:dyDescent="0.2">
      <c r="A69" s="367"/>
      <c r="B69" s="657" t="s">
        <v>3007</v>
      </c>
      <c r="C69" s="142" t="s">
        <v>3070</v>
      </c>
      <c r="D69" s="6">
        <v>44919</v>
      </c>
      <c r="E69" s="540">
        <f t="shared" si="205"/>
        <v>44924</v>
      </c>
      <c r="F69" s="341">
        <f t="shared" si="206"/>
        <v>44928</v>
      </c>
      <c r="G69" s="341">
        <f t="shared" si="207"/>
        <v>44930</v>
      </c>
      <c r="H69" s="341">
        <f t="shared" si="208"/>
        <v>44932</v>
      </c>
      <c r="I69" s="474">
        <f t="shared" si="213"/>
        <v>44919</v>
      </c>
      <c r="J69" s="489"/>
      <c r="K69" s="161">
        <f t="shared" si="209"/>
        <v>44929</v>
      </c>
      <c r="L69" s="161">
        <f t="shared" si="210"/>
        <v>44938</v>
      </c>
      <c r="M69" s="161">
        <f t="shared" si="211"/>
        <v>44938</v>
      </c>
      <c r="N69" s="161">
        <f t="shared" si="212"/>
        <v>44939</v>
      </c>
    </row>
    <row r="70" spans="1:14" s="165" customFormat="1" ht="17.25" hidden="1" customHeight="1" x14ac:dyDescent="0.2">
      <c r="A70" s="367"/>
      <c r="B70" s="657" t="s">
        <v>3055</v>
      </c>
      <c r="C70" s="142" t="s">
        <v>3071</v>
      </c>
      <c r="D70" s="546">
        <v>44924</v>
      </c>
      <c r="E70" s="540">
        <f t="shared" si="205"/>
        <v>44929</v>
      </c>
      <c r="F70" s="540">
        <f t="shared" si="206"/>
        <v>44933</v>
      </c>
      <c r="G70" s="540">
        <f t="shared" si="207"/>
        <v>44935</v>
      </c>
      <c r="H70" s="540">
        <f t="shared" si="208"/>
        <v>44937</v>
      </c>
      <c r="I70" s="474">
        <f t="shared" si="213"/>
        <v>44926</v>
      </c>
      <c r="J70" s="489"/>
      <c r="K70" s="161">
        <f t="shared" si="209"/>
        <v>44934</v>
      </c>
      <c r="L70" s="161">
        <f t="shared" si="210"/>
        <v>44943</v>
      </c>
      <c r="M70" s="161">
        <f t="shared" si="211"/>
        <v>44943</v>
      </c>
      <c r="N70" s="161">
        <f t="shared" si="212"/>
        <v>44944</v>
      </c>
    </row>
    <row r="71" spans="1:14" s="165" customFormat="1" ht="17.25" hidden="1" customHeight="1" x14ac:dyDescent="0.2">
      <c r="A71" s="367"/>
      <c r="B71" s="657" t="s">
        <v>3009</v>
      </c>
      <c r="C71" s="142" t="s">
        <v>3072</v>
      </c>
      <c r="D71" s="6">
        <f t="shared" ref="D71:D73" si="214">D70+7</f>
        <v>44931</v>
      </c>
      <c r="E71" s="341">
        <f t="shared" ref="E71" si="215">D71+5</f>
        <v>44936</v>
      </c>
      <c r="F71" s="341">
        <f t="shared" ref="F71" si="216">D71+9</f>
        <v>44940</v>
      </c>
      <c r="G71" s="341">
        <f t="shared" ref="G71" si="217">D71+11</f>
        <v>44942</v>
      </c>
      <c r="H71" s="341">
        <f t="shared" ref="H71" si="218">D71+13</f>
        <v>44944</v>
      </c>
      <c r="I71" s="474">
        <f t="shared" si="213"/>
        <v>44933</v>
      </c>
      <c r="J71" s="489"/>
      <c r="K71" s="161">
        <f t="shared" ref="K71" si="219">D71+10</f>
        <v>44941</v>
      </c>
      <c r="L71" s="161">
        <f t="shared" ref="L71" si="220">F71+10</f>
        <v>44950</v>
      </c>
      <c r="M71" s="161">
        <f t="shared" ref="M71" si="221">F71+10</f>
        <v>44950</v>
      </c>
      <c r="N71" s="161">
        <f t="shared" ref="N71" si="222">D71+20</f>
        <v>44951</v>
      </c>
    </row>
    <row r="72" spans="1:14" s="165" customFormat="1" ht="17.25" hidden="1" customHeight="1" x14ac:dyDescent="0.2">
      <c r="A72" s="367"/>
      <c r="B72" s="657" t="s">
        <v>3011</v>
      </c>
      <c r="C72" s="142" t="s">
        <v>3073</v>
      </c>
      <c r="D72" s="6">
        <f t="shared" si="214"/>
        <v>44938</v>
      </c>
      <c r="E72" s="341">
        <f t="shared" ref="E72:E75" si="223">D72+5</f>
        <v>44943</v>
      </c>
      <c r="F72" s="341">
        <f t="shared" ref="F72:F75" si="224">D72+9</f>
        <v>44947</v>
      </c>
      <c r="G72" s="341">
        <f t="shared" ref="G72:G75" si="225">D72+11</f>
        <v>44949</v>
      </c>
      <c r="H72" s="341">
        <f t="shared" ref="H72:H75" si="226">D72+13</f>
        <v>44951</v>
      </c>
      <c r="I72" s="474">
        <f t="shared" si="213"/>
        <v>44940</v>
      </c>
      <c r="J72" s="489"/>
      <c r="K72" s="161">
        <f t="shared" ref="K72:K75" si="227">D72+10</f>
        <v>44948</v>
      </c>
      <c r="L72" s="161">
        <f t="shared" ref="L72:L75" si="228">F72+10</f>
        <v>44957</v>
      </c>
      <c r="M72" s="161">
        <f t="shared" ref="M72:M75" si="229">F72+10</f>
        <v>44957</v>
      </c>
      <c r="N72" s="161">
        <f t="shared" ref="N72:N75" si="230">D72+20</f>
        <v>44958</v>
      </c>
    </row>
    <row r="73" spans="1:14" s="165" customFormat="1" ht="17.25" hidden="1" customHeight="1" x14ac:dyDescent="0.2">
      <c r="A73" s="367"/>
      <c r="B73" s="657" t="s">
        <v>3059</v>
      </c>
      <c r="C73" s="142" t="s">
        <v>3074</v>
      </c>
      <c r="D73" s="6">
        <f t="shared" si="214"/>
        <v>44945</v>
      </c>
      <c r="E73" s="341">
        <f t="shared" si="223"/>
        <v>44950</v>
      </c>
      <c r="F73" s="341">
        <f t="shared" si="224"/>
        <v>44954</v>
      </c>
      <c r="G73" s="341">
        <f t="shared" si="225"/>
        <v>44956</v>
      </c>
      <c r="H73" s="341">
        <f t="shared" si="226"/>
        <v>44958</v>
      </c>
      <c r="I73" s="474">
        <f t="shared" si="213"/>
        <v>44947</v>
      </c>
      <c r="J73" s="489"/>
      <c r="K73" s="161">
        <f t="shared" si="227"/>
        <v>44955</v>
      </c>
      <c r="L73" s="161">
        <f t="shared" si="228"/>
        <v>44964</v>
      </c>
      <c r="M73" s="161">
        <f t="shared" si="229"/>
        <v>44964</v>
      </c>
      <c r="N73" s="161">
        <f t="shared" si="230"/>
        <v>44965</v>
      </c>
    </row>
    <row r="74" spans="1:14" s="165" customFormat="1" ht="17.25" hidden="1" customHeight="1" x14ac:dyDescent="0.2">
      <c r="A74" s="367"/>
      <c r="B74" s="657" t="s">
        <v>3045</v>
      </c>
      <c r="C74" s="142" t="s">
        <v>3075</v>
      </c>
      <c r="D74" s="6">
        <v>44953</v>
      </c>
      <c r="E74" s="341">
        <f t="shared" si="223"/>
        <v>44958</v>
      </c>
      <c r="F74" s="341">
        <f t="shared" si="224"/>
        <v>44962</v>
      </c>
      <c r="G74" s="341">
        <f t="shared" si="225"/>
        <v>44964</v>
      </c>
      <c r="H74" s="341">
        <f t="shared" si="226"/>
        <v>44966</v>
      </c>
      <c r="I74" s="474">
        <f t="shared" si="213"/>
        <v>44954</v>
      </c>
      <c r="J74" s="489"/>
      <c r="K74" s="161">
        <f t="shared" si="227"/>
        <v>44963</v>
      </c>
      <c r="L74" s="161">
        <f t="shared" si="228"/>
        <v>44972</v>
      </c>
      <c r="M74" s="161">
        <f t="shared" si="229"/>
        <v>44972</v>
      </c>
      <c r="N74" s="161">
        <f t="shared" si="230"/>
        <v>44973</v>
      </c>
    </row>
    <row r="75" spans="1:14" s="165" customFormat="1" ht="17.25" hidden="1" customHeight="1" x14ac:dyDescent="0.2">
      <c r="A75" s="367"/>
      <c r="B75" s="787" t="s">
        <v>2990</v>
      </c>
      <c r="C75" s="142" t="s">
        <v>3076</v>
      </c>
      <c r="D75" s="6">
        <v>44963</v>
      </c>
      <c r="E75" s="341">
        <f t="shared" si="223"/>
        <v>44968</v>
      </c>
      <c r="F75" s="341">
        <f t="shared" si="224"/>
        <v>44972</v>
      </c>
      <c r="G75" s="341">
        <f t="shared" si="225"/>
        <v>44974</v>
      </c>
      <c r="H75" s="341">
        <f t="shared" si="226"/>
        <v>44976</v>
      </c>
      <c r="I75" s="474">
        <f t="shared" si="213"/>
        <v>44961</v>
      </c>
      <c r="J75" s="489"/>
      <c r="K75" s="161">
        <f t="shared" si="227"/>
        <v>44973</v>
      </c>
      <c r="L75" s="161">
        <f t="shared" si="228"/>
        <v>44982</v>
      </c>
      <c r="M75" s="161">
        <f t="shared" si="229"/>
        <v>44982</v>
      </c>
      <c r="N75" s="161">
        <f t="shared" si="230"/>
        <v>44983</v>
      </c>
    </row>
    <row r="76" spans="1:14" s="165" customFormat="1" ht="17.25" hidden="1" customHeight="1" x14ac:dyDescent="0.2">
      <c r="A76" s="367"/>
      <c r="B76" s="787" t="s">
        <v>2992</v>
      </c>
      <c r="C76" s="142" t="s">
        <v>3077</v>
      </c>
      <c r="D76" s="6">
        <v>44967</v>
      </c>
      <c r="E76" s="341">
        <f t="shared" ref="E76" si="231">D76+5</f>
        <v>44972</v>
      </c>
      <c r="F76" s="341">
        <f t="shared" ref="F76" si="232">D76+9</f>
        <v>44976</v>
      </c>
      <c r="G76" s="341">
        <f t="shared" ref="G76" si="233">D76+11</f>
        <v>44978</v>
      </c>
      <c r="H76" s="341">
        <f t="shared" ref="H76" si="234">D76+13</f>
        <v>44980</v>
      </c>
      <c r="I76" s="474">
        <f t="shared" si="213"/>
        <v>44968</v>
      </c>
      <c r="J76" s="489"/>
      <c r="K76" s="161">
        <f t="shared" ref="K76" si="235">D76+10</f>
        <v>44977</v>
      </c>
      <c r="L76" s="161">
        <f t="shared" ref="L76" si="236">F76+10</f>
        <v>44986</v>
      </c>
      <c r="M76" s="161">
        <f t="shared" ref="M76" si="237">F76+10</f>
        <v>44986</v>
      </c>
      <c r="N76" s="161">
        <f t="shared" ref="N76" si="238">D76+20</f>
        <v>44987</v>
      </c>
    </row>
    <row r="77" spans="1:14" s="165" customFormat="1" ht="17.25" hidden="1" customHeight="1" x14ac:dyDescent="0.2">
      <c r="A77" s="367"/>
      <c r="B77" s="787" t="s">
        <v>3049</v>
      </c>
      <c r="C77" s="142" t="s">
        <v>3078</v>
      </c>
      <c r="D77" s="6">
        <v>44973</v>
      </c>
      <c r="E77" s="341">
        <f t="shared" ref="E77" si="239">D77+5</f>
        <v>44978</v>
      </c>
      <c r="F77" s="341">
        <f t="shared" ref="F77" si="240">D77+9</f>
        <v>44982</v>
      </c>
      <c r="G77" s="341">
        <f t="shared" ref="G77" si="241">D77+11</f>
        <v>44984</v>
      </c>
      <c r="H77" s="341">
        <f t="shared" ref="H77" si="242">D77+13</f>
        <v>44986</v>
      </c>
      <c r="I77" s="474">
        <v>44975</v>
      </c>
      <c r="J77" s="489"/>
      <c r="K77" s="161">
        <f t="shared" ref="K77" si="243">D77+10</f>
        <v>44983</v>
      </c>
      <c r="L77" s="161">
        <f t="shared" ref="L77" si="244">F77+10</f>
        <v>44992</v>
      </c>
      <c r="M77" s="161">
        <f t="shared" ref="M77" si="245">F77+10</f>
        <v>44992</v>
      </c>
      <c r="N77" s="161">
        <f t="shared" ref="N77" si="246">D77+20</f>
        <v>44993</v>
      </c>
    </row>
    <row r="78" spans="1:14" s="165" customFormat="1" ht="17.25" hidden="1" customHeight="1" x14ac:dyDescent="0.2">
      <c r="A78" s="367"/>
      <c r="B78" s="787" t="s">
        <v>2997</v>
      </c>
      <c r="C78" s="142" t="s">
        <v>3079</v>
      </c>
      <c r="D78" s="6">
        <v>44989</v>
      </c>
      <c r="E78" s="341">
        <f t="shared" ref="E78" si="247">D78+5</f>
        <v>44994</v>
      </c>
      <c r="F78" s="341">
        <f t="shared" ref="F78" si="248">D78+9</f>
        <v>44998</v>
      </c>
      <c r="G78" s="341">
        <f t="shared" ref="G78" si="249">D78+11</f>
        <v>45000</v>
      </c>
      <c r="H78" s="341">
        <f t="shared" ref="H78" si="250">D78+13</f>
        <v>45002</v>
      </c>
      <c r="I78" s="474">
        <v>44989</v>
      </c>
      <c r="J78" s="489"/>
      <c r="K78" s="161">
        <f t="shared" ref="K78" si="251">D78+10</f>
        <v>44999</v>
      </c>
      <c r="L78" s="161">
        <f t="shared" ref="L78" si="252">F78+10</f>
        <v>45008</v>
      </c>
      <c r="M78" s="161">
        <f t="shared" ref="M78" si="253">F78+10</f>
        <v>45008</v>
      </c>
      <c r="N78" s="161">
        <f t="shared" ref="N78" si="254">D78+20</f>
        <v>45009</v>
      </c>
    </row>
    <row r="79" spans="1:14" s="165" customFormat="1" ht="17.25" hidden="1" customHeight="1" x14ac:dyDescent="0.2">
      <c r="A79" s="367"/>
      <c r="B79" s="787" t="s">
        <v>3065</v>
      </c>
      <c r="C79" s="142" t="s">
        <v>3080</v>
      </c>
      <c r="D79" s="6">
        <v>44992</v>
      </c>
      <c r="E79" s="341">
        <f t="shared" ref="E79" si="255">D79+5</f>
        <v>44997</v>
      </c>
      <c r="F79" s="341">
        <f t="shared" ref="F79" si="256">D79+9</f>
        <v>45001</v>
      </c>
      <c r="G79" s="341">
        <f t="shared" ref="G79" si="257">D79+11</f>
        <v>45003</v>
      </c>
      <c r="H79" s="341">
        <f t="shared" ref="H79" si="258">D79+13</f>
        <v>45005</v>
      </c>
      <c r="I79" s="474">
        <f t="shared" ref="I79:I81" si="259">I78+7</f>
        <v>44996</v>
      </c>
      <c r="J79" s="489"/>
      <c r="K79" s="161">
        <f t="shared" ref="K79" si="260">D79+10</f>
        <v>45002</v>
      </c>
      <c r="L79" s="161">
        <f t="shared" ref="L79" si="261">F79+10</f>
        <v>45011</v>
      </c>
      <c r="M79" s="161">
        <f t="shared" ref="M79" si="262">F79+10</f>
        <v>45011</v>
      </c>
      <c r="N79" s="161">
        <f t="shared" ref="N79" si="263">D79+20</f>
        <v>45012</v>
      </c>
    </row>
    <row r="80" spans="1:14" s="165" customFormat="1" ht="17.25" hidden="1" customHeight="1" x14ac:dyDescent="0.2">
      <c r="A80" s="367"/>
      <c r="B80" s="788" t="s">
        <v>3067</v>
      </c>
      <c r="C80" s="773" t="s">
        <v>3081</v>
      </c>
      <c r="D80" s="774">
        <v>45001</v>
      </c>
      <c r="E80" s="775">
        <f t="shared" ref="E80" si="264">D80+5</f>
        <v>45006</v>
      </c>
      <c r="F80" s="775">
        <f t="shared" ref="F80" si="265">D80+9</f>
        <v>45010</v>
      </c>
      <c r="G80" s="775">
        <f t="shared" ref="G80" si="266">D80+11</f>
        <v>45012</v>
      </c>
      <c r="H80" s="775">
        <f t="shared" ref="H80" si="267">D80+13</f>
        <v>45014</v>
      </c>
      <c r="I80" s="474">
        <f t="shared" si="259"/>
        <v>45003</v>
      </c>
      <c r="J80" s="489"/>
      <c r="K80" s="161">
        <f t="shared" ref="K80" si="268">D80+10</f>
        <v>45011</v>
      </c>
      <c r="L80" s="161">
        <f t="shared" ref="L80" si="269">F80+10</f>
        <v>45020</v>
      </c>
      <c r="M80" s="161">
        <f t="shared" ref="M80" si="270">F80+10</f>
        <v>45020</v>
      </c>
      <c r="N80" s="161">
        <f t="shared" ref="N80" si="271">D80+20</f>
        <v>45021</v>
      </c>
    </row>
    <row r="81" spans="1:14" s="165" customFormat="1" ht="17.25" hidden="1" customHeight="1" x14ac:dyDescent="0.2">
      <c r="A81" s="367"/>
      <c r="B81" s="788" t="s">
        <v>3003</v>
      </c>
      <c r="C81" s="773" t="s">
        <v>3082</v>
      </c>
      <c r="D81" s="774">
        <v>45007</v>
      </c>
      <c r="E81" s="775">
        <f t="shared" ref="E81" si="272">D81+5</f>
        <v>45012</v>
      </c>
      <c r="F81" s="775">
        <f t="shared" ref="F81" si="273">D81+9</f>
        <v>45016</v>
      </c>
      <c r="G81" s="775">
        <f t="shared" ref="G81" si="274">D81+11</f>
        <v>45018</v>
      </c>
      <c r="H81" s="775">
        <f t="shared" ref="H81" si="275">D81+13</f>
        <v>45020</v>
      </c>
      <c r="I81" s="474">
        <f t="shared" si="259"/>
        <v>45010</v>
      </c>
      <c r="J81" s="489"/>
      <c r="K81" s="161">
        <f t="shared" ref="K81" si="276">D81+10</f>
        <v>45017</v>
      </c>
      <c r="L81" s="161">
        <f t="shared" ref="L81" si="277">F81+10</f>
        <v>45026</v>
      </c>
      <c r="M81" s="161">
        <f t="shared" ref="M81" si="278">F81+10</f>
        <v>45026</v>
      </c>
      <c r="N81" s="161">
        <f t="shared" ref="N81" si="279">D81+20</f>
        <v>45027</v>
      </c>
    </row>
    <row r="82" spans="1:14" s="165" customFormat="1" ht="17.25" hidden="1" customHeight="1" x14ac:dyDescent="0.2">
      <c r="A82" s="367"/>
      <c r="B82" s="788" t="s">
        <v>3007</v>
      </c>
      <c r="C82" s="773" t="s">
        <v>3083</v>
      </c>
      <c r="D82" s="774">
        <v>45018</v>
      </c>
      <c r="E82" s="775">
        <f t="shared" ref="E82" si="280">D82+5</f>
        <v>45023</v>
      </c>
      <c r="F82" s="775">
        <f t="shared" ref="F82" si="281">D82+9</f>
        <v>45027</v>
      </c>
      <c r="G82" s="775">
        <f t="shared" ref="G82" si="282">D82+11</f>
        <v>45029</v>
      </c>
      <c r="H82" s="775">
        <f t="shared" ref="H82" si="283">D82+13</f>
        <v>45031</v>
      </c>
      <c r="I82" s="474">
        <f t="shared" ref="I82:I104" si="284">I81+7</f>
        <v>45017</v>
      </c>
      <c r="J82" s="489"/>
      <c r="K82" s="161"/>
      <c r="L82" s="161"/>
      <c r="M82" s="161"/>
      <c r="N82" s="161"/>
    </row>
    <row r="83" spans="1:14" s="165" customFormat="1" ht="17.25" hidden="1" customHeight="1" x14ac:dyDescent="0.2">
      <c r="A83" s="367"/>
      <c r="B83" s="788" t="s">
        <v>3084</v>
      </c>
      <c r="C83" s="773" t="s">
        <v>3085</v>
      </c>
      <c r="D83" s="774">
        <v>45022</v>
      </c>
      <c r="E83" s="775">
        <f t="shared" ref="E83" si="285">D83+5</f>
        <v>45027</v>
      </c>
      <c r="F83" s="775">
        <f t="shared" ref="F83" si="286">D83+9</f>
        <v>45031</v>
      </c>
      <c r="G83" s="775">
        <f t="shared" ref="G83" si="287">D83+11</f>
        <v>45033</v>
      </c>
      <c r="H83" s="775">
        <f t="shared" ref="H83" si="288">D83+13</f>
        <v>45035</v>
      </c>
      <c r="I83" s="474">
        <f t="shared" si="284"/>
        <v>45024</v>
      </c>
      <c r="J83" s="489"/>
      <c r="K83" s="161"/>
      <c r="L83" s="161"/>
      <c r="M83" s="161"/>
      <c r="N83" s="161"/>
    </row>
    <row r="84" spans="1:14" s="165" customFormat="1" ht="17.25" hidden="1" customHeight="1" x14ac:dyDescent="0.2">
      <c r="A84" s="367"/>
      <c r="B84" s="788" t="s">
        <v>3009</v>
      </c>
      <c r="C84" s="773" t="s">
        <v>3086</v>
      </c>
      <c r="D84" s="774">
        <v>45027</v>
      </c>
      <c r="E84" s="775">
        <f t="shared" ref="E84" si="289">D84+5</f>
        <v>45032</v>
      </c>
      <c r="F84" s="775">
        <f t="shared" ref="F84" si="290">D84+9</f>
        <v>45036</v>
      </c>
      <c r="G84" s="775">
        <f t="shared" ref="G84" si="291">D84+11</f>
        <v>45038</v>
      </c>
      <c r="H84" s="775">
        <f t="shared" ref="H84" si="292">D84+13</f>
        <v>45040</v>
      </c>
      <c r="I84" s="474">
        <v>45028</v>
      </c>
      <c r="J84" s="489"/>
      <c r="K84" s="161"/>
      <c r="L84" s="161"/>
      <c r="M84" s="161"/>
      <c r="N84" s="161"/>
    </row>
    <row r="85" spans="1:14" s="165" customFormat="1" ht="17.25" hidden="1" customHeight="1" x14ac:dyDescent="0.2">
      <c r="A85" s="367"/>
      <c r="B85" s="788" t="s">
        <v>2999</v>
      </c>
      <c r="C85" s="773" t="s">
        <v>3087</v>
      </c>
      <c r="D85" s="774">
        <f>D84+7</f>
        <v>45034</v>
      </c>
      <c r="E85" s="775">
        <f t="shared" ref="E85:E87" si="293">D85+5</f>
        <v>45039</v>
      </c>
      <c r="F85" s="775">
        <f t="shared" ref="F85:F87" si="294">D85+9</f>
        <v>45043</v>
      </c>
      <c r="G85" s="775">
        <f t="shared" ref="G85:G87" si="295">D85+11</f>
        <v>45045</v>
      </c>
      <c r="H85" s="775">
        <f t="shared" ref="H85:H87" si="296">D85+13</f>
        <v>45047</v>
      </c>
      <c r="I85" s="474">
        <f t="shared" si="284"/>
        <v>45035</v>
      </c>
      <c r="J85" s="489"/>
      <c r="K85" s="161"/>
      <c r="L85" s="161"/>
      <c r="M85" s="161"/>
      <c r="N85" s="161"/>
    </row>
    <row r="86" spans="1:14" s="165" customFormat="1" ht="17.25" hidden="1" customHeight="1" x14ac:dyDescent="0.2">
      <c r="A86" s="367"/>
      <c r="B86" s="788" t="s">
        <v>3088</v>
      </c>
      <c r="C86" s="773" t="s">
        <v>3089</v>
      </c>
      <c r="D86" s="774">
        <f>D85+7</f>
        <v>45041</v>
      </c>
      <c r="E86" s="775">
        <f t="shared" si="293"/>
        <v>45046</v>
      </c>
      <c r="F86" s="775">
        <f t="shared" si="294"/>
        <v>45050</v>
      </c>
      <c r="G86" s="775">
        <f t="shared" si="295"/>
        <v>45052</v>
      </c>
      <c r="H86" s="775">
        <f t="shared" si="296"/>
        <v>45054</v>
      </c>
      <c r="I86" s="474">
        <f t="shared" si="284"/>
        <v>45042</v>
      </c>
      <c r="J86" s="489"/>
      <c r="K86" s="161"/>
      <c r="L86" s="161"/>
      <c r="M86" s="161"/>
      <c r="N86" s="161"/>
    </row>
    <row r="87" spans="1:14" s="165" customFormat="1" ht="17.25" hidden="1" customHeight="1" x14ac:dyDescent="0.2">
      <c r="A87" s="367"/>
      <c r="B87" s="808" t="s">
        <v>3045</v>
      </c>
      <c r="C87" s="773" t="s">
        <v>3090</v>
      </c>
      <c r="D87" s="774">
        <f>D86+7</f>
        <v>45048</v>
      </c>
      <c r="E87" s="775">
        <f t="shared" si="293"/>
        <v>45053</v>
      </c>
      <c r="F87" s="775">
        <f t="shared" si="294"/>
        <v>45057</v>
      </c>
      <c r="G87" s="775">
        <f t="shared" si="295"/>
        <v>45059</v>
      </c>
      <c r="H87" s="775">
        <f t="shared" si="296"/>
        <v>45061</v>
      </c>
      <c r="I87" s="474">
        <f t="shared" si="284"/>
        <v>45049</v>
      </c>
      <c r="J87" s="489"/>
      <c r="K87" s="161"/>
      <c r="L87" s="161"/>
      <c r="M87" s="161"/>
      <c r="N87" s="161"/>
    </row>
    <row r="88" spans="1:14" s="165" customFormat="1" ht="17.25" hidden="1" customHeight="1" x14ac:dyDescent="0.2">
      <c r="A88" s="367"/>
      <c r="B88" s="809" t="s">
        <v>3011</v>
      </c>
      <c r="C88" s="773" t="s">
        <v>3091</v>
      </c>
      <c r="D88" s="774">
        <f t="shared" ref="D88:D92" si="297">D87+7</f>
        <v>45055</v>
      </c>
      <c r="E88" s="775">
        <f t="shared" ref="E88:E94" si="298">D88+5</f>
        <v>45060</v>
      </c>
      <c r="F88" s="775">
        <f t="shared" ref="F88:F94" si="299">D88+9</f>
        <v>45064</v>
      </c>
      <c r="G88" s="775">
        <f t="shared" ref="G88:G94" si="300">D88+11</f>
        <v>45066</v>
      </c>
      <c r="H88" s="775">
        <f t="shared" ref="H88:H94" si="301">D88+13</f>
        <v>45068</v>
      </c>
      <c r="I88" s="474">
        <f t="shared" si="284"/>
        <v>45056</v>
      </c>
      <c r="J88" s="489"/>
      <c r="K88" s="161"/>
      <c r="L88" s="161"/>
      <c r="M88" s="161"/>
      <c r="N88" s="161"/>
    </row>
    <row r="89" spans="1:14" s="165" customFormat="1" ht="17.25" hidden="1" customHeight="1" x14ac:dyDescent="0.2">
      <c r="A89" s="367"/>
      <c r="B89" s="809" t="s">
        <v>3092</v>
      </c>
      <c r="C89" s="773" t="s">
        <v>3093</v>
      </c>
      <c r="D89" s="774">
        <f t="shared" si="297"/>
        <v>45062</v>
      </c>
      <c r="E89" s="775">
        <f t="shared" si="298"/>
        <v>45067</v>
      </c>
      <c r="F89" s="775">
        <f t="shared" si="299"/>
        <v>45071</v>
      </c>
      <c r="G89" s="775">
        <f t="shared" si="300"/>
        <v>45073</v>
      </c>
      <c r="H89" s="775">
        <f t="shared" si="301"/>
        <v>45075</v>
      </c>
      <c r="I89" s="474">
        <f t="shared" si="284"/>
        <v>45063</v>
      </c>
      <c r="J89" s="489"/>
      <c r="K89" s="161"/>
      <c r="L89" s="161"/>
      <c r="M89" s="161"/>
      <c r="N89" s="161"/>
    </row>
    <row r="90" spans="1:14" s="165" customFormat="1" ht="17.25" hidden="1" customHeight="1" x14ac:dyDescent="0.2">
      <c r="A90" s="367"/>
      <c r="B90" s="809" t="s">
        <v>3049</v>
      </c>
      <c r="C90" s="773" t="s">
        <v>3094</v>
      </c>
      <c r="D90" s="774">
        <f t="shared" si="297"/>
        <v>45069</v>
      </c>
      <c r="E90" s="775">
        <f t="shared" si="298"/>
        <v>45074</v>
      </c>
      <c r="F90" s="775">
        <f t="shared" si="299"/>
        <v>45078</v>
      </c>
      <c r="G90" s="775">
        <f t="shared" si="300"/>
        <v>45080</v>
      </c>
      <c r="H90" s="775">
        <f t="shared" si="301"/>
        <v>45082</v>
      </c>
      <c r="I90" s="474">
        <f t="shared" si="284"/>
        <v>45070</v>
      </c>
      <c r="J90" s="489"/>
      <c r="K90" s="161"/>
      <c r="L90" s="161"/>
      <c r="M90" s="161"/>
      <c r="N90" s="161"/>
    </row>
    <row r="91" spans="1:14" s="165" customFormat="1" ht="17.25" hidden="1" customHeight="1" x14ac:dyDescent="0.2">
      <c r="A91" s="367"/>
      <c r="B91" s="809" t="s">
        <v>2997</v>
      </c>
      <c r="C91" s="773" t="s">
        <v>3095</v>
      </c>
      <c r="D91" s="774">
        <f t="shared" si="297"/>
        <v>45076</v>
      </c>
      <c r="E91" s="775">
        <f t="shared" si="298"/>
        <v>45081</v>
      </c>
      <c r="F91" s="775">
        <f t="shared" si="299"/>
        <v>45085</v>
      </c>
      <c r="G91" s="775">
        <f t="shared" si="300"/>
        <v>45087</v>
      </c>
      <c r="H91" s="775">
        <f t="shared" si="301"/>
        <v>45089</v>
      </c>
      <c r="I91" s="474">
        <f t="shared" si="284"/>
        <v>45077</v>
      </c>
      <c r="J91" s="489"/>
      <c r="K91" s="161"/>
      <c r="L91" s="161"/>
      <c r="M91" s="161"/>
      <c r="N91" s="161"/>
    </row>
    <row r="92" spans="1:14" s="165" customFormat="1" ht="17.25" hidden="1" customHeight="1" x14ac:dyDescent="0.2">
      <c r="A92" s="367"/>
      <c r="B92" s="809" t="s">
        <v>3065</v>
      </c>
      <c r="C92" s="773" t="s">
        <v>3096</v>
      </c>
      <c r="D92" s="774">
        <f t="shared" si="297"/>
        <v>45083</v>
      </c>
      <c r="E92" s="775">
        <f t="shared" si="298"/>
        <v>45088</v>
      </c>
      <c r="F92" s="775">
        <f t="shared" si="299"/>
        <v>45092</v>
      </c>
      <c r="G92" s="775">
        <f t="shared" si="300"/>
        <v>45094</v>
      </c>
      <c r="H92" s="775">
        <f t="shared" si="301"/>
        <v>45096</v>
      </c>
      <c r="I92" s="474">
        <f t="shared" si="284"/>
        <v>45084</v>
      </c>
      <c r="J92" s="489"/>
      <c r="K92" s="161"/>
      <c r="L92" s="161"/>
      <c r="M92" s="161"/>
      <c r="N92" s="161"/>
    </row>
    <row r="93" spans="1:14" s="165" customFormat="1" ht="17.25" hidden="1" customHeight="1" x14ac:dyDescent="0.2">
      <c r="A93" s="367"/>
      <c r="B93" s="809" t="s">
        <v>3001</v>
      </c>
      <c r="C93" s="773" t="s">
        <v>3097</v>
      </c>
      <c r="D93" s="774">
        <v>45094</v>
      </c>
      <c r="E93" s="775">
        <f t="shared" si="298"/>
        <v>45099</v>
      </c>
      <c r="F93" s="775">
        <f t="shared" si="299"/>
        <v>45103</v>
      </c>
      <c r="G93" s="775">
        <f t="shared" si="300"/>
        <v>45105</v>
      </c>
      <c r="H93" s="775">
        <f t="shared" si="301"/>
        <v>45107</v>
      </c>
      <c r="I93" s="474">
        <f t="shared" si="284"/>
        <v>45091</v>
      </c>
      <c r="J93" s="489"/>
      <c r="K93" s="161"/>
      <c r="L93" s="161"/>
      <c r="M93" s="161"/>
      <c r="N93" s="161"/>
    </row>
    <row r="94" spans="1:14" s="165" customFormat="1" ht="17.25" hidden="1" customHeight="1" x14ac:dyDescent="0.2">
      <c r="A94" s="367"/>
      <c r="B94" s="809" t="s">
        <v>3098</v>
      </c>
      <c r="C94" s="773" t="s">
        <v>3099</v>
      </c>
      <c r="D94" s="774">
        <v>45097</v>
      </c>
      <c r="E94" s="775">
        <f t="shared" si="298"/>
        <v>45102</v>
      </c>
      <c r="F94" s="775">
        <f t="shared" si="299"/>
        <v>45106</v>
      </c>
      <c r="G94" s="775">
        <f t="shared" si="300"/>
        <v>45108</v>
      </c>
      <c r="H94" s="775">
        <f t="shared" si="301"/>
        <v>45110</v>
      </c>
      <c r="I94" s="474">
        <f t="shared" si="284"/>
        <v>45098</v>
      </c>
      <c r="J94" s="489"/>
      <c r="K94" s="161"/>
      <c r="L94" s="161"/>
      <c r="M94" s="161"/>
      <c r="N94" s="161"/>
    </row>
    <row r="95" spans="1:14" s="165" customFormat="1" ht="17.25" hidden="1" customHeight="1" x14ac:dyDescent="0.2">
      <c r="A95" s="367"/>
      <c r="B95" s="809" t="s">
        <v>3100</v>
      </c>
      <c r="C95" s="807" t="s">
        <v>3101</v>
      </c>
      <c r="D95" s="774">
        <f t="shared" ref="D95:D96" si="302">D94+7</f>
        <v>45104</v>
      </c>
      <c r="E95" s="775">
        <f t="shared" ref="E95" si="303">D95+5</f>
        <v>45109</v>
      </c>
      <c r="F95" s="775">
        <f t="shared" ref="F95" si="304">D95+9</f>
        <v>45113</v>
      </c>
      <c r="G95" s="775">
        <f t="shared" ref="G95" si="305">D95+11</f>
        <v>45115</v>
      </c>
      <c r="H95" s="775">
        <f t="shared" ref="H95" si="306">D95+13</f>
        <v>45117</v>
      </c>
      <c r="I95" s="474">
        <f t="shared" si="284"/>
        <v>45105</v>
      </c>
      <c r="J95" s="489"/>
      <c r="K95" s="161"/>
      <c r="L95" s="161"/>
      <c r="M95" s="161"/>
      <c r="N95" s="161"/>
    </row>
    <row r="96" spans="1:14" s="165" customFormat="1" ht="17.25" hidden="1" customHeight="1" x14ac:dyDescent="0.2">
      <c r="A96" s="367"/>
      <c r="B96" s="810" t="s">
        <v>3084</v>
      </c>
      <c r="C96" s="142" t="s">
        <v>3102</v>
      </c>
      <c r="D96" s="774">
        <f t="shared" si="302"/>
        <v>45111</v>
      </c>
      <c r="E96" s="775">
        <f t="shared" ref="E96" si="307">D96+5</f>
        <v>45116</v>
      </c>
      <c r="F96" s="775">
        <f t="shared" ref="F96" si="308">D96+9</f>
        <v>45120</v>
      </c>
      <c r="G96" s="775">
        <f t="shared" ref="G96" si="309">D96+11</f>
        <v>45122</v>
      </c>
      <c r="H96" s="775">
        <f t="shared" ref="H96" si="310">D96+13</f>
        <v>45124</v>
      </c>
      <c r="I96" s="474">
        <f t="shared" si="284"/>
        <v>45112</v>
      </c>
      <c r="J96" s="489"/>
      <c r="K96" s="161"/>
      <c r="L96" s="161"/>
      <c r="M96" s="161"/>
      <c r="N96" s="161"/>
    </row>
    <row r="97" spans="1:14" s="165" customFormat="1" ht="17.25" hidden="1" customHeight="1" x14ac:dyDescent="0.2">
      <c r="A97" s="367"/>
      <c r="B97" s="810" t="s">
        <v>3009</v>
      </c>
      <c r="C97" s="142" t="s">
        <v>3103</v>
      </c>
      <c r="D97" s="774">
        <v>45119</v>
      </c>
      <c r="E97" s="775">
        <f t="shared" ref="E97" si="311">D97+5</f>
        <v>45124</v>
      </c>
      <c r="F97" s="775">
        <f t="shared" ref="F97" si="312">D97+9</f>
        <v>45128</v>
      </c>
      <c r="G97" s="775">
        <f t="shared" ref="G97" si="313">D97+11</f>
        <v>45130</v>
      </c>
      <c r="H97" s="775">
        <f t="shared" ref="H97" si="314">D97+13</f>
        <v>45132</v>
      </c>
      <c r="I97" s="474">
        <f t="shared" si="284"/>
        <v>45119</v>
      </c>
      <c r="J97" s="489"/>
      <c r="K97" s="161"/>
      <c r="L97" s="161"/>
      <c r="M97" s="161"/>
      <c r="N97" s="161"/>
    </row>
    <row r="98" spans="1:14" s="165" customFormat="1" ht="17.25" hidden="1" customHeight="1" x14ac:dyDescent="0.2">
      <c r="A98" s="367"/>
      <c r="B98" s="810" t="s">
        <v>3003</v>
      </c>
      <c r="C98" s="142" t="s">
        <v>3104</v>
      </c>
      <c r="D98" s="774">
        <v>45125</v>
      </c>
      <c r="E98" s="775">
        <f t="shared" ref="E98:E100" si="315">D98+5</f>
        <v>45130</v>
      </c>
      <c r="F98" s="775">
        <f t="shared" ref="F98:F100" si="316">D98+9</f>
        <v>45134</v>
      </c>
      <c r="G98" s="775">
        <f t="shared" ref="G98:G100" si="317">D98+11</f>
        <v>45136</v>
      </c>
      <c r="H98" s="775">
        <f t="shared" ref="H98:H100" si="318">D98+13</f>
        <v>45138</v>
      </c>
      <c r="I98" s="474">
        <f t="shared" si="284"/>
        <v>45126</v>
      </c>
      <c r="J98" s="489"/>
      <c r="K98" s="161"/>
      <c r="L98" s="161"/>
      <c r="M98" s="161"/>
      <c r="N98" s="161"/>
    </row>
    <row r="99" spans="1:14" s="165" customFormat="1" ht="17.25" hidden="1" customHeight="1" x14ac:dyDescent="0.2">
      <c r="A99" s="367"/>
      <c r="B99" s="810" t="s">
        <v>2999</v>
      </c>
      <c r="C99" s="142" t="s">
        <v>3105</v>
      </c>
      <c r="D99" s="774">
        <v>45137</v>
      </c>
      <c r="E99" s="775">
        <f t="shared" si="315"/>
        <v>45142</v>
      </c>
      <c r="F99" s="775">
        <f t="shared" si="316"/>
        <v>45146</v>
      </c>
      <c r="G99" s="775">
        <f t="shared" si="317"/>
        <v>45148</v>
      </c>
      <c r="H99" s="775">
        <f t="shared" si="318"/>
        <v>45150</v>
      </c>
      <c r="I99" s="474">
        <f t="shared" si="284"/>
        <v>45133</v>
      </c>
      <c r="J99" s="489"/>
      <c r="K99" s="161"/>
      <c r="L99" s="161"/>
      <c r="M99" s="161"/>
      <c r="N99" s="161"/>
    </row>
    <row r="100" spans="1:14" s="165" customFormat="1" ht="17.25" hidden="1" customHeight="1" x14ac:dyDescent="0.2">
      <c r="A100" s="367"/>
      <c r="B100" s="810" t="s">
        <v>3106</v>
      </c>
      <c r="C100" s="142" t="s">
        <v>3107</v>
      </c>
      <c r="D100" s="774">
        <v>45139</v>
      </c>
      <c r="E100" s="775">
        <f t="shared" si="315"/>
        <v>45144</v>
      </c>
      <c r="F100" s="775">
        <f t="shared" si="316"/>
        <v>45148</v>
      </c>
      <c r="G100" s="775">
        <f t="shared" si="317"/>
        <v>45150</v>
      </c>
      <c r="H100" s="775">
        <f t="shared" si="318"/>
        <v>45152</v>
      </c>
      <c r="I100" s="474">
        <f t="shared" si="284"/>
        <v>45140</v>
      </c>
      <c r="J100" s="489"/>
      <c r="K100" s="161"/>
      <c r="L100" s="161"/>
      <c r="M100" s="161"/>
      <c r="N100" s="161"/>
    </row>
    <row r="101" spans="1:14" s="165" customFormat="1" ht="17.25" hidden="1" customHeight="1" x14ac:dyDescent="0.2">
      <c r="A101" s="367"/>
      <c r="B101" s="810" t="s">
        <v>3045</v>
      </c>
      <c r="C101" s="142" t="s">
        <v>3108</v>
      </c>
      <c r="D101" s="774">
        <v>45146</v>
      </c>
      <c r="E101" s="818">
        <f t="shared" ref="E101" si="319">D101+5</f>
        <v>45151</v>
      </c>
      <c r="F101" s="818">
        <f t="shared" ref="F101" si="320">D101+9</f>
        <v>45155</v>
      </c>
      <c r="G101" s="775">
        <f t="shared" ref="G101" si="321">D101+11</f>
        <v>45157</v>
      </c>
      <c r="H101" s="775">
        <f t="shared" ref="H101" si="322">D101+13</f>
        <v>45159</v>
      </c>
      <c r="I101" s="474">
        <f t="shared" si="284"/>
        <v>45147</v>
      </c>
      <c r="J101" s="489"/>
      <c r="K101" s="161"/>
      <c r="L101" s="161"/>
      <c r="M101" s="161"/>
      <c r="N101" s="161"/>
    </row>
    <row r="102" spans="1:14" s="165" customFormat="1" ht="17.25" hidden="1" customHeight="1" x14ac:dyDescent="0.2">
      <c r="A102" s="367"/>
      <c r="B102" s="810" t="s">
        <v>3092</v>
      </c>
      <c r="C102" s="142" t="s">
        <v>3109</v>
      </c>
      <c r="D102" s="774">
        <v>45153</v>
      </c>
      <c r="E102" s="818">
        <f t="shared" ref="E102:E103" si="323">D102+5</f>
        <v>45158</v>
      </c>
      <c r="F102" s="775">
        <f t="shared" ref="F102:F103" si="324">D102+9</f>
        <v>45162</v>
      </c>
      <c r="G102" s="775">
        <f t="shared" ref="G102:G103" si="325">D102+11</f>
        <v>45164</v>
      </c>
      <c r="H102" s="775">
        <f t="shared" ref="H102:H103" si="326">D102+13</f>
        <v>45166</v>
      </c>
      <c r="I102" s="474">
        <f t="shared" si="284"/>
        <v>45154</v>
      </c>
      <c r="J102" s="489"/>
      <c r="K102" s="161"/>
      <c r="L102" s="161"/>
      <c r="M102" s="161"/>
      <c r="N102" s="161"/>
    </row>
    <row r="103" spans="1:14" s="165" customFormat="1" ht="17.25" hidden="1" customHeight="1" x14ac:dyDescent="0.2">
      <c r="A103" s="367"/>
      <c r="B103" s="810" t="s">
        <v>3049</v>
      </c>
      <c r="C103" s="142" t="s">
        <v>3110</v>
      </c>
      <c r="D103" s="774">
        <v>45160</v>
      </c>
      <c r="E103" s="775">
        <f t="shared" si="323"/>
        <v>45165</v>
      </c>
      <c r="F103" s="775">
        <f t="shared" si="324"/>
        <v>45169</v>
      </c>
      <c r="G103" s="775">
        <f t="shared" si="325"/>
        <v>45171</v>
      </c>
      <c r="H103" s="775">
        <f t="shared" si="326"/>
        <v>45173</v>
      </c>
      <c r="I103" s="474">
        <f t="shared" si="284"/>
        <v>45161</v>
      </c>
      <c r="J103" s="489"/>
      <c r="K103" s="161"/>
      <c r="L103" s="161"/>
      <c r="M103" s="161"/>
      <c r="N103" s="161"/>
    </row>
    <row r="104" spans="1:14" s="165" customFormat="1" ht="17.25" hidden="1" customHeight="1" x14ac:dyDescent="0.2">
      <c r="A104" s="367"/>
      <c r="B104" s="810" t="s">
        <v>3111</v>
      </c>
      <c r="C104" s="142" t="s">
        <v>3112</v>
      </c>
      <c r="D104" s="774">
        <v>45167</v>
      </c>
      <c r="E104" s="818">
        <f t="shared" ref="E104" si="327">D104+5</f>
        <v>45172</v>
      </c>
      <c r="F104" s="775">
        <f t="shared" ref="F104" si="328">D104+9</f>
        <v>45176</v>
      </c>
      <c r="G104" s="775">
        <f t="shared" ref="G104" si="329">D104+11</f>
        <v>45178</v>
      </c>
      <c r="H104" s="775">
        <f t="shared" ref="H104" si="330">D104+13</f>
        <v>45180</v>
      </c>
      <c r="I104" s="474">
        <f t="shared" si="284"/>
        <v>45168</v>
      </c>
      <c r="J104" s="489"/>
      <c r="K104" s="161"/>
      <c r="L104" s="161"/>
      <c r="M104" s="161"/>
      <c r="N104" s="161"/>
    </row>
    <row r="105" spans="1:14" s="165" customFormat="1" ht="17.25" hidden="1" customHeight="1" x14ac:dyDescent="0.2">
      <c r="A105" s="367"/>
      <c r="B105" s="810" t="s">
        <v>3065</v>
      </c>
      <c r="C105" s="142" t="s">
        <v>3113</v>
      </c>
      <c r="D105" s="774">
        <f t="shared" ref="D105:D109" si="331">D104+7</f>
        <v>45174</v>
      </c>
      <c r="E105" s="818">
        <f t="shared" ref="E105:E113" si="332">D105+5</f>
        <v>45179</v>
      </c>
      <c r="F105" s="775">
        <f t="shared" ref="F105:F113" si="333">D105+9</f>
        <v>45183</v>
      </c>
      <c r="G105" s="775">
        <f t="shared" ref="G105:G113" si="334">D105+11</f>
        <v>45185</v>
      </c>
      <c r="H105" s="775">
        <f t="shared" ref="H105:H113" si="335">D105+13</f>
        <v>45187</v>
      </c>
      <c r="I105" s="474">
        <f t="shared" ref="I105:I130" si="336">I104+7</f>
        <v>45175</v>
      </c>
      <c r="J105" s="489"/>
      <c r="K105" s="161"/>
      <c r="L105" s="161"/>
      <c r="M105" s="161"/>
      <c r="N105" s="161"/>
    </row>
    <row r="106" spans="1:14" s="165" customFormat="1" ht="17.25" hidden="1" customHeight="1" x14ac:dyDescent="0.2">
      <c r="A106" s="367"/>
      <c r="B106" s="810" t="s">
        <v>3001</v>
      </c>
      <c r="C106" s="142" t="s">
        <v>3114</v>
      </c>
      <c r="D106" s="774">
        <f t="shared" si="331"/>
        <v>45181</v>
      </c>
      <c r="E106" s="818">
        <f t="shared" si="332"/>
        <v>45186</v>
      </c>
      <c r="F106" s="775">
        <f t="shared" si="333"/>
        <v>45190</v>
      </c>
      <c r="G106" s="775">
        <f t="shared" si="334"/>
        <v>45192</v>
      </c>
      <c r="H106" s="775">
        <f t="shared" si="335"/>
        <v>45194</v>
      </c>
      <c r="I106" s="474">
        <f t="shared" si="336"/>
        <v>45182</v>
      </c>
      <c r="J106" s="489"/>
      <c r="K106" s="161"/>
      <c r="L106" s="161"/>
      <c r="M106" s="161"/>
      <c r="N106" s="161"/>
    </row>
    <row r="107" spans="1:14" s="165" customFormat="1" ht="17.25" hidden="1" customHeight="1" x14ac:dyDescent="0.2">
      <c r="A107" s="367"/>
      <c r="B107" s="810" t="s">
        <v>3098</v>
      </c>
      <c r="C107" s="142" t="s">
        <v>3115</v>
      </c>
      <c r="D107" s="774">
        <f t="shared" si="331"/>
        <v>45188</v>
      </c>
      <c r="E107" s="775">
        <f t="shared" si="332"/>
        <v>45193</v>
      </c>
      <c r="F107" s="775">
        <f t="shared" si="333"/>
        <v>45197</v>
      </c>
      <c r="G107" s="775">
        <f t="shared" si="334"/>
        <v>45199</v>
      </c>
      <c r="H107" s="775">
        <f t="shared" si="335"/>
        <v>45201</v>
      </c>
      <c r="I107" s="474">
        <f t="shared" si="336"/>
        <v>45189</v>
      </c>
      <c r="J107" s="489"/>
      <c r="K107" s="161"/>
      <c r="L107" s="161"/>
      <c r="M107" s="161"/>
      <c r="N107" s="161"/>
    </row>
    <row r="108" spans="1:14" s="165" customFormat="1" ht="17.25" hidden="1" customHeight="1" x14ac:dyDescent="0.2">
      <c r="A108" s="367"/>
      <c r="B108" s="810" t="s">
        <v>3100</v>
      </c>
      <c r="C108" s="142" t="s">
        <v>3116</v>
      </c>
      <c r="D108" s="774">
        <f t="shared" si="331"/>
        <v>45195</v>
      </c>
      <c r="E108" s="775">
        <f t="shared" si="332"/>
        <v>45200</v>
      </c>
      <c r="F108" s="775">
        <f t="shared" si="333"/>
        <v>45204</v>
      </c>
      <c r="G108" s="775">
        <f t="shared" si="334"/>
        <v>45206</v>
      </c>
      <c r="H108" s="775">
        <f t="shared" si="335"/>
        <v>45208</v>
      </c>
      <c r="I108" s="474">
        <f t="shared" si="336"/>
        <v>45196</v>
      </c>
      <c r="J108" s="489"/>
      <c r="K108" s="161"/>
      <c r="L108" s="161"/>
      <c r="M108" s="161"/>
      <c r="N108" s="161"/>
    </row>
    <row r="109" spans="1:14" s="165" customFormat="1" ht="17.25" hidden="1" customHeight="1" x14ac:dyDescent="0.2">
      <c r="A109" s="367"/>
      <c r="B109" s="810" t="s">
        <v>3084</v>
      </c>
      <c r="C109" s="142" t="s">
        <v>3117</v>
      </c>
      <c r="D109" s="774">
        <f t="shared" si="331"/>
        <v>45202</v>
      </c>
      <c r="E109" s="775">
        <f t="shared" si="332"/>
        <v>45207</v>
      </c>
      <c r="F109" s="775">
        <f t="shared" si="333"/>
        <v>45211</v>
      </c>
      <c r="G109" s="775">
        <f t="shared" si="334"/>
        <v>45213</v>
      </c>
      <c r="H109" s="775">
        <f t="shared" si="335"/>
        <v>45215</v>
      </c>
      <c r="I109" s="474">
        <f t="shared" si="336"/>
        <v>45203</v>
      </c>
      <c r="J109" s="489"/>
      <c r="K109" s="161"/>
      <c r="L109" s="161"/>
      <c r="M109" s="161"/>
      <c r="N109" s="161"/>
    </row>
    <row r="110" spans="1:14" s="165" customFormat="1" ht="17.25" hidden="1" customHeight="1" x14ac:dyDescent="0.2">
      <c r="A110" s="367"/>
      <c r="B110" s="810" t="s">
        <v>3009</v>
      </c>
      <c r="C110" s="142" t="s">
        <v>3118</v>
      </c>
      <c r="D110" s="774">
        <v>45211</v>
      </c>
      <c r="E110" s="775">
        <f t="shared" si="332"/>
        <v>45216</v>
      </c>
      <c r="F110" s="775">
        <f t="shared" si="333"/>
        <v>45220</v>
      </c>
      <c r="G110" s="775">
        <f t="shared" si="334"/>
        <v>45222</v>
      </c>
      <c r="H110" s="775">
        <f t="shared" si="335"/>
        <v>45224</v>
      </c>
      <c r="I110" s="474">
        <f t="shared" si="336"/>
        <v>45210</v>
      </c>
      <c r="J110" s="489"/>
      <c r="K110" s="161"/>
      <c r="L110" s="161"/>
      <c r="M110" s="161"/>
      <c r="N110" s="161"/>
    </row>
    <row r="111" spans="1:14" s="165" customFormat="1" ht="17.25" hidden="1" customHeight="1" x14ac:dyDescent="0.2">
      <c r="A111" s="367"/>
      <c r="B111" s="810" t="s">
        <v>3003</v>
      </c>
      <c r="C111" s="142" t="s">
        <v>3119</v>
      </c>
      <c r="D111" s="774">
        <v>45230</v>
      </c>
      <c r="E111" s="775">
        <f t="shared" si="332"/>
        <v>45235</v>
      </c>
      <c r="F111" s="775">
        <f t="shared" si="333"/>
        <v>45239</v>
      </c>
      <c r="G111" s="775">
        <f t="shared" si="334"/>
        <v>45241</v>
      </c>
      <c r="H111" s="775">
        <f t="shared" si="335"/>
        <v>45243</v>
      </c>
      <c r="I111" s="474">
        <f t="shared" si="336"/>
        <v>45217</v>
      </c>
      <c r="J111" s="489"/>
      <c r="K111" s="161"/>
      <c r="L111" s="161"/>
      <c r="M111" s="161"/>
      <c r="N111" s="161"/>
    </row>
    <row r="112" spans="1:14" s="165" customFormat="1" ht="17.25" hidden="1" customHeight="1" x14ac:dyDescent="0.2">
      <c r="A112" s="367"/>
      <c r="B112" s="810" t="s">
        <v>2999</v>
      </c>
      <c r="C112" s="142" t="s">
        <v>3120</v>
      </c>
      <c r="D112" s="774">
        <v>45236</v>
      </c>
      <c r="E112" s="775">
        <f t="shared" si="332"/>
        <v>45241</v>
      </c>
      <c r="F112" s="775">
        <f t="shared" si="333"/>
        <v>45245</v>
      </c>
      <c r="G112" s="775">
        <f t="shared" si="334"/>
        <v>45247</v>
      </c>
      <c r="H112" s="775">
        <f t="shared" si="335"/>
        <v>45249</v>
      </c>
      <c r="I112" s="474">
        <f t="shared" si="336"/>
        <v>45224</v>
      </c>
      <c r="J112" s="489"/>
      <c r="K112" s="161"/>
      <c r="L112" s="161"/>
      <c r="M112" s="161"/>
      <c r="N112" s="161"/>
    </row>
    <row r="113" spans="1:14" s="165" customFormat="1" ht="17.25" hidden="1" customHeight="1" x14ac:dyDescent="0.2">
      <c r="A113" s="367"/>
      <c r="B113" s="823" t="s">
        <v>3106</v>
      </c>
      <c r="C113" s="807" t="s">
        <v>3121</v>
      </c>
      <c r="D113" s="589">
        <v>45230</v>
      </c>
      <c r="E113" s="665">
        <f t="shared" si="332"/>
        <v>45235</v>
      </c>
      <c r="F113" s="665">
        <f t="shared" si="333"/>
        <v>45239</v>
      </c>
      <c r="G113" s="665">
        <f t="shared" si="334"/>
        <v>45241</v>
      </c>
      <c r="H113" s="665">
        <f t="shared" si="335"/>
        <v>45243</v>
      </c>
      <c r="I113" s="474">
        <f t="shared" si="336"/>
        <v>45231</v>
      </c>
      <c r="J113" s="489"/>
      <c r="K113" s="161"/>
      <c r="L113" s="161"/>
      <c r="M113" s="161"/>
      <c r="N113" s="161"/>
    </row>
    <row r="114" spans="1:14" s="165" customFormat="1" ht="17.25" hidden="1" customHeight="1" x14ac:dyDescent="0.2">
      <c r="A114" s="367"/>
      <c r="B114" s="810" t="s">
        <v>3045</v>
      </c>
      <c r="C114" s="142" t="s">
        <v>3122</v>
      </c>
      <c r="D114" s="6">
        <f t="shared" ref="D114:D126" si="337">D113+7</f>
        <v>45237</v>
      </c>
      <c r="E114" s="341">
        <f t="shared" ref="E114" si="338">D114+5</f>
        <v>45242</v>
      </c>
      <c r="F114" s="341">
        <f t="shared" ref="F114" si="339">D114+9</f>
        <v>45246</v>
      </c>
      <c r="G114" s="341">
        <f t="shared" ref="G114" si="340">D114+11</f>
        <v>45248</v>
      </c>
      <c r="H114" s="341">
        <f t="shared" ref="H114" si="341">D114+13</f>
        <v>45250</v>
      </c>
      <c r="I114" s="474">
        <f t="shared" si="336"/>
        <v>45238</v>
      </c>
      <c r="J114" s="489"/>
      <c r="K114" s="161"/>
      <c r="L114" s="161"/>
      <c r="M114" s="161"/>
      <c r="N114" s="161"/>
    </row>
    <row r="115" spans="1:14" s="165" customFormat="1" ht="17.25" hidden="1" customHeight="1" x14ac:dyDescent="0.2">
      <c r="A115" s="367"/>
      <c r="B115" s="810" t="s">
        <v>3092</v>
      </c>
      <c r="C115" s="142" t="s">
        <v>3123</v>
      </c>
      <c r="D115" s="6">
        <f t="shared" si="337"/>
        <v>45244</v>
      </c>
      <c r="E115" s="341">
        <f t="shared" ref="E115:E117" si="342">D115+5</f>
        <v>45249</v>
      </c>
      <c r="F115" s="341">
        <f t="shared" ref="F115:F117" si="343">D115+9</f>
        <v>45253</v>
      </c>
      <c r="G115" s="341">
        <f t="shared" ref="G115:G117" si="344">D115+11</f>
        <v>45255</v>
      </c>
      <c r="H115" s="341">
        <f t="shared" ref="H115:H117" si="345">D115+13</f>
        <v>45257</v>
      </c>
      <c r="I115" s="474">
        <f t="shared" si="336"/>
        <v>45245</v>
      </c>
      <c r="J115" s="489"/>
      <c r="K115" s="161"/>
      <c r="L115" s="161"/>
      <c r="M115" s="161"/>
      <c r="N115" s="161"/>
    </row>
    <row r="116" spans="1:14" s="165" customFormat="1" ht="17.25" hidden="1" customHeight="1" x14ac:dyDescent="0.2">
      <c r="A116" s="367"/>
      <c r="B116" s="810" t="s">
        <v>3124</v>
      </c>
      <c r="C116" s="142" t="s">
        <v>3125</v>
      </c>
      <c r="D116" s="6">
        <f t="shared" si="337"/>
        <v>45251</v>
      </c>
      <c r="E116" s="341">
        <f t="shared" si="342"/>
        <v>45256</v>
      </c>
      <c r="F116" s="341">
        <f t="shared" si="343"/>
        <v>45260</v>
      </c>
      <c r="G116" s="341">
        <f t="shared" si="344"/>
        <v>45262</v>
      </c>
      <c r="H116" s="341">
        <f t="shared" si="345"/>
        <v>45264</v>
      </c>
      <c r="I116" s="474">
        <f t="shared" si="336"/>
        <v>45252</v>
      </c>
      <c r="J116" s="489"/>
      <c r="K116" s="161"/>
      <c r="L116" s="161"/>
      <c r="M116" s="161"/>
      <c r="N116" s="161"/>
    </row>
    <row r="117" spans="1:14" s="165" customFormat="1" ht="17.25" customHeight="1" x14ac:dyDescent="0.2">
      <c r="A117" s="367"/>
      <c r="B117" s="810" t="s">
        <v>3126</v>
      </c>
      <c r="C117" s="142" t="s">
        <v>3127</v>
      </c>
      <c r="D117" s="6">
        <f t="shared" si="337"/>
        <v>45258</v>
      </c>
      <c r="E117" s="341">
        <f t="shared" si="342"/>
        <v>45263</v>
      </c>
      <c r="F117" s="341">
        <f t="shared" si="343"/>
        <v>45267</v>
      </c>
      <c r="G117" s="341">
        <f t="shared" si="344"/>
        <v>45269</v>
      </c>
      <c r="H117" s="341">
        <f t="shared" si="345"/>
        <v>45271</v>
      </c>
      <c r="I117" s="474">
        <f t="shared" si="336"/>
        <v>45259</v>
      </c>
      <c r="J117" s="489"/>
      <c r="K117" s="161"/>
      <c r="L117" s="161"/>
      <c r="M117" s="161"/>
      <c r="N117" s="161"/>
    </row>
    <row r="118" spans="1:14" s="165" customFormat="1" ht="17.25" customHeight="1" x14ac:dyDescent="0.2">
      <c r="A118" s="367"/>
      <c r="B118" s="810" t="s">
        <v>3065</v>
      </c>
      <c r="C118" s="142" t="s">
        <v>3128</v>
      </c>
      <c r="D118" s="6">
        <f t="shared" si="337"/>
        <v>45265</v>
      </c>
      <c r="E118" s="341">
        <f t="shared" ref="E118" si="346">D118+5</f>
        <v>45270</v>
      </c>
      <c r="F118" s="341">
        <f t="shared" ref="F118" si="347">D118+9</f>
        <v>45274</v>
      </c>
      <c r="G118" s="341">
        <f t="shared" ref="G118" si="348">D118+11</f>
        <v>45276</v>
      </c>
      <c r="H118" s="341">
        <f t="shared" ref="H118" si="349">D118+13</f>
        <v>45278</v>
      </c>
      <c r="I118" s="474">
        <f t="shared" si="336"/>
        <v>45266</v>
      </c>
      <c r="J118" s="489"/>
      <c r="K118" s="161"/>
      <c r="L118" s="161"/>
      <c r="M118" s="161"/>
      <c r="N118" s="161"/>
    </row>
    <row r="119" spans="1:14" s="165" customFormat="1" ht="17.25" customHeight="1" x14ac:dyDescent="0.2">
      <c r="A119" s="367"/>
      <c r="B119" s="810" t="s">
        <v>3001</v>
      </c>
      <c r="C119" s="142" t="s">
        <v>3129</v>
      </c>
      <c r="D119" s="6">
        <f t="shared" si="337"/>
        <v>45272</v>
      </c>
      <c r="E119" s="341">
        <f t="shared" ref="E119:E124" si="350">D119+5</f>
        <v>45277</v>
      </c>
      <c r="F119" s="341">
        <f t="shared" ref="F119:F124" si="351">D119+9</f>
        <v>45281</v>
      </c>
      <c r="G119" s="341">
        <f t="shared" ref="G119:G124" si="352">D119+11</f>
        <v>45283</v>
      </c>
      <c r="H119" s="341">
        <f t="shared" ref="H119:H124" si="353">D119+13</f>
        <v>45285</v>
      </c>
      <c r="I119" s="474">
        <f t="shared" si="336"/>
        <v>45273</v>
      </c>
      <c r="J119" s="489"/>
      <c r="K119" s="161"/>
      <c r="L119" s="161"/>
      <c r="M119" s="161"/>
      <c r="N119" s="161"/>
    </row>
    <row r="120" spans="1:14" s="165" customFormat="1" ht="17.25" customHeight="1" x14ac:dyDescent="0.2">
      <c r="A120" s="367"/>
      <c r="B120" s="810" t="s">
        <v>3098</v>
      </c>
      <c r="C120" s="142" t="s">
        <v>3130</v>
      </c>
      <c r="D120" s="6">
        <f t="shared" si="337"/>
        <v>45279</v>
      </c>
      <c r="E120" s="341">
        <f t="shared" si="350"/>
        <v>45284</v>
      </c>
      <c r="F120" s="341">
        <f t="shared" si="351"/>
        <v>45288</v>
      </c>
      <c r="G120" s="341">
        <f t="shared" si="352"/>
        <v>45290</v>
      </c>
      <c r="H120" s="341">
        <f t="shared" si="353"/>
        <v>45292</v>
      </c>
      <c r="I120" s="474">
        <f t="shared" si="336"/>
        <v>45280</v>
      </c>
      <c r="J120" s="489"/>
      <c r="K120" s="161"/>
      <c r="L120" s="161"/>
      <c r="M120" s="161"/>
      <c r="N120" s="161"/>
    </row>
    <row r="121" spans="1:14" s="165" customFormat="1" ht="17.25" customHeight="1" x14ac:dyDescent="0.2">
      <c r="A121" s="367"/>
      <c r="B121" s="810" t="s">
        <v>3088</v>
      </c>
      <c r="C121" s="142" t="s">
        <v>3131</v>
      </c>
      <c r="D121" s="6">
        <f t="shared" si="337"/>
        <v>45286</v>
      </c>
      <c r="E121" s="341">
        <f t="shared" si="350"/>
        <v>45291</v>
      </c>
      <c r="F121" s="341">
        <f t="shared" si="351"/>
        <v>45295</v>
      </c>
      <c r="G121" s="341">
        <f t="shared" si="352"/>
        <v>45297</v>
      </c>
      <c r="H121" s="341">
        <f t="shared" si="353"/>
        <v>45299</v>
      </c>
      <c r="I121" s="474">
        <f t="shared" si="336"/>
        <v>45287</v>
      </c>
      <c r="J121" s="489"/>
      <c r="K121" s="161"/>
      <c r="L121" s="161"/>
      <c r="M121" s="161"/>
      <c r="N121" s="161"/>
    </row>
    <row r="122" spans="1:14" s="165" customFormat="1" ht="25.5" customHeight="1" x14ac:dyDescent="0.2">
      <c r="A122" s="367"/>
      <c r="B122" s="827" t="s">
        <v>395</v>
      </c>
      <c r="C122" s="713"/>
      <c r="D122" s="546">
        <f t="shared" si="337"/>
        <v>45293</v>
      </c>
      <c r="E122" s="540">
        <f t="shared" si="350"/>
        <v>45298</v>
      </c>
      <c r="F122" s="540">
        <f t="shared" si="351"/>
        <v>45302</v>
      </c>
      <c r="G122" s="540">
        <f t="shared" si="352"/>
        <v>45304</v>
      </c>
      <c r="H122" s="540">
        <f t="shared" si="353"/>
        <v>45306</v>
      </c>
      <c r="I122" s="828">
        <f t="shared" si="336"/>
        <v>45294</v>
      </c>
      <c r="J122" s="489"/>
      <c r="K122" s="161"/>
      <c r="L122" s="161"/>
      <c r="M122" s="161"/>
      <c r="N122" s="161"/>
    </row>
    <row r="123" spans="1:14" s="165" customFormat="1" ht="17.25" customHeight="1" x14ac:dyDescent="0.2">
      <c r="A123" s="367"/>
      <c r="B123" s="810" t="s">
        <v>3049</v>
      </c>
      <c r="C123" s="142" t="s">
        <v>3132</v>
      </c>
      <c r="D123" s="6">
        <f t="shared" si="337"/>
        <v>45300</v>
      </c>
      <c r="E123" s="341">
        <f t="shared" si="350"/>
        <v>45305</v>
      </c>
      <c r="F123" s="341">
        <f t="shared" si="351"/>
        <v>45309</v>
      </c>
      <c r="G123" s="341">
        <f t="shared" si="352"/>
        <v>45311</v>
      </c>
      <c r="H123" s="341">
        <f t="shared" si="353"/>
        <v>45313</v>
      </c>
      <c r="I123" s="474">
        <f t="shared" si="336"/>
        <v>45301</v>
      </c>
      <c r="J123" s="489"/>
      <c r="K123" s="161"/>
      <c r="L123" s="161"/>
      <c r="M123" s="161"/>
      <c r="N123" s="161"/>
    </row>
    <row r="124" spans="1:14" s="165" customFormat="1" ht="17.25" customHeight="1" x14ac:dyDescent="0.2">
      <c r="A124" s="367"/>
      <c r="B124" s="810" t="s">
        <v>3084</v>
      </c>
      <c r="C124" s="142" t="s">
        <v>3133</v>
      </c>
      <c r="D124" s="6">
        <f t="shared" si="337"/>
        <v>45307</v>
      </c>
      <c r="E124" s="341">
        <f t="shared" si="350"/>
        <v>45312</v>
      </c>
      <c r="F124" s="341">
        <f t="shared" si="351"/>
        <v>45316</v>
      </c>
      <c r="G124" s="341">
        <f t="shared" si="352"/>
        <v>45318</v>
      </c>
      <c r="H124" s="341">
        <f t="shared" si="353"/>
        <v>45320</v>
      </c>
      <c r="I124" s="474">
        <f t="shared" si="336"/>
        <v>45308</v>
      </c>
      <c r="J124" s="489"/>
      <c r="K124" s="161"/>
      <c r="L124" s="161"/>
      <c r="M124" s="161"/>
      <c r="N124" s="161"/>
    </row>
    <row r="125" spans="1:14" s="165" customFormat="1" ht="17.25" customHeight="1" x14ac:dyDescent="0.2">
      <c r="A125" s="367"/>
      <c r="B125" s="716" t="s">
        <v>3009</v>
      </c>
      <c r="C125" s="142" t="s">
        <v>3134</v>
      </c>
      <c r="D125" s="6">
        <f t="shared" si="337"/>
        <v>45314</v>
      </c>
      <c r="E125" s="341">
        <f t="shared" ref="E125" si="354">D125+5</f>
        <v>45319</v>
      </c>
      <c r="F125" s="341">
        <f t="shared" ref="F125" si="355">D125+9</f>
        <v>45323</v>
      </c>
      <c r="G125" s="341">
        <f t="shared" ref="G125" si="356">D125+11</f>
        <v>45325</v>
      </c>
      <c r="H125" s="341">
        <f t="shared" ref="H125" si="357">D125+13</f>
        <v>45327</v>
      </c>
      <c r="I125" s="474">
        <f t="shared" si="336"/>
        <v>45315</v>
      </c>
      <c r="J125" s="489"/>
      <c r="K125" s="161"/>
      <c r="L125" s="161"/>
      <c r="M125" s="161"/>
      <c r="N125" s="161"/>
    </row>
    <row r="126" spans="1:14" s="165" customFormat="1" ht="25.5" customHeight="1" x14ac:dyDescent="0.2">
      <c r="A126" s="367"/>
      <c r="B126" s="810" t="s">
        <v>3003</v>
      </c>
      <c r="C126" s="142" t="s">
        <v>3135</v>
      </c>
      <c r="D126" s="6">
        <f t="shared" si="337"/>
        <v>45321</v>
      </c>
      <c r="E126" s="341">
        <f t="shared" ref="E126" si="358">D126+5</f>
        <v>45326</v>
      </c>
      <c r="F126" s="341">
        <f t="shared" ref="F126" si="359">D126+9</f>
        <v>45330</v>
      </c>
      <c r="G126" s="341">
        <f t="shared" ref="G126" si="360">D126+11</f>
        <v>45332</v>
      </c>
      <c r="H126" s="341">
        <f t="shared" ref="H126" si="361">D126+13</f>
        <v>45334</v>
      </c>
      <c r="I126" s="474">
        <f t="shared" si="336"/>
        <v>45322</v>
      </c>
      <c r="J126" s="489"/>
      <c r="K126" s="161"/>
      <c r="L126" s="161"/>
      <c r="M126" s="161"/>
      <c r="N126" s="161"/>
    </row>
    <row r="127" spans="1:14" s="165" customFormat="1" ht="20.25" customHeight="1" x14ac:dyDescent="0.2">
      <c r="A127" s="367"/>
      <c r="B127" s="810" t="s">
        <v>2999</v>
      </c>
      <c r="C127" s="142" t="s">
        <v>3136</v>
      </c>
      <c r="D127" s="6">
        <v>45337</v>
      </c>
      <c r="E127" s="341">
        <f t="shared" ref="E127" si="362">D127+5</f>
        <v>45342</v>
      </c>
      <c r="F127" s="341">
        <f t="shared" ref="F127" si="363">D127+9</f>
        <v>45346</v>
      </c>
      <c r="G127" s="341">
        <f t="shared" ref="G127" si="364">D127+11</f>
        <v>45348</v>
      </c>
      <c r="H127" s="341">
        <f t="shared" ref="H127" si="365">D127+13</f>
        <v>45350</v>
      </c>
      <c r="I127" s="474">
        <f t="shared" si="336"/>
        <v>45329</v>
      </c>
      <c r="J127" s="489"/>
      <c r="K127" s="161"/>
      <c r="L127" s="161"/>
      <c r="M127" s="161"/>
      <c r="N127" s="161"/>
    </row>
    <row r="128" spans="1:14" s="165" customFormat="1" ht="20.25" customHeight="1" x14ac:dyDescent="0.2">
      <c r="A128" s="367"/>
      <c r="B128" s="810" t="s">
        <v>3106</v>
      </c>
      <c r="C128" s="142" t="s">
        <v>3137</v>
      </c>
      <c r="D128" s="6">
        <v>45348</v>
      </c>
      <c r="E128" s="341">
        <f t="shared" ref="E128" si="366">D128+5</f>
        <v>45353</v>
      </c>
      <c r="F128" s="341">
        <f t="shared" ref="F128" si="367">D128+9</f>
        <v>45357</v>
      </c>
      <c r="G128" s="341">
        <f t="shared" ref="G128" si="368">D128+11</f>
        <v>45359</v>
      </c>
      <c r="H128" s="341">
        <f t="shared" ref="H128" si="369">D128+13</f>
        <v>45361</v>
      </c>
      <c r="I128" s="474">
        <f t="shared" si="336"/>
        <v>45336</v>
      </c>
      <c r="J128" s="489"/>
      <c r="K128" s="161"/>
      <c r="L128" s="161"/>
      <c r="M128" s="161"/>
      <c r="N128" s="161"/>
    </row>
    <row r="129" spans="1:14" s="165" customFormat="1" ht="20.25" customHeight="1" x14ac:dyDescent="0.2">
      <c r="A129" s="367"/>
      <c r="B129" s="810" t="s">
        <v>3045</v>
      </c>
      <c r="C129" s="142" t="s">
        <v>3138</v>
      </c>
      <c r="D129" s="6">
        <v>45350</v>
      </c>
      <c r="E129" s="341">
        <f t="shared" ref="E129:E130" si="370">D129+5</f>
        <v>45355</v>
      </c>
      <c r="F129" s="341">
        <f t="shared" ref="F129:F130" si="371">D129+9</f>
        <v>45359</v>
      </c>
      <c r="G129" s="341">
        <f t="shared" ref="G129:G130" si="372">D129+11</f>
        <v>45361</v>
      </c>
      <c r="H129" s="341">
        <f t="shared" ref="H129:H130" si="373">D129+13</f>
        <v>45363</v>
      </c>
      <c r="I129" s="474">
        <f t="shared" si="336"/>
        <v>45343</v>
      </c>
      <c r="J129" s="489">
        <v>45355</v>
      </c>
      <c r="K129" s="161"/>
      <c r="L129" s="161"/>
      <c r="M129" s="161"/>
      <c r="N129" s="161"/>
    </row>
    <row r="130" spans="1:14" s="165" customFormat="1" ht="20.25" customHeight="1" x14ac:dyDescent="0.2">
      <c r="A130" s="367"/>
      <c r="B130" s="810" t="s">
        <v>3139</v>
      </c>
      <c r="C130" s="142" t="s">
        <v>3140</v>
      </c>
      <c r="D130" s="6">
        <v>45349</v>
      </c>
      <c r="E130" s="341">
        <f t="shared" si="370"/>
        <v>45354</v>
      </c>
      <c r="F130" s="341">
        <f t="shared" si="371"/>
        <v>45358</v>
      </c>
      <c r="G130" s="341">
        <f t="shared" si="372"/>
        <v>45360</v>
      </c>
      <c r="H130" s="341">
        <f t="shared" si="373"/>
        <v>45362</v>
      </c>
      <c r="I130" s="474">
        <f t="shared" si="336"/>
        <v>45350</v>
      </c>
      <c r="J130" s="489">
        <v>45357</v>
      </c>
      <c r="K130" s="161"/>
      <c r="L130" s="161"/>
      <c r="M130" s="161"/>
      <c r="N130" s="161"/>
    </row>
    <row r="131" spans="1:14" s="165" customFormat="1" ht="15" customHeight="1" x14ac:dyDescent="0.2">
      <c r="A131" s="367"/>
      <c r="B131" s="633"/>
      <c r="C131" s="551"/>
      <c r="D131" s="161"/>
      <c r="E131" s="161"/>
      <c r="F131" s="161"/>
      <c r="G131" s="161"/>
      <c r="H131" s="161"/>
      <c r="I131" s="474"/>
      <c r="J131" s="596"/>
      <c r="K131" s="161"/>
      <c r="L131" s="161"/>
      <c r="M131" s="161"/>
      <c r="N131" s="161"/>
    </row>
    <row r="132" spans="1:14" s="165" customFormat="1" ht="17.25" customHeight="1" x14ac:dyDescent="0.2">
      <c r="A132" s="367"/>
      <c r="B132" s="475" t="s">
        <v>685</v>
      </c>
      <c r="C132" s="151"/>
      <c r="D132" s="151"/>
      <c r="E132" s="151"/>
      <c r="F132" s="153"/>
      <c r="G132" s="151"/>
      <c r="H132" s="151"/>
      <c r="I132" s="151"/>
      <c r="J132" s="151"/>
      <c r="L132" s="153"/>
      <c r="M132" s="151"/>
    </row>
    <row r="133" spans="1:14" s="165" customFormat="1" ht="17.25" customHeight="1" x14ac:dyDescent="0.2">
      <c r="A133" s="367"/>
      <c r="B133" s="475"/>
      <c r="C133" s="151"/>
      <c r="D133" s="151"/>
      <c r="E133" s="151"/>
      <c r="F133" s="153"/>
      <c r="G133" s="151"/>
      <c r="H133" s="151"/>
      <c r="I133" s="151"/>
      <c r="J133" s="151"/>
      <c r="L133" s="153"/>
      <c r="M133" s="151"/>
    </row>
    <row r="134" spans="1:14" s="165" customFormat="1" ht="17.25" customHeight="1" x14ac:dyDescent="0.2">
      <c r="A134" s="368"/>
      <c r="B134" s="199" t="s">
        <v>449</v>
      </c>
      <c r="C134" s="200"/>
      <c r="D134" s="200"/>
      <c r="E134" s="201"/>
      <c r="F134" s="202" t="s">
        <v>1168</v>
      </c>
      <c r="G134" s="202"/>
      <c r="H134" s="200"/>
      <c r="I134" s="200"/>
      <c r="J134" s="202" t="s">
        <v>451</v>
      </c>
      <c r="K134" s="202"/>
      <c r="L134" s="202"/>
      <c r="M134" s="200"/>
      <c r="N134" s="203"/>
    </row>
    <row r="135" spans="1:14" s="165" customFormat="1" ht="17.25" customHeight="1" x14ac:dyDescent="0.2">
      <c r="A135" s="368"/>
      <c r="B135" s="204" t="s">
        <v>452</v>
      </c>
      <c r="C135" s="200"/>
      <c r="D135" s="205" t="s">
        <v>453</v>
      </c>
      <c r="E135" s="206"/>
      <c r="F135" s="204" t="s">
        <v>454</v>
      </c>
      <c r="G135" s="200"/>
      <c r="H135" s="205" t="s">
        <v>455</v>
      </c>
      <c r="I135" s="200"/>
      <c r="J135" s="204" t="s">
        <v>456</v>
      </c>
      <c r="K135" s="200"/>
      <c r="L135" s="205" t="s">
        <v>457</v>
      </c>
      <c r="M135" s="200"/>
      <c r="N135" s="203"/>
    </row>
    <row r="136" spans="1:14" s="165" customFormat="1" ht="17.25" customHeight="1" x14ac:dyDescent="0.2">
      <c r="A136" s="369"/>
      <c r="B136" s="465" t="s">
        <v>458</v>
      </c>
      <c r="C136" s="209"/>
      <c r="D136" s="645" t="s">
        <v>459</v>
      </c>
      <c r="E136" s="204"/>
      <c r="F136" s="796" t="s">
        <v>460</v>
      </c>
      <c r="G136" s="822" t="s">
        <v>461</v>
      </c>
      <c r="H136" s="264" t="s">
        <v>462</v>
      </c>
      <c r="I136" s="208"/>
      <c r="J136" s="208" t="s">
        <v>463</v>
      </c>
      <c r="K136" s="210" t="s">
        <v>464</v>
      </c>
      <c r="L136" s="210"/>
      <c r="M136" s="200"/>
      <c r="N136" s="203"/>
    </row>
    <row r="137" spans="1:14" s="165" customFormat="1" ht="17.25" customHeight="1" x14ac:dyDescent="0.2">
      <c r="A137" s="368"/>
      <c r="B137" s="465" t="s">
        <v>465</v>
      </c>
      <c r="C137" s="209"/>
      <c r="D137" s="645" t="s">
        <v>466</v>
      </c>
      <c r="E137" s="204"/>
      <c r="F137" s="796" t="s">
        <v>467</v>
      </c>
      <c r="G137" s="822" t="s">
        <v>468</v>
      </c>
      <c r="H137" s="264" t="s">
        <v>469</v>
      </c>
      <c r="I137" s="208"/>
      <c r="J137" s="208" t="s">
        <v>470</v>
      </c>
      <c r="K137" s="210" t="s">
        <v>471</v>
      </c>
      <c r="L137" s="210"/>
      <c r="M137" s="200"/>
      <c r="N137" s="203"/>
    </row>
    <row r="138" spans="1:14" s="165" customFormat="1" ht="17.25" customHeight="1" x14ac:dyDescent="0.2">
      <c r="A138" s="368"/>
      <c r="B138" s="208" t="s">
        <v>2273</v>
      </c>
      <c r="C138" s="209"/>
      <c r="D138" s="210" t="s">
        <v>473</v>
      </c>
      <c r="E138" s="204"/>
      <c r="F138" s="796" t="s">
        <v>474</v>
      </c>
      <c r="G138" s="822" t="s">
        <v>475</v>
      </c>
      <c r="H138" s="264" t="s">
        <v>476</v>
      </c>
      <c r="I138" s="465"/>
      <c r="J138" s="465" t="s">
        <v>477</v>
      </c>
      <c r="K138" s="645" t="s">
        <v>478</v>
      </c>
      <c r="L138" s="210"/>
      <c r="M138" s="200"/>
      <c r="N138" s="203"/>
    </row>
    <row r="139" spans="1:14" s="165" customFormat="1" ht="17.25" customHeight="1" x14ac:dyDescent="0.2">
      <c r="A139" s="368"/>
      <c r="B139" s="208" t="s">
        <v>479</v>
      </c>
      <c r="C139" s="209"/>
      <c r="D139" s="210" t="s">
        <v>480</v>
      </c>
      <c r="E139" s="204"/>
      <c r="F139" s="796" t="s">
        <v>481</v>
      </c>
      <c r="G139" s="822" t="s">
        <v>482</v>
      </c>
      <c r="H139" s="264" t="s">
        <v>483</v>
      </c>
      <c r="I139" s="208"/>
      <c r="J139" s="208" t="s">
        <v>484</v>
      </c>
      <c r="K139" s="210" t="s">
        <v>485</v>
      </c>
      <c r="L139" s="210"/>
      <c r="M139" s="200"/>
      <c r="N139" s="203"/>
    </row>
    <row r="140" spans="1:14" s="165" customFormat="1" ht="17.25" customHeight="1" x14ac:dyDescent="0.2">
      <c r="A140" s="368"/>
      <c r="B140" s="465" t="s">
        <v>486</v>
      </c>
      <c r="C140" s="209"/>
      <c r="D140" s="645" t="s">
        <v>487</v>
      </c>
      <c r="E140" s="204"/>
      <c r="F140" s="796" t="s">
        <v>2274</v>
      </c>
      <c r="G140" s="822" t="s">
        <v>489</v>
      </c>
      <c r="H140" s="264" t="s">
        <v>2275</v>
      </c>
      <c r="I140" s="208"/>
      <c r="J140" s="208" t="s">
        <v>491</v>
      </c>
      <c r="K140" s="210" t="s">
        <v>492</v>
      </c>
      <c r="L140" s="210"/>
      <c r="M140" s="200"/>
      <c r="N140" s="203"/>
    </row>
    <row r="141" spans="1:14" s="165" customFormat="1" ht="17.25" customHeight="1" x14ac:dyDescent="0.2">
      <c r="A141" s="368"/>
      <c r="B141" s="465" t="s">
        <v>493</v>
      </c>
      <c r="C141" s="209"/>
      <c r="D141" s="645" t="s">
        <v>494</v>
      </c>
      <c r="E141" s="204"/>
      <c r="F141" s="796"/>
      <c r="G141" s="822"/>
      <c r="H141" s="264"/>
      <c r="I141" s="208"/>
      <c r="J141" s="208" t="s">
        <v>498</v>
      </c>
      <c r="K141" s="210" t="s">
        <v>499</v>
      </c>
      <c r="L141" s="210"/>
      <c r="M141" s="200"/>
      <c r="N141" s="203"/>
    </row>
    <row r="142" spans="1:14" s="165" customFormat="1" ht="17.25" customHeight="1" x14ac:dyDescent="0.2">
      <c r="A142" s="368"/>
      <c r="B142" s="465" t="s">
        <v>500</v>
      </c>
      <c r="C142" s="209"/>
      <c r="D142" s="645" t="s">
        <v>501</v>
      </c>
      <c r="E142" s="204"/>
      <c r="F142" s="569"/>
      <c r="G142"/>
      <c r="H142"/>
      <c r="I142" s="465"/>
      <c r="J142" s="465" t="s">
        <v>502</v>
      </c>
      <c r="K142" s="467" t="s">
        <v>503</v>
      </c>
      <c r="L142" s="210"/>
      <c r="M142" s="200"/>
      <c r="N142" s="203"/>
    </row>
    <row r="143" spans="1:14" s="165" customFormat="1" ht="17.25" customHeight="1" x14ac:dyDescent="0.2">
      <c r="A143" s="368"/>
      <c r="B143" s="465" t="s">
        <v>504</v>
      </c>
      <c r="C143" s="209"/>
      <c r="D143" s="645" t="s">
        <v>505</v>
      </c>
      <c r="E143" s="11"/>
      <c r="F143" s="11"/>
      <c r="G143" s="14"/>
      <c r="H143" s="13"/>
      <c r="I143" s="11"/>
      <c r="J143" s="16"/>
      <c r="K143" s="13"/>
      <c r="L143" s="205"/>
      <c r="M143" s="200"/>
      <c r="N143" s="203"/>
    </row>
    <row r="144" spans="1:14" ht="17.25" customHeight="1" x14ac:dyDescent="0.2">
      <c r="A144" s="370"/>
      <c r="B144" s="203"/>
      <c r="C144" s="203"/>
      <c r="D144" s="211"/>
      <c r="E144" s="211"/>
      <c r="F144" s="208"/>
      <c r="G144" s="204"/>
      <c r="H144" s="210"/>
      <c r="I144" s="200"/>
      <c r="J144" s="19"/>
      <c r="K144" s="19"/>
      <c r="L144" s="19"/>
      <c r="M144" s="200"/>
      <c r="N144" s="203"/>
    </row>
    <row r="145" spans="1:14" ht="17.25" customHeight="1" x14ac:dyDescent="0.2">
      <c r="A145" s="370"/>
      <c r="B145" s="200" t="s">
        <v>1181</v>
      </c>
      <c r="C145" s="200" t="s">
        <v>1182</v>
      </c>
      <c r="D145" s="212"/>
      <c r="E145" s="200"/>
      <c r="F145" s="200" t="s">
        <v>1183</v>
      </c>
      <c r="G145" s="213" t="s">
        <v>1184</v>
      </c>
      <c r="H145" s="203" t="s">
        <v>3141</v>
      </c>
      <c r="I145" s="200"/>
      <c r="J145" s="200" t="s">
        <v>1183</v>
      </c>
      <c r="K145" s="200" t="s">
        <v>1185</v>
      </c>
      <c r="L145" s="203"/>
      <c r="M145" s="203"/>
      <c r="N145" s="203"/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1:N65"/>
  <sheetViews>
    <sheetView showGridLines="0" zoomScaleNormal="100" zoomScaleSheetLayoutView="75" workbookViewId="0">
      <selection activeCell="I48" sqref="I48:I49"/>
    </sheetView>
  </sheetViews>
  <sheetFormatPr defaultColWidth="9.140625" defaultRowHeight="17.25" customHeight="1" x14ac:dyDescent="0.2"/>
  <cols>
    <col min="1" max="1" width="13.7109375" style="218" customWidth="1"/>
    <col min="2" max="2" width="24.85546875" style="151" customWidth="1"/>
    <col min="3" max="3" width="25.140625" style="151" customWidth="1"/>
    <col min="4" max="4" width="14.28515625" style="151" customWidth="1"/>
    <col min="5" max="5" width="17.42578125" style="151" customWidth="1"/>
    <col min="6" max="6" width="23.42578125" style="151" customWidth="1"/>
    <col min="7" max="7" width="17.28515625" style="151" customWidth="1"/>
    <col min="8" max="8" width="23.28515625" style="151" customWidth="1"/>
    <col min="9" max="9" width="16.7109375" style="151" customWidth="1"/>
    <col min="10" max="10" width="17.5703125" style="155" customWidth="1"/>
    <col min="11" max="11" width="24.85546875" style="155" customWidth="1"/>
    <col min="12" max="12" width="19.7109375" style="155" customWidth="1"/>
    <col min="13" max="13" width="19" style="155" customWidth="1"/>
    <col min="14" max="16384" width="9.140625" style="155"/>
  </cols>
  <sheetData>
    <row r="1" spans="1:14" ht="14.25" thickBot="1" x14ac:dyDescent="0.25"/>
    <row r="2" spans="1:14" ht="17.25" customHeight="1" thickBot="1" x14ac:dyDescent="0.25">
      <c r="B2" s="1279" t="s">
        <v>116</v>
      </c>
      <c r="C2" s="1279"/>
      <c r="D2" s="1279"/>
      <c r="E2" s="1279"/>
      <c r="F2" s="1279"/>
      <c r="G2" s="1279"/>
      <c r="H2" s="1279"/>
      <c r="J2" s="1150" t="s">
        <v>382</v>
      </c>
    </row>
    <row r="3" spans="1:14" ht="14.25" thickBot="1" x14ac:dyDescent="0.25">
      <c r="B3" s="171"/>
      <c r="J3" s="1200"/>
    </row>
    <row r="4" spans="1:14" ht="30" customHeight="1" thickBot="1" x14ac:dyDescent="0.25">
      <c r="A4" s="154"/>
      <c r="B4" s="1280" t="s">
        <v>3142</v>
      </c>
      <c r="C4" s="1281"/>
      <c r="D4" s="1281"/>
      <c r="E4" s="1281"/>
      <c r="F4" s="1281"/>
      <c r="G4" s="1281"/>
      <c r="H4" s="1282"/>
      <c r="I4" s="153"/>
      <c r="J4" s="152"/>
      <c r="K4" s="152"/>
    </row>
    <row r="5" spans="1:14" ht="17.25" customHeight="1" x14ac:dyDescent="0.2">
      <c r="B5" s="163"/>
      <c r="F5" s="153"/>
      <c r="I5" s="180"/>
      <c r="J5" s="222"/>
      <c r="K5" s="222"/>
    </row>
    <row r="6" spans="1:14" s="361" customFormat="1" ht="25.5" x14ac:dyDescent="0.2">
      <c r="A6" s="221"/>
      <c r="B6" s="1016" t="s">
        <v>2180</v>
      </c>
      <c r="C6" s="694" t="s">
        <v>1650</v>
      </c>
      <c r="D6" s="1285" t="s">
        <v>1256</v>
      </c>
      <c r="E6" s="1133" t="s">
        <v>3143</v>
      </c>
      <c r="F6" s="1136" t="s">
        <v>187</v>
      </c>
      <c r="G6" s="1136" t="s">
        <v>350</v>
      </c>
      <c r="H6" s="1136" t="s">
        <v>2419</v>
      </c>
      <c r="I6" s="858"/>
      <c r="J6" s="1285" t="s">
        <v>2348</v>
      </c>
      <c r="K6" s="1285" t="s">
        <v>1458</v>
      </c>
      <c r="L6" s="947"/>
      <c r="M6" s="845"/>
    </row>
    <row r="7" spans="1:14" s="361" customFormat="1" ht="17.25" customHeight="1" x14ac:dyDescent="0.2">
      <c r="A7" s="221"/>
      <c r="B7" s="1136" t="s">
        <v>388</v>
      </c>
      <c r="C7" s="1136" t="s">
        <v>389</v>
      </c>
      <c r="D7" s="1286"/>
      <c r="E7" s="1132" t="s">
        <v>178</v>
      </c>
      <c r="F7" s="1132" t="s">
        <v>189</v>
      </c>
      <c r="G7" s="1132" t="s">
        <v>273</v>
      </c>
      <c r="H7" s="1132" t="s">
        <v>323</v>
      </c>
      <c r="J7" s="1286"/>
      <c r="K7" s="1286"/>
      <c r="L7" s="857"/>
      <c r="M7" s="857"/>
    </row>
    <row r="8" spans="1:14" s="361" customFormat="1" ht="17.25" hidden="1" customHeight="1" x14ac:dyDescent="0.2">
      <c r="A8" s="221"/>
      <c r="B8" s="820" t="s">
        <v>3144</v>
      </c>
      <c r="C8" s="1241" t="s">
        <v>2775</v>
      </c>
      <c r="D8" s="1246">
        <v>45200</v>
      </c>
      <c r="E8" s="1247">
        <f t="shared" ref="E8:E21" si="0">D8+7</f>
        <v>45207</v>
      </c>
      <c r="F8" s="1247">
        <f t="shared" ref="F8:F21" si="1">D8+10</f>
        <v>45210</v>
      </c>
      <c r="G8" s="1247">
        <f t="shared" ref="G8:G21" si="2">D8+13</f>
        <v>45213</v>
      </c>
      <c r="H8" s="1247">
        <f t="shared" ref="H8:H22" si="3">D8+16</f>
        <v>45216</v>
      </c>
      <c r="J8" s="890">
        <v>45200</v>
      </c>
      <c r="K8" s="890">
        <f>J8+1</f>
        <v>45201</v>
      </c>
      <c r="L8" s="857"/>
      <c r="M8" s="857"/>
      <c r="N8" s="1248"/>
    </row>
    <row r="9" spans="1:14" s="361" customFormat="1" ht="17.25" hidden="1" customHeight="1" x14ac:dyDescent="0.2">
      <c r="A9" s="221"/>
      <c r="B9" s="820" t="s">
        <v>3145</v>
      </c>
      <c r="C9" s="1241" t="s">
        <v>2776</v>
      </c>
      <c r="D9" s="1246">
        <v>45207</v>
      </c>
      <c r="E9" s="1247">
        <f t="shared" si="0"/>
        <v>45214</v>
      </c>
      <c r="F9" s="1247">
        <f t="shared" si="1"/>
        <v>45217</v>
      </c>
      <c r="G9" s="1247">
        <f t="shared" si="2"/>
        <v>45220</v>
      </c>
      <c r="H9" s="1247">
        <f t="shared" si="3"/>
        <v>45223</v>
      </c>
      <c r="J9" s="890">
        <v>45207</v>
      </c>
      <c r="K9" s="890">
        <f t="shared" ref="K9:K11" si="4">K8+7</f>
        <v>45208</v>
      </c>
      <c r="L9" s="857"/>
      <c r="M9" s="857"/>
      <c r="N9" s="1248"/>
    </row>
    <row r="10" spans="1:14" s="361" customFormat="1" ht="17.25" hidden="1" customHeight="1" x14ac:dyDescent="0.2">
      <c r="A10" s="221"/>
      <c r="B10" s="820" t="s">
        <v>3146</v>
      </c>
      <c r="C10" s="1241" t="s">
        <v>2777</v>
      </c>
      <c r="D10" s="1246">
        <v>45214</v>
      </c>
      <c r="E10" s="1247">
        <f t="shared" si="0"/>
        <v>45221</v>
      </c>
      <c r="F10" s="1247">
        <f t="shared" si="1"/>
        <v>45224</v>
      </c>
      <c r="G10" s="1247">
        <f t="shared" si="2"/>
        <v>45227</v>
      </c>
      <c r="H10" s="1247">
        <f t="shared" si="3"/>
        <v>45230</v>
      </c>
      <c r="J10" s="890">
        <v>45214</v>
      </c>
      <c r="K10" s="890">
        <f t="shared" si="4"/>
        <v>45215</v>
      </c>
      <c r="L10" s="857"/>
      <c r="M10" s="857"/>
      <c r="N10" s="1248"/>
    </row>
    <row r="11" spans="1:14" s="361" customFormat="1" ht="17.25" hidden="1" customHeight="1" x14ac:dyDescent="0.2">
      <c r="A11" s="221"/>
      <c r="B11" s="820" t="s">
        <v>3147</v>
      </c>
      <c r="C11" s="1241" t="s">
        <v>2779</v>
      </c>
      <c r="D11" s="1246">
        <v>45221</v>
      </c>
      <c r="E11" s="1247">
        <f t="shared" si="0"/>
        <v>45228</v>
      </c>
      <c r="F11" s="1247">
        <f t="shared" si="1"/>
        <v>45231</v>
      </c>
      <c r="G11" s="1247">
        <f t="shared" si="2"/>
        <v>45234</v>
      </c>
      <c r="H11" s="1247">
        <f t="shared" si="3"/>
        <v>45237</v>
      </c>
      <c r="J11" s="890">
        <v>45221</v>
      </c>
      <c r="K11" s="890">
        <f t="shared" si="4"/>
        <v>45222</v>
      </c>
      <c r="L11" s="857"/>
      <c r="M11" s="857"/>
      <c r="N11" s="1248"/>
    </row>
    <row r="12" spans="1:14" s="361" customFormat="1" ht="17.25" hidden="1" customHeight="1" x14ac:dyDescent="0.2">
      <c r="A12" s="221"/>
      <c r="B12" s="820" t="s">
        <v>3148</v>
      </c>
      <c r="C12" s="1241" t="s">
        <v>2780</v>
      </c>
      <c r="D12" s="1246">
        <v>45228</v>
      </c>
      <c r="E12" s="1246">
        <f t="shared" si="0"/>
        <v>45235</v>
      </c>
      <c r="F12" s="1246">
        <f t="shared" si="1"/>
        <v>45238</v>
      </c>
      <c r="G12" s="1246">
        <f t="shared" si="2"/>
        <v>45241</v>
      </c>
      <c r="H12" s="1246">
        <f t="shared" si="3"/>
        <v>45244</v>
      </c>
      <c r="J12" s="890">
        <v>45228</v>
      </c>
      <c r="K12" s="890">
        <f>K11+7</f>
        <v>45229</v>
      </c>
      <c r="L12" s="857"/>
      <c r="M12" s="857"/>
      <c r="N12" s="1248"/>
    </row>
    <row r="13" spans="1:14" s="361" customFormat="1" ht="17.25" hidden="1" customHeight="1" x14ac:dyDescent="0.2">
      <c r="A13" s="221"/>
      <c r="B13" s="810" t="s">
        <v>3149</v>
      </c>
      <c r="C13" s="1233" t="s">
        <v>2781</v>
      </c>
      <c r="D13" s="1249">
        <v>45235</v>
      </c>
      <c r="E13" s="1249">
        <f t="shared" si="0"/>
        <v>45242</v>
      </c>
      <c r="F13" s="1249">
        <f t="shared" si="1"/>
        <v>45245</v>
      </c>
      <c r="G13" s="1249">
        <f t="shared" si="2"/>
        <v>45248</v>
      </c>
      <c r="H13" s="1249">
        <f t="shared" si="3"/>
        <v>45251</v>
      </c>
      <c r="J13" s="890">
        <v>45235</v>
      </c>
      <c r="K13" s="890">
        <f t="shared" ref="K13:K42" si="5">K12+7</f>
        <v>45236</v>
      </c>
      <c r="L13" s="857"/>
      <c r="M13" s="857"/>
      <c r="N13" s="1248"/>
    </row>
    <row r="14" spans="1:14" s="361" customFormat="1" ht="17.25" hidden="1" customHeight="1" x14ac:dyDescent="0.2">
      <c r="A14" s="221"/>
      <c r="B14" s="810" t="s">
        <v>3150</v>
      </c>
      <c r="C14" s="1233" t="s">
        <v>2782</v>
      </c>
      <c r="D14" s="1249">
        <v>45242</v>
      </c>
      <c r="E14" s="1249">
        <f t="shared" si="0"/>
        <v>45249</v>
      </c>
      <c r="F14" s="1249">
        <f t="shared" si="1"/>
        <v>45252</v>
      </c>
      <c r="G14" s="1249">
        <f t="shared" si="2"/>
        <v>45255</v>
      </c>
      <c r="H14" s="1249">
        <f t="shared" si="3"/>
        <v>45258</v>
      </c>
      <c r="J14" s="890">
        <v>45242</v>
      </c>
      <c r="K14" s="890">
        <f t="shared" si="5"/>
        <v>45243</v>
      </c>
      <c r="L14" s="857"/>
      <c r="M14" s="857"/>
      <c r="N14" s="1248"/>
    </row>
    <row r="15" spans="1:14" s="361" customFormat="1" ht="17.25" hidden="1" customHeight="1" x14ac:dyDescent="0.2">
      <c r="A15" s="221"/>
      <c r="B15" s="810" t="s">
        <v>3151</v>
      </c>
      <c r="C15" s="1233" t="s">
        <v>2783</v>
      </c>
      <c r="D15" s="1249">
        <v>45249</v>
      </c>
      <c r="E15" s="1249">
        <f t="shared" si="0"/>
        <v>45256</v>
      </c>
      <c r="F15" s="1249">
        <f t="shared" si="1"/>
        <v>45259</v>
      </c>
      <c r="G15" s="1249">
        <f t="shared" si="2"/>
        <v>45262</v>
      </c>
      <c r="H15" s="1249">
        <f t="shared" si="3"/>
        <v>45265</v>
      </c>
      <c r="J15" s="890">
        <v>45249</v>
      </c>
      <c r="K15" s="890">
        <f t="shared" si="5"/>
        <v>45250</v>
      </c>
      <c r="L15" s="857"/>
      <c r="M15" s="857"/>
      <c r="N15" s="1248"/>
    </row>
    <row r="16" spans="1:14" s="361" customFormat="1" ht="17.25" hidden="1" customHeight="1" x14ac:dyDescent="0.2">
      <c r="A16" s="221"/>
      <c r="B16" s="810" t="s">
        <v>3152</v>
      </c>
      <c r="C16" s="1233" t="s">
        <v>2784</v>
      </c>
      <c r="D16" s="1249">
        <v>45256</v>
      </c>
      <c r="E16" s="1249">
        <f t="shared" si="0"/>
        <v>45263</v>
      </c>
      <c r="F16" s="1249">
        <f t="shared" si="1"/>
        <v>45266</v>
      </c>
      <c r="G16" s="1249">
        <f t="shared" si="2"/>
        <v>45269</v>
      </c>
      <c r="H16" s="1249">
        <f t="shared" si="3"/>
        <v>45272</v>
      </c>
      <c r="J16" s="890">
        <v>45256</v>
      </c>
      <c r="K16" s="890">
        <f t="shared" si="5"/>
        <v>45257</v>
      </c>
      <c r="L16" s="857"/>
      <c r="M16" s="857"/>
      <c r="N16" s="1248"/>
    </row>
    <row r="17" spans="1:14" s="361" customFormat="1" ht="17.25" hidden="1" customHeight="1" x14ac:dyDescent="0.2">
      <c r="A17" s="221"/>
      <c r="B17" s="820" t="s">
        <v>3153</v>
      </c>
      <c r="C17" s="1241" t="s">
        <v>2785</v>
      </c>
      <c r="D17" s="1246">
        <v>45263</v>
      </c>
      <c r="E17" s="1246">
        <f t="shared" si="0"/>
        <v>45270</v>
      </c>
      <c r="F17" s="1246">
        <f t="shared" si="1"/>
        <v>45273</v>
      </c>
      <c r="G17" s="1246">
        <f t="shared" si="2"/>
        <v>45276</v>
      </c>
      <c r="H17" s="1246">
        <f t="shared" si="3"/>
        <v>45279</v>
      </c>
      <c r="J17" s="890">
        <v>45263</v>
      </c>
      <c r="K17" s="890">
        <f t="shared" si="5"/>
        <v>45264</v>
      </c>
      <c r="L17" s="857"/>
      <c r="M17" s="857"/>
      <c r="N17" s="1248"/>
    </row>
    <row r="18" spans="1:14" s="361" customFormat="1" ht="17.25" hidden="1" customHeight="1" x14ac:dyDescent="0.2">
      <c r="A18" s="221"/>
      <c r="B18" s="820" t="s">
        <v>3154</v>
      </c>
      <c r="C18" s="1241" t="s">
        <v>2786</v>
      </c>
      <c r="D18" s="1246">
        <v>45270</v>
      </c>
      <c r="E18" s="1246">
        <f t="shared" si="0"/>
        <v>45277</v>
      </c>
      <c r="F18" s="1246">
        <f t="shared" si="1"/>
        <v>45280</v>
      </c>
      <c r="G18" s="1246">
        <f t="shared" si="2"/>
        <v>45283</v>
      </c>
      <c r="H18" s="1246">
        <f t="shared" si="3"/>
        <v>45286</v>
      </c>
      <c r="J18" s="890">
        <v>45270</v>
      </c>
      <c r="K18" s="890">
        <f t="shared" si="5"/>
        <v>45271</v>
      </c>
      <c r="L18" s="857"/>
      <c r="M18" s="857"/>
      <c r="N18" s="1248"/>
    </row>
    <row r="19" spans="1:14" s="361" customFormat="1" ht="17.25" hidden="1" customHeight="1" x14ac:dyDescent="0.2">
      <c r="A19" s="221"/>
      <c r="B19" s="820" t="s">
        <v>3155</v>
      </c>
      <c r="C19" s="1241" t="s">
        <v>2787</v>
      </c>
      <c r="D19" s="1246">
        <v>45277</v>
      </c>
      <c r="E19" s="1246">
        <f t="shared" si="0"/>
        <v>45284</v>
      </c>
      <c r="F19" s="1246">
        <f t="shared" si="1"/>
        <v>45287</v>
      </c>
      <c r="G19" s="1246">
        <f t="shared" si="2"/>
        <v>45290</v>
      </c>
      <c r="H19" s="1246">
        <f t="shared" si="3"/>
        <v>45293</v>
      </c>
      <c r="I19" s="1250"/>
      <c r="J19" s="890">
        <v>45277</v>
      </c>
      <c r="K19" s="890">
        <f t="shared" si="5"/>
        <v>45278</v>
      </c>
      <c r="L19" s="857"/>
      <c r="M19" s="857"/>
      <c r="N19" s="1248"/>
    </row>
    <row r="20" spans="1:14" s="361" customFormat="1" ht="17.25" hidden="1" customHeight="1" x14ac:dyDescent="0.2">
      <c r="A20" s="221"/>
      <c r="B20" s="820" t="s">
        <v>3156</v>
      </c>
      <c r="C20" s="1241" t="s">
        <v>2788</v>
      </c>
      <c r="D20" s="1246">
        <v>45284</v>
      </c>
      <c r="E20" s="1246">
        <f t="shared" si="0"/>
        <v>45291</v>
      </c>
      <c r="F20" s="1246">
        <f t="shared" si="1"/>
        <v>45294</v>
      </c>
      <c r="G20" s="1246">
        <f t="shared" si="2"/>
        <v>45297</v>
      </c>
      <c r="H20" s="1246">
        <f t="shared" si="3"/>
        <v>45300</v>
      </c>
      <c r="J20" s="890">
        <v>45284</v>
      </c>
      <c r="K20" s="890">
        <f t="shared" si="5"/>
        <v>45285</v>
      </c>
      <c r="L20" s="857"/>
      <c r="M20" s="857"/>
      <c r="N20" s="1248"/>
    </row>
    <row r="21" spans="1:14" s="361" customFormat="1" ht="17.25" hidden="1" customHeight="1" x14ac:dyDescent="0.2">
      <c r="A21" s="221"/>
      <c r="B21" s="820" t="s">
        <v>3157</v>
      </c>
      <c r="C21" s="1241" t="s">
        <v>2789</v>
      </c>
      <c r="D21" s="1246">
        <v>45291</v>
      </c>
      <c r="E21" s="1246">
        <f t="shared" si="0"/>
        <v>45298</v>
      </c>
      <c r="F21" s="1246">
        <f t="shared" si="1"/>
        <v>45301</v>
      </c>
      <c r="G21" s="1246">
        <f t="shared" si="2"/>
        <v>45304</v>
      </c>
      <c r="H21" s="1246">
        <f t="shared" si="3"/>
        <v>45307</v>
      </c>
      <c r="J21" s="890">
        <v>45291</v>
      </c>
      <c r="K21" s="890">
        <f t="shared" si="5"/>
        <v>45292</v>
      </c>
      <c r="L21" s="857"/>
      <c r="M21" s="857"/>
      <c r="N21" s="1248"/>
    </row>
    <row r="22" spans="1:14" s="361" customFormat="1" ht="17.25" hidden="1" customHeight="1" x14ac:dyDescent="0.2">
      <c r="A22" s="221"/>
      <c r="B22" s="810" t="s">
        <v>3144</v>
      </c>
      <c r="C22" s="1233" t="s">
        <v>2790</v>
      </c>
      <c r="D22" s="1249">
        <v>44938</v>
      </c>
      <c r="E22" s="1249">
        <f t="shared" ref="E22" si="6">D22+7</f>
        <v>44945</v>
      </c>
      <c r="F22" s="1249">
        <f t="shared" ref="F22" si="7">D22+10</f>
        <v>44948</v>
      </c>
      <c r="G22" s="1249">
        <f t="shared" ref="G22" si="8">D22+13</f>
        <v>44951</v>
      </c>
      <c r="H22" s="1249">
        <f t="shared" si="3"/>
        <v>44954</v>
      </c>
      <c r="J22" s="890">
        <v>45298</v>
      </c>
      <c r="K22" s="890">
        <f t="shared" si="5"/>
        <v>45299</v>
      </c>
      <c r="L22" s="857"/>
      <c r="M22" s="857"/>
      <c r="N22" s="1248"/>
    </row>
    <row r="23" spans="1:14" s="361" customFormat="1" ht="17.25" hidden="1" customHeight="1" x14ac:dyDescent="0.2">
      <c r="A23" s="221"/>
      <c r="B23" s="810" t="s">
        <v>3145</v>
      </c>
      <c r="C23" s="1233" t="s">
        <v>2791</v>
      </c>
      <c r="D23" s="1249">
        <v>44940</v>
      </c>
      <c r="E23" s="1249">
        <f t="shared" ref="E23:E25" si="9">D23+7</f>
        <v>44947</v>
      </c>
      <c r="F23" s="1249">
        <f t="shared" ref="F23:F25" si="10">D23+10</f>
        <v>44950</v>
      </c>
      <c r="G23" s="1249">
        <f t="shared" ref="G23:G25" si="11">D23+13</f>
        <v>44953</v>
      </c>
      <c r="H23" s="1249">
        <f t="shared" ref="H23:H25" si="12">D23+16</f>
        <v>44956</v>
      </c>
      <c r="J23" s="890">
        <v>45305</v>
      </c>
      <c r="K23" s="890">
        <f t="shared" si="5"/>
        <v>45306</v>
      </c>
      <c r="L23" s="857"/>
      <c r="M23" s="857"/>
      <c r="N23" s="1248"/>
    </row>
    <row r="24" spans="1:14" s="361" customFormat="1" ht="17.25" hidden="1" customHeight="1" x14ac:dyDescent="0.2">
      <c r="A24" s="221"/>
      <c r="B24" s="810" t="s">
        <v>3146</v>
      </c>
      <c r="C24" s="1233" t="s">
        <v>2792</v>
      </c>
      <c r="D24" s="1249">
        <f>D23+7</f>
        <v>44947</v>
      </c>
      <c r="E24" s="1249">
        <f t="shared" si="9"/>
        <v>44954</v>
      </c>
      <c r="F24" s="1249">
        <f t="shared" si="10"/>
        <v>44957</v>
      </c>
      <c r="G24" s="1249">
        <f t="shared" si="11"/>
        <v>44960</v>
      </c>
      <c r="H24" s="1249">
        <f t="shared" si="12"/>
        <v>44963</v>
      </c>
      <c r="J24" s="890">
        <v>45312</v>
      </c>
      <c r="K24" s="890">
        <f t="shared" si="5"/>
        <v>45313</v>
      </c>
      <c r="L24" s="857"/>
      <c r="M24" s="857"/>
      <c r="N24" s="1248"/>
    </row>
    <row r="25" spans="1:14" s="361" customFormat="1" ht="17.25" hidden="1" customHeight="1" x14ac:dyDescent="0.2">
      <c r="A25" s="221"/>
      <c r="B25" s="810" t="s">
        <v>3147</v>
      </c>
      <c r="C25" s="1233" t="s">
        <v>2793</v>
      </c>
      <c r="D25" s="1249">
        <v>45334</v>
      </c>
      <c r="E25" s="1249">
        <f t="shared" si="9"/>
        <v>45341</v>
      </c>
      <c r="F25" s="1249">
        <f t="shared" si="10"/>
        <v>45344</v>
      </c>
      <c r="G25" s="1249">
        <f t="shared" si="11"/>
        <v>45347</v>
      </c>
      <c r="H25" s="1249">
        <f t="shared" si="12"/>
        <v>45350</v>
      </c>
      <c r="J25" s="890">
        <v>45319</v>
      </c>
      <c r="K25" s="890">
        <f t="shared" si="5"/>
        <v>45320</v>
      </c>
      <c r="L25" s="857"/>
      <c r="M25" s="857"/>
      <c r="N25" s="1248"/>
    </row>
    <row r="26" spans="1:14" s="361" customFormat="1" ht="17.25" hidden="1" customHeight="1" x14ac:dyDescent="0.2">
      <c r="A26" s="221"/>
      <c r="B26" s="820" t="s">
        <v>3148</v>
      </c>
      <c r="C26" s="1241" t="s">
        <v>2794</v>
      </c>
      <c r="D26" s="1246">
        <v>45337</v>
      </c>
      <c r="E26" s="1246">
        <f t="shared" ref="E26" si="13">D26+7</f>
        <v>45344</v>
      </c>
      <c r="F26" s="1246">
        <f t="shared" ref="F26" si="14">D26+10</f>
        <v>45347</v>
      </c>
      <c r="G26" s="1246">
        <f t="shared" ref="G26" si="15">D26+13</f>
        <v>45350</v>
      </c>
      <c r="H26" s="1246">
        <f t="shared" ref="H26" si="16">D26+16</f>
        <v>45353</v>
      </c>
      <c r="J26" s="890">
        <v>45326</v>
      </c>
      <c r="K26" s="890">
        <f t="shared" si="5"/>
        <v>45327</v>
      </c>
      <c r="L26" s="857"/>
      <c r="M26" s="857"/>
      <c r="N26" s="1248"/>
    </row>
    <row r="27" spans="1:14" s="361" customFormat="1" ht="17.25" hidden="1" customHeight="1" x14ac:dyDescent="0.2">
      <c r="A27" s="221"/>
      <c r="B27" s="820" t="s">
        <v>3149</v>
      </c>
      <c r="C27" s="1241" t="s">
        <v>2795</v>
      </c>
      <c r="D27" s="1246">
        <v>45346</v>
      </c>
      <c r="E27" s="1246">
        <f t="shared" ref="E27:E38" si="17">D27+7</f>
        <v>45353</v>
      </c>
      <c r="F27" s="1246">
        <f t="shared" ref="F27:F38" si="18">D27+10</f>
        <v>45356</v>
      </c>
      <c r="G27" s="1246">
        <f t="shared" ref="G27:G38" si="19">D27+13</f>
        <v>45359</v>
      </c>
      <c r="H27" s="1246">
        <f t="shared" ref="H27:H38" si="20">D27+16</f>
        <v>45362</v>
      </c>
      <c r="J27" s="890">
        <v>45333</v>
      </c>
      <c r="K27" s="890">
        <f t="shared" si="5"/>
        <v>45334</v>
      </c>
      <c r="L27" s="857"/>
      <c r="M27" s="857"/>
      <c r="N27" s="1248"/>
    </row>
    <row r="28" spans="1:14" s="361" customFormat="1" ht="17.25" hidden="1" customHeight="1" x14ac:dyDescent="0.2">
      <c r="A28" s="221"/>
      <c r="B28" s="820" t="s">
        <v>3150</v>
      </c>
      <c r="C28" s="1241" t="s">
        <v>2796</v>
      </c>
      <c r="D28" s="1246">
        <v>45351</v>
      </c>
      <c r="E28" s="1246">
        <f t="shared" si="17"/>
        <v>45358</v>
      </c>
      <c r="F28" s="1246">
        <f t="shared" si="18"/>
        <v>45361</v>
      </c>
      <c r="G28" s="1246">
        <f t="shared" si="19"/>
        <v>45364</v>
      </c>
      <c r="H28" s="1246">
        <f t="shared" si="20"/>
        <v>45367</v>
      </c>
      <c r="J28" s="890">
        <v>45340</v>
      </c>
      <c r="K28" s="890">
        <f t="shared" si="5"/>
        <v>45341</v>
      </c>
      <c r="L28" s="857"/>
      <c r="M28" s="857"/>
      <c r="N28" s="1248"/>
    </row>
    <row r="29" spans="1:14" s="361" customFormat="1" ht="17.25" hidden="1" customHeight="1" x14ac:dyDescent="0.2">
      <c r="A29" s="221"/>
      <c r="B29" s="820" t="s">
        <v>3151</v>
      </c>
      <c r="C29" s="1241" t="s">
        <v>2797</v>
      </c>
      <c r="D29" s="1246">
        <v>45366</v>
      </c>
      <c r="E29" s="1246">
        <f t="shared" si="17"/>
        <v>45373</v>
      </c>
      <c r="F29" s="1246">
        <f t="shared" si="18"/>
        <v>45376</v>
      </c>
      <c r="G29" s="1246">
        <f t="shared" si="19"/>
        <v>45379</v>
      </c>
      <c r="H29" s="1246">
        <f t="shared" si="20"/>
        <v>45382</v>
      </c>
      <c r="J29" s="890">
        <v>45347</v>
      </c>
      <c r="K29" s="890">
        <f t="shared" si="5"/>
        <v>45348</v>
      </c>
      <c r="L29" s="857"/>
      <c r="M29" s="857"/>
      <c r="N29" s="1248"/>
    </row>
    <row r="30" spans="1:14" s="361" customFormat="1" ht="17.25" hidden="1" customHeight="1" x14ac:dyDescent="0.2">
      <c r="A30" s="221"/>
      <c r="B30" s="810" t="s">
        <v>3158</v>
      </c>
      <c r="C30" s="1233" t="s">
        <v>2799</v>
      </c>
      <c r="D30" s="1249">
        <v>45357</v>
      </c>
      <c r="E30" s="1249">
        <f t="shared" si="17"/>
        <v>45364</v>
      </c>
      <c r="F30" s="1249">
        <f t="shared" si="18"/>
        <v>45367</v>
      </c>
      <c r="G30" s="1249">
        <f t="shared" si="19"/>
        <v>45370</v>
      </c>
      <c r="H30" s="1249">
        <f t="shared" si="20"/>
        <v>45373</v>
      </c>
      <c r="J30" s="890">
        <v>45354</v>
      </c>
      <c r="K30" s="890">
        <f t="shared" si="5"/>
        <v>45355</v>
      </c>
      <c r="L30" s="857"/>
      <c r="M30" s="857"/>
      <c r="N30" s="1248"/>
    </row>
    <row r="31" spans="1:14" s="361" customFormat="1" ht="17.25" hidden="1" customHeight="1" x14ac:dyDescent="0.2">
      <c r="A31" s="221"/>
      <c r="B31" s="810" t="s">
        <v>3153</v>
      </c>
      <c r="C31" s="1233" t="s">
        <v>3159</v>
      </c>
      <c r="D31" s="1249">
        <v>45371</v>
      </c>
      <c r="E31" s="1249">
        <f t="shared" si="17"/>
        <v>45378</v>
      </c>
      <c r="F31" s="1249">
        <f t="shared" si="18"/>
        <v>45381</v>
      </c>
      <c r="G31" s="1249">
        <f t="shared" si="19"/>
        <v>45384</v>
      </c>
      <c r="H31" s="1249">
        <f t="shared" si="20"/>
        <v>45387</v>
      </c>
      <c r="J31" s="890">
        <v>45361</v>
      </c>
      <c r="K31" s="890">
        <f t="shared" si="5"/>
        <v>45362</v>
      </c>
      <c r="L31" s="857"/>
      <c r="M31" s="857"/>
      <c r="N31" s="1248"/>
    </row>
    <row r="32" spans="1:14" s="361" customFormat="1" ht="17.25" hidden="1" customHeight="1" x14ac:dyDescent="0.2">
      <c r="A32" s="221"/>
      <c r="B32" s="810" t="s">
        <v>3154</v>
      </c>
      <c r="C32" s="1233" t="s">
        <v>3160</v>
      </c>
      <c r="D32" s="1249">
        <v>45377</v>
      </c>
      <c r="E32" s="1249">
        <f t="shared" si="17"/>
        <v>45384</v>
      </c>
      <c r="F32" s="1249">
        <f t="shared" si="18"/>
        <v>45387</v>
      </c>
      <c r="G32" s="1249">
        <f t="shared" si="19"/>
        <v>45390</v>
      </c>
      <c r="H32" s="1249">
        <f t="shared" si="20"/>
        <v>45393</v>
      </c>
      <c r="J32" s="890">
        <f t="shared" ref="J32:J37" si="21">J31+7</f>
        <v>45368</v>
      </c>
      <c r="K32" s="890">
        <f t="shared" si="5"/>
        <v>45369</v>
      </c>
      <c r="L32" s="857"/>
      <c r="M32" s="857"/>
      <c r="N32" s="1248"/>
    </row>
    <row r="33" spans="1:14" s="361" customFormat="1" ht="17.25" hidden="1" customHeight="1" x14ac:dyDescent="0.2">
      <c r="A33" s="221"/>
      <c r="B33" s="810" t="s">
        <v>3155</v>
      </c>
      <c r="C33" s="1233" t="s">
        <v>3161</v>
      </c>
      <c r="D33" s="1249">
        <v>45379</v>
      </c>
      <c r="E33" s="1249">
        <f t="shared" si="17"/>
        <v>45386</v>
      </c>
      <c r="F33" s="1249">
        <f t="shared" si="18"/>
        <v>45389</v>
      </c>
      <c r="G33" s="1249">
        <f t="shared" si="19"/>
        <v>45392</v>
      </c>
      <c r="H33" s="1249">
        <f t="shared" si="20"/>
        <v>45395</v>
      </c>
      <c r="J33" s="890">
        <f t="shared" si="21"/>
        <v>45375</v>
      </c>
      <c r="K33" s="890">
        <f t="shared" si="5"/>
        <v>45376</v>
      </c>
      <c r="L33" s="857"/>
      <c r="M33" s="857"/>
      <c r="N33" s="1248"/>
    </row>
    <row r="34" spans="1:14" s="361" customFormat="1" ht="17.25" hidden="1" customHeight="1" x14ac:dyDescent="0.2">
      <c r="A34" s="221"/>
      <c r="B34" s="810" t="s">
        <v>3156</v>
      </c>
      <c r="C34" s="1233" t="s">
        <v>3162</v>
      </c>
      <c r="D34" s="1249">
        <v>45388</v>
      </c>
      <c r="E34" s="1249">
        <f t="shared" si="17"/>
        <v>45395</v>
      </c>
      <c r="F34" s="1249">
        <f t="shared" si="18"/>
        <v>45398</v>
      </c>
      <c r="G34" s="1249">
        <f t="shared" si="19"/>
        <v>45401</v>
      </c>
      <c r="H34" s="1249">
        <f t="shared" si="20"/>
        <v>45404</v>
      </c>
      <c r="J34" s="890">
        <f t="shared" si="21"/>
        <v>45382</v>
      </c>
      <c r="K34" s="890">
        <f t="shared" si="5"/>
        <v>45383</v>
      </c>
      <c r="L34" s="857"/>
      <c r="M34" s="857"/>
      <c r="N34" s="1248"/>
    </row>
    <row r="35" spans="1:14" s="361" customFormat="1" ht="17.25" customHeight="1" x14ac:dyDescent="0.2">
      <c r="A35" s="221"/>
      <c r="B35" s="1216" t="s">
        <v>3157</v>
      </c>
      <c r="C35" s="1175" t="s">
        <v>3163</v>
      </c>
      <c r="D35" s="1254">
        <v>45404</v>
      </c>
      <c r="E35" s="1249">
        <f t="shared" si="17"/>
        <v>45411</v>
      </c>
      <c r="F35" s="1249">
        <f t="shared" si="18"/>
        <v>45414</v>
      </c>
      <c r="G35" s="1249">
        <f t="shared" si="19"/>
        <v>45417</v>
      </c>
      <c r="H35" s="1249">
        <f t="shared" si="20"/>
        <v>45420</v>
      </c>
      <c r="J35" s="851">
        <v>45389</v>
      </c>
      <c r="K35" s="851">
        <f t="shared" si="5"/>
        <v>45390</v>
      </c>
      <c r="L35" s="857"/>
      <c r="M35" s="857"/>
      <c r="N35" s="1248"/>
    </row>
    <row r="36" spans="1:14" s="361" customFormat="1" ht="17.25" customHeight="1" x14ac:dyDescent="0.2">
      <c r="A36" s="221"/>
      <c r="B36" s="1216" t="s">
        <v>3152</v>
      </c>
      <c r="C36" s="1175" t="s">
        <v>3164</v>
      </c>
      <c r="D36" s="1254">
        <v>45411</v>
      </c>
      <c r="E36" s="1249">
        <f t="shared" si="17"/>
        <v>45418</v>
      </c>
      <c r="F36" s="1249">
        <f t="shared" si="18"/>
        <v>45421</v>
      </c>
      <c r="G36" s="1249">
        <f t="shared" si="19"/>
        <v>45424</v>
      </c>
      <c r="H36" s="1249">
        <f t="shared" si="20"/>
        <v>45427</v>
      </c>
      <c r="J36" s="851">
        <f t="shared" si="21"/>
        <v>45396</v>
      </c>
      <c r="K36" s="851">
        <f t="shared" si="5"/>
        <v>45397</v>
      </c>
      <c r="L36" s="857"/>
      <c r="M36" s="857"/>
      <c r="N36" s="1248"/>
    </row>
    <row r="37" spans="1:14" s="361" customFormat="1" ht="17.25" customHeight="1" x14ac:dyDescent="0.2">
      <c r="A37" s="221"/>
      <c r="B37" s="1216" t="s">
        <v>3144</v>
      </c>
      <c r="C37" s="1175" t="s">
        <v>3165</v>
      </c>
      <c r="D37" s="1254">
        <v>45417</v>
      </c>
      <c r="E37" s="1249">
        <f t="shared" si="17"/>
        <v>45424</v>
      </c>
      <c r="F37" s="1249">
        <f t="shared" si="18"/>
        <v>45427</v>
      </c>
      <c r="G37" s="1249">
        <f t="shared" si="19"/>
        <v>45430</v>
      </c>
      <c r="H37" s="1249">
        <f t="shared" si="20"/>
        <v>45433</v>
      </c>
      <c r="J37" s="851">
        <f t="shared" si="21"/>
        <v>45403</v>
      </c>
      <c r="K37" s="851">
        <f t="shared" si="5"/>
        <v>45404</v>
      </c>
      <c r="L37" s="857"/>
      <c r="M37" s="857"/>
      <c r="N37" s="1248"/>
    </row>
    <row r="38" spans="1:14" s="361" customFormat="1" ht="17.25" customHeight="1" x14ac:dyDescent="0.2">
      <c r="A38" s="221"/>
      <c r="B38" s="1216" t="s">
        <v>3145</v>
      </c>
      <c r="C38" s="1175" t="s">
        <v>3166</v>
      </c>
      <c r="D38" s="1254">
        <v>45422</v>
      </c>
      <c r="E38" s="1249">
        <f t="shared" si="17"/>
        <v>45429</v>
      </c>
      <c r="F38" s="1249">
        <f t="shared" si="18"/>
        <v>45432</v>
      </c>
      <c r="G38" s="1249">
        <f t="shared" si="19"/>
        <v>45435</v>
      </c>
      <c r="H38" s="1249">
        <f t="shared" si="20"/>
        <v>45438</v>
      </c>
      <c r="J38" s="851">
        <v>45410</v>
      </c>
      <c r="K38" s="851">
        <f t="shared" si="5"/>
        <v>45411</v>
      </c>
      <c r="L38" s="857"/>
      <c r="M38" s="857"/>
      <c r="N38" s="1248"/>
    </row>
    <row r="39" spans="1:14" s="361" customFormat="1" ht="17.25" customHeight="1" x14ac:dyDescent="0.2">
      <c r="A39" s="221"/>
      <c r="B39" s="1253" t="s">
        <v>395</v>
      </c>
      <c r="C39" s="1175" t="s">
        <v>3167</v>
      </c>
      <c r="D39" s="1251"/>
      <c r="E39" s="1251"/>
      <c r="F39" s="1251"/>
      <c r="G39" s="1251"/>
      <c r="H39" s="1251"/>
      <c r="J39" s="851"/>
      <c r="K39" s="851"/>
      <c r="L39" s="857"/>
      <c r="M39" s="857"/>
      <c r="N39" s="1248"/>
    </row>
    <row r="40" spans="1:14" s="361" customFormat="1" ht="17.25" customHeight="1" x14ac:dyDescent="0.2">
      <c r="A40" s="221"/>
      <c r="B40" s="1216" t="s">
        <v>3146</v>
      </c>
      <c r="C40" s="1175" t="s">
        <v>3168</v>
      </c>
      <c r="D40" s="1254">
        <v>45431</v>
      </c>
      <c r="E40" s="1249">
        <f t="shared" ref="E40" si="22">D40+7</f>
        <v>45438</v>
      </c>
      <c r="F40" s="1249">
        <f t="shared" ref="F40" si="23">D40+10</f>
        <v>45441</v>
      </c>
      <c r="G40" s="1249">
        <f t="shared" ref="G40" si="24">D40+13</f>
        <v>45444</v>
      </c>
      <c r="H40" s="1249">
        <f t="shared" ref="H40" si="25">D40+16</f>
        <v>45447</v>
      </c>
      <c r="J40" s="851">
        <v>45431</v>
      </c>
      <c r="K40" s="851">
        <f>J40+1</f>
        <v>45432</v>
      </c>
      <c r="L40" s="857"/>
      <c r="M40" s="857"/>
      <c r="N40" s="1248"/>
    </row>
    <row r="41" spans="1:14" s="361" customFormat="1" ht="17.25" customHeight="1" x14ac:dyDescent="0.2">
      <c r="A41" s="221"/>
      <c r="B41" s="1216" t="s">
        <v>3169</v>
      </c>
      <c r="C41" s="1175" t="s">
        <v>3170</v>
      </c>
      <c r="D41" s="1254">
        <v>45438</v>
      </c>
      <c r="E41" s="1249">
        <f t="shared" ref="E41" si="26">D41+7</f>
        <v>45445</v>
      </c>
      <c r="F41" s="1249">
        <f t="shared" ref="F41" si="27">D41+10</f>
        <v>45448</v>
      </c>
      <c r="G41" s="1249">
        <f t="shared" ref="G41" si="28">D41+13</f>
        <v>45451</v>
      </c>
      <c r="H41" s="1249">
        <f t="shared" ref="H41" si="29">D41+16</f>
        <v>45454</v>
      </c>
      <c r="J41" s="851">
        <v>45438</v>
      </c>
      <c r="K41" s="851">
        <v>45439</v>
      </c>
      <c r="L41" s="857"/>
      <c r="M41" s="857"/>
      <c r="N41" s="1248"/>
    </row>
    <row r="42" spans="1:14" s="361" customFormat="1" ht="17.25" customHeight="1" x14ac:dyDescent="0.2">
      <c r="A42" s="221"/>
      <c r="B42" s="1216" t="s">
        <v>3147</v>
      </c>
      <c r="C42" s="1175" t="s">
        <v>3170</v>
      </c>
      <c r="D42" s="1254">
        <v>45445</v>
      </c>
      <c r="E42" s="1249">
        <f t="shared" ref="E42" si="30">D42+7</f>
        <v>45452</v>
      </c>
      <c r="F42" s="1249">
        <f t="shared" ref="F42" si="31">D42+10</f>
        <v>45455</v>
      </c>
      <c r="G42" s="1249">
        <f t="shared" ref="G42" si="32">D42+13</f>
        <v>45458</v>
      </c>
      <c r="H42" s="1249">
        <f t="shared" ref="H42" si="33">D42+16</f>
        <v>45461</v>
      </c>
      <c r="J42" s="851">
        <f t="shared" ref="J42" si="34">J41+7</f>
        <v>45445</v>
      </c>
      <c r="K42" s="851">
        <f t="shared" si="5"/>
        <v>45446</v>
      </c>
      <c r="L42" s="857"/>
      <c r="M42" s="857"/>
      <c r="N42" s="1248"/>
    </row>
    <row r="43" spans="1:14" s="361" customFormat="1" ht="17.25" customHeight="1" x14ac:dyDescent="0.2">
      <c r="A43" s="221"/>
      <c r="B43" s="1245"/>
      <c r="C43" s="858"/>
      <c r="D43" s="857"/>
      <c r="E43" s="857"/>
      <c r="F43" s="857"/>
      <c r="G43" s="857"/>
      <c r="H43" s="857"/>
      <c r="J43" s="890"/>
      <c r="K43" s="890"/>
      <c r="L43" s="857"/>
      <c r="M43" s="857"/>
      <c r="N43" s="1248"/>
    </row>
    <row r="44" spans="1:14" s="202" customFormat="1" ht="17.25" customHeight="1" x14ac:dyDescent="0.2">
      <c r="A44" s="219"/>
      <c r="B44" s="153" t="s">
        <v>685</v>
      </c>
      <c r="C44" s="857"/>
    </row>
    <row r="45" spans="1:14" s="361" customFormat="1" ht="17.25" customHeight="1" x14ac:dyDescent="0.2">
      <c r="A45" s="219"/>
      <c r="B45" s="1252"/>
      <c r="F45" s="202"/>
      <c r="L45" s="202"/>
    </row>
    <row r="46" spans="1:14" s="361" customFormat="1" ht="17.25" customHeight="1" thickBot="1" x14ac:dyDescent="0.25">
      <c r="A46" s="219"/>
      <c r="B46" s="199"/>
      <c r="E46" s="201"/>
      <c r="F46" s="202"/>
      <c r="G46" s="202"/>
      <c r="J46" s="202"/>
      <c r="K46" s="202"/>
      <c r="L46" s="202"/>
    </row>
    <row r="47" spans="1:14" s="361" customFormat="1" ht="17.25" customHeight="1" x14ac:dyDescent="0.2">
      <c r="A47" s="219"/>
      <c r="B47" s="1066"/>
      <c r="C47" s="1067"/>
      <c r="D47" s="1068"/>
      <c r="E47" s="1069"/>
      <c r="F47" s="1070"/>
      <c r="G47" s="1071"/>
      <c r="H47" s="1072"/>
      <c r="J47" s="463"/>
      <c r="K47" s="830"/>
      <c r="L47" s="205"/>
    </row>
    <row r="48" spans="1:14" s="361" customFormat="1" ht="17.25" customHeight="1" x14ac:dyDescent="0.2">
      <c r="A48" s="220"/>
      <c r="B48" s="872" t="s">
        <v>449</v>
      </c>
      <c r="C48" s="151"/>
      <c r="D48" s="153" t="s">
        <v>450</v>
      </c>
      <c r="E48" s="153"/>
      <c r="F48" s="153"/>
      <c r="G48" s="153" t="s">
        <v>451</v>
      </c>
      <c r="H48" s="873"/>
      <c r="J48" s="858"/>
      <c r="K48" s="205"/>
      <c r="L48" s="205"/>
    </row>
    <row r="49" spans="1:12" s="361" customFormat="1" ht="17.25" customHeight="1" x14ac:dyDescent="0.2">
      <c r="A49" s="219"/>
      <c r="B49" s="874" t="s">
        <v>452</v>
      </c>
      <c r="C49" s="875" t="s">
        <v>453</v>
      </c>
      <c r="D49" s="138" t="s">
        <v>454</v>
      </c>
      <c r="E49" s="153"/>
      <c r="F49" s="875" t="s">
        <v>455</v>
      </c>
      <c r="G49" s="151" t="s">
        <v>456</v>
      </c>
      <c r="H49" s="876" t="s">
        <v>457</v>
      </c>
      <c r="J49" s="858"/>
      <c r="K49" s="205"/>
      <c r="L49" s="205"/>
    </row>
    <row r="50" spans="1:12" s="361" customFormat="1" ht="17.25" customHeight="1" x14ac:dyDescent="0.2">
      <c r="A50" s="219"/>
      <c r="B50" s="877" t="s">
        <v>458</v>
      </c>
      <c r="C50" s="878" t="s">
        <v>459</v>
      </c>
      <c r="D50" s="138" t="s">
        <v>460</v>
      </c>
      <c r="E50" s="154" t="s">
        <v>461</v>
      </c>
      <c r="F50" s="879" t="s">
        <v>462</v>
      </c>
      <c r="G50" s="663" t="s">
        <v>463</v>
      </c>
      <c r="H50" s="880" t="s">
        <v>464</v>
      </c>
      <c r="J50" s="858"/>
      <c r="K50" s="830"/>
      <c r="L50" s="205"/>
    </row>
    <row r="51" spans="1:12" s="361" customFormat="1" ht="17.25" customHeight="1" x14ac:dyDescent="0.2">
      <c r="A51" s="219"/>
      <c r="B51" s="877" t="s">
        <v>465</v>
      </c>
      <c r="C51" s="878" t="s">
        <v>466</v>
      </c>
      <c r="D51" s="138" t="s">
        <v>467</v>
      </c>
      <c r="E51" s="154" t="s">
        <v>468</v>
      </c>
      <c r="F51" s="879" t="s">
        <v>469</v>
      </c>
      <c r="G51" s="663" t="s">
        <v>470</v>
      </c>
      <c r="H51" s="880" t="s">
        <v>471</v>
      </c>
      <c r="J51" s="858"/>
      <c r="K51" s="205"/>
      <c r="L51" s="205"/>
    </row>
    <row r="52" spans="1:12" s="361" customFormat="1" ht="17.25" customHeight="1" x14ac:dyDescent="0.2">
      <c r="A52" s="219"/>
      <c r="B52" s="877" t="s">
        <v>472</v>
      </c>
      <c r="C52" s="878" t="s">
        <v>473</v>
      </c>
      <c r="D52" s="138" t="s">
        <v>474</v>
      </c>
      <c r="E52" s="154" t="s">
        <v>475</v>
      </c>
      <c r="F52" s="879" t="s">
        <v>476</v>
      </c>
      <c r="G52" s="663" t="s">
        <v>477</v>
      </c>
      <c r="H52" s="880" t="s">
        <v>478</v>
      </c>
      <c r="J52" s="858"/>
      <c r="K52" s="205"/>
      <c r="L52" s="205"/>
    </row>
    <row r="53" spans="1:12" s="361" customFormat="1" ht="17.25" customHeight="1" x14ac:dyDescent="0.2">
      <c r="A53" s="219"/>
      <c r="B53" s="877" t="s">
        <v>479</v>
      </c>
      <c r="C53" s="878" t="s">
        <v>480</v>
      </c>
      <c r="D53" s="138" t="s">
        <v>481</v>
      </c>
      <c r="E53" s="154" t="s">
        <v>482</v>
      </c>
      <c r="F53" s="879" t="s">
        <v>483</v>
      </c>
      <c r="G53" s="663" t="s">
        <v>484</v>
      </c>
      <c r="H53" s="880" t="s">
        <v>485</v>
      </c>
      <c r="J53" s="858"/>
      <c r="K53" s="205"/>
      <c r="L53" s="205"/>
    </row>
    <row r="54" spans="1:12" s="361" customFormat="1" ht="17.25" customHeight="1" x14ac:dyDescent="0.2">
      <c r="A54" s="219"/>
      <c r="B54" s="877" t="s">
        <v>486</v>
      </c>
      <c r="C54" s="878" t="s">
        <v>487</v>
      </c>
      <c r="D54" s="138" t="s">
        <v>488</v>
      </c>
      <c r="E54" s="154" t="s">
        <v>489</v>
      </c>
      <c r="F54" s="879" t="s">
        <v>490</v>
      </c>
      <c r="G54" s="663" t="s">
        <v>491</v>
      </c>
      <c r="H54" s="880" t="s">
        <v>492</v>
      </c>
      <c r="J54" s="858"/>
      <c r="K54" s="467"/>
      <c r="L54" s="205"/>
    </row>
    <row r="55" spans="1:12" s="361" customFormat="1" ht="17.25" customHeight="1" x14ac:dyDescent="0.2">
      <c r="A55" s="219"/>
      <c r="B55" s="877" t="s">
        <v>493</v>
      </c>
      <c r="C55" s="878" t="s">
        <v>494</v>
      </c>
      <c r="D55" s="138" t="s">
        <v>495</v>
      </c>
      <c r="E55" s="154" t="s">
        <v>496</v>
      </c>
      <c r="F55" s="831" t="s">
        <v>497</v>
      </c>
      <c r="G55" s="663" t="s">
        <v>498</v>
      </c>
      <c r="H55" s="880" t="s">
        <v>499</v>
      </c>
      <c r="J55" s="463"/>
      <c r="L55" s="205"/>
    </row>
    <row r="56" spans="1:12" s="361" customFormat="1" ht="17.25" customHeight="1" x14ac:dyDescent="0.2">
      <c r="A56" s="221"/>
      <c r="B56" s="877" t="s">
        <v>500</v>
      </c>
      <c r="C56" s="878" t="s">
        <v>501</v>
      </c>
      <c r="D56" s="138"/>
      <c r="E56" s="151"/>
      <c r="F56" s="663"/>
      <c r="G56" s="663" t="s">
        <v>502</v>
      </c>
      <c r="H56" s="881" t="s">
        <v>503</v>
      </c>
    </row>
    <row r="57" spans="1:12" s="361" customFormat="1" ht="17.25" customHeight="1" x14ac:dyDescent="0.2">
      <c r="A57" s="221"/>
      <c r="B57" s="877" t="s">
        <v>504</v>
      </c>
      <c r="C57" s="878" t="s">
        <v>505</v>
      </c>
      <c r="D57" s="151"/>
      <c r="E57" s="151"/>
      <c r="F57" s="151"/>
      <c r="G57" s="151"/>
      <c r="H57" s="882"/>
    </row>
    <row r="58" spans="1:12" ht="17.25" customHeight="1" thickBot="1" x14ac:dyDescent="0.25">
      <c r="B58" s="1073"/>
      <c r="C58" s="885"/>
      <c r="D58" s="885"/>
      <c r="E58" s="885"/>
      <c r="F58" s="885"/>
      <c r="G58" s="885"/>
      <c r="H58" s="1074"/>
    </row>
    <row r="61" spans="1:12" ht="17.25" customHeight="1" x14ac:dyDescent="0.2">
      <c r="J61" s="223"/>
    </row>
    <row r="62" spans="1:12" ht="17.25" customHeight="1" x14ac:dyDescent="0.2">
      <c r="J62" s="223"/>
    </row>
    <row r="63" spans="1:12" ht="17.25" customHeight="1" x14ac:dyDescent="0.2">
      <c r="J63" s="223"/>
    </row>
    <row r="64" spans="1:12" ht="17.25" customHeight="1" x14ac:dyDescent="0.2">
      <c r="J64" s="223"/>
    </row>
    <row r="65" spans="10:10" ht="17.25" customHeight="1" x14ac:dyDescent="0.2">
      <c r="J65" s="22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5">
    <mergeCell ref="K6:K7"/>
    <mergeCell ref="B4:H4"/>
    <mergeCell ref="B2:H2"/>
    <mergeCell ref="D6:D7"/>
    <mergeCell ref="J6:J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IS161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76" customWidth="1"/>
    <col min="2" max="2" width="25.85546875" style="151" customWidth="1"/>
    <col min="3" max="3" width="14" style="151" customWidth="1"/>
    <col min="4" max="4" width="24.7109375" style="151" customWidth="1"/>
    <col min="5" max="5" width="18.42578125" style="151" customWidth="1"/>
    <col min="6" max="6" width="20.5703125" style="151" customWidth="1"/>
    <col min="7" max="7" width="21" style="155" customWidth="1"/>
    <col min="8" max="8" width="19" style="155" customWidth="1"/>
    <col min="9" max="9" width="12.5703125" style="155" customWidth="1"/>
    <col min="10" max="10" width="12.7109375" style="155" customWidth="1"/>
    <col min="11" max="16384" width="9.140625" style="155"/>
  </cols>
  <sheetData>
    <row r="2" spans="1:253" s="174" customFormat="1" ht="17.25" customHeight="1" x14ac:dyDescent="0.2">
      <c r="A2" s="375"/>
      <c r="B2" s="8" t="s">
        <v>2636</v>
      </c>
      <c r="C2" s="11"/>
      <c r="D2" s="11"/>
      <c r="E2" s="11"/>
      <c r="F2" s="11"/>
      <c r="G2" s="681" t="s">
        <v>382</v>
      </c>
    </row>
    <row r="3" spans="1:253" ht="17.25" customHeight="1" x14ac:dyDescent="0.2">
      <c r="B3" s="171"/>
    </row>
    <row r="4" spans="1:253" ht="17.25" customHeight="1" x14ac:dyDescent="0.2">
      <c r="A4" s="1343" t="s">
        <v>3171</v>
      </c>
      <c r="B4" s="1343"/>
      <c r="C4" s="1343"/>
      <c r="D4" s="1343"/>
      <c r="E4" s="1343"/>
      <c r="F4" s="1343"/>
    </row>
    <row r="5" spans="1:253" ht="17.25" customHeight="1" x14ac:dyDescent="0.2">
      <c r="B5" s="389"/>
      <c r="C5" s="154"/>
      <c r="D5" s="154"/>
      <c r="E5" s="154"/>
      <c r="F5" s="154"/>
    </row>
    <row r="6" spans="1:253" ht="56.25" customHeight="1" x14ac:dyDescent="0.2">
      <c r="A6" s="377"/>
      <c r="B6" s="433" t="s">
        <v>3172</v>
      </c>
      <c r="C6" s="175"/>
      <c r="D6" s="362" t="s">
        <v>1256</v>
      </c>
      <c r="E6" s="169" t="s">
        <v>146</v>
      </c>
      <c r="F6" s="169" t="s">
        <v>231</v>
      </c>
      <c r="G6" s="468" t="s">
        <v>1367</v>
      </c>
      <c r="H6" s="518" t="s">
        <v>2470</v>
      </c>
      <c r="I6" s="490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ht="17.25" customHeight="1" x14ac:dyDescent="0.2">
      <c r="A7" s="377"/>
      <c r="B7" s="158" t="s">
        <v>388</v>
      </c>
      <c r="C7" s="158" t="s">
        <v>389</v>
      </c>
      <c r="D7" s="362" t="s">
        <v>1317</v>
      </c>
      <c r="E7" s="362" t="s">
        <v>147</v>
      </c>
      <c r="F7" s="362" t="s">
        <v>3173</v>
      </c>
      <c r="G7" s="422"/>
      <c r="H7" s="422"/>
      <c r="I7" s="491"/>
      <c r="J7" s="151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17.25" hidden="1" customHeight="1" x14ac:dyDescent="0.2">
      <c r="B8" s="179" t="s">
        <v>3174</v>
      </c>
      <c r="C8" s="179" t="s">
        <v>3175</v>
      </c>
      <c r="D8" s="341">
        <v>44486</v>
      </c>
      <c r="E8" s="341">
        <f t="shared" ref="E8:E39" si="0">D8+4</f>
        <v>44490</v>
      </c>
      <c r="F8" s="341">
        <f t="shared" ref="F8:F39" si="1">+D8+7</f>
        <v>44493</v>
      </c>
      <c r="G8" s="507">
        <v>44478</v>
      </c>
      <c r="H8" s="486"/>
      <c r="I8" s="490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</row>
    <row r="9" spans="1:253" ht="17.25" hidden="1" customHeight="1" x14ac:dyDescent="0.2">
      <c r="B9" s="179" t="s">
        <v>3176</v>
      </c>
      <c r="C9" s="179" t="s">
        <v>3177</v>
      </c>
      <c r="D9" s="341">
        <v>44488</v>
      </c>
      <c r="E9" s="341">
        <f t="shared" si="0"/>
        <v>44492</v>
      </c>
      <c r="F9" s="341">
        <f t="shared" si="1"/>
        <v>44495</v>
      </c>
      <c r="G9" s="507">
        <v>44485</v>
      </c>
      <c r="H9" s="486"/>
      <c r="I9" s="490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</row>
    <row r="10" spans="1:253" ht="17.25" hidden="1" customHeight="1" x14ac:dyDescent="0.2">
      <c r="B10" s="179" t="s">
        <v>2858</v>
      </c>
      <c r="C10" s="179" t="s">
        <v>3178</v>
      </c>
      <c r="D10" s="341">
        <v>44491</v>
      </c>
      <c r="E10" s="341">
        <f t="shared" si="0"/>
        <v>44495</v>
      </c>
      <c r="F10" s="341">
        <f t="shared" si="1"/>
        <v>44498</v>
      </c>
      <c r="G10" s="507">
        <v>44492</v>
      </c>
      <c r="H10" s="486"/>
      <c r="I10" s="49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</row>
    <row r="11" spans="1:253" ht="17.25" hidden="1" customHeight="1" x14ac:dyDescent="0.2">
      <c r="B11" s="179" t="s">
        <v>3179</v>
      </c>
      <c r="C11" s="179" t="s">
        <v>3180</v>
      </c>
      <c r="D11" s="341">
        <v>44498</v>
      </c>
      <c r="E11" s="341">
        <f t="shared" si="0"/>
        <v>44502</v>
      </c>
      <c r="F11" s="341">
        <f t="shared" si="1"/>
        <v>44505</v>
      </c>
      <c r="G11" s="507">
        <v>44499</v>
      </c>
      <c r="H11" s="486"/>
      <c r="I11" s="49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</row>
    <row r="12" spans="1:253" ht="17.25" hidden="1" customHeight="1" x14ac:dyDescent="0.2">
      <c r="B12" s="179" t="s">
        <v>3181</v>
      </c>
      <c r="C12" s="179" t="s">
        <v>3182</v>
      </c>
      <c r="D12" s="341">
        <v>44505</v>
      </c>
      <c r="E12" s="341">
        <f t="shared" si="0"/>
        <v>44509</v>
      </c>
      <c r="F12" s="341">
        <f t="shared" si="1"/>
        <v>44512</v>
      </c>
      <c r="G12" s="507">
        <v>44506</v>
      </c>
      <c r="H12" s="486"/>
      <c r="I12" s="490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</row>
    <row r="13" spans="1:253" ht="17.25" hidden="1" customHeight="1" x14ac:dyDescent="0.2">
      <c r="B13" s="179" t="s">
        <v>3181</v>
      </c>
      <c r="C13" s="179" t="s">
        <v>3183</v>
      </c>
      <c r="D13" s="341">
        <v>44512</v>
      </c>
      <c r="E13" s="341">
        <f t="shared" si="0"/>
        <v>44516</v>
      </c>
      <c r="F13" s="341">
        <f t="shared" si="1"/>
        <v>44519</v>
      </c>
      <c r="G13" s="507">
        <v>44513</v>
      </c>
      <c r="H13" s="486"/>
      <c r="I13" s="490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</row>
    <row r="14" spans="1:253" ht="17.25" hidden="1" customHeight="1" x14ac:dyDescent="0.2">
      <c r="B14" s="179" t="s">
        <v>1267</v>
      </c>
      <c r="C14" s="179" t="s">
        <v>3184</v>
      </c>
      <c r="D14" s="341">
        <v>44519</v>
      </c>
      <c r="E14" s="341">
        <f t="shared" si="0"/>
        <v>44523</v>
      </c>
      <c r="F14" s="341">
        <f t="shared" si="1"/>
        <v>44526</v>
      </c>
      <c r="G14" s="507">
        <v>44520</v>
      </c>
      <c r="H14" s="486"/>
      <c r="I14" s="490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</row>
    <row r="15" spans="1:253" ht="17.25" hidden="1" customHeight="1" x14ac:dyDescent="0.2">
      <c r="B15" s="179" t="s">
        <v>3185</v>
      </c>
      <c r="C15" s="179" t="s">
        <v>3186</v>
      </c>
      <c r="D15" s="341">
        <v>44526</v>
      </c>
      <c r="E15" s="341">
        <f t="shared" si="0"/>
        <v>44530</v>
      </c>
      <c r="F15" s="341">
        <f t="shared" si="1"/>
        <v>44533</v>
      </c>
      <c r="G15" s="507">
        <v>44527</v>
      </c>
      <c r="H15" s="486"/>
      <c r="I15" s="490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</row>
    <row r="16" spans="1:253" ht="17.25" hidden="1" customHeight="1" x14ac:dyDescent="0.2">
      <c r="B16" s="179" t="s">
        <v>3187</v>
      </c>
      <c r="C16" s="179" t="s">
        <v>3188</v>
      </c>
      <c r="D16" s="341">
        <v>44537</v>
      </c>
      <c r="E16" s="341">
        <f t="shared" si="0"/>
        <v>44541</v>
      </c>
      <c r="F16" s="341">
        <f t="shared" si="1"/>
        <v>44544</v>
      </c>
      <c r="G16" s="507">
        <v>44534</v>
      </c>
      <c r="H16" s="486"/>
      <c r="I16" s="490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</row>
    <row r="17" spans="1:253" ht="17.25" hidden="1" customHeight="1" x14ac:dyDescent="0.2">
      <c r="B17" s="179" t="s">
        <v>3189</v>
      </c>
      <c r="C17" s="179" t="s">
        <v>3190</v>
      </c>
      <c r="D17" s="341">
        <v>44545</v>
      </c>
      <c r="E17" s="341">
        <f t="shared" si="0"/>
        <v>44549</v>
      </c>
      <c r="F17" s="341">
        <f t="shared" si="1"/>
        <v>44552</v>
      </c>
      <c r="G17" s="507">
        <f>G16+7</f>
        <v>44541</v>
      </c>
      <c r="H17" s="486"/>
      <c r="I17" s="490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</row>
    <row r="18" spans="1:253" ht="17.25" hidden="1" customHeight="1" x14ac:dyDescent="0.2">
      <c r="B18" s="179" t="s">
        <v>3191</v>
      </c>
      <c r="C18" s="179" t="s">
        <v>3192</v>
      </c>
      <c r="D18" s="341">
        <v>44555</v>
      </c>
      <c r="E18" s="341">
        <f t="shared" si="0"/>
        <v>44559</v>
      </c>
      <c r="F18" s="341">
        <f t="shared" si="1"/>
        <v>44562</v>
      </c>
      <c r="G18" s="507">
        <f t="shared" ref="G18:G19" si="2">G17+7</f>
        <v>44548</v>
      </c>
      <c r="H18" s="486"/>
      <c r="I18" s="490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</row>
    <row r="19" spans="1:253" ht="17.25" hidden="1" customHeight="1" x14ac:dyDescent="0.2">
      <c r="B19" s="179" t="s">
        <v>3193</v>
      </c>
      <c r="C19" s="179" t="s">
        <v>3194</v>
      </c>
      <c r="D19" s="341">
        <v>44558</v>
      </c>
      <c r="E19" s="341">
        <f t="shared" si="0"/>
        <v>44562</v>
      </c>
      <c r="F19" s="341">
        <f t="shared" si="1"/>
        <v>44565</v>
      </c>
      <c r="G19" s="507">
        <f t="shared" si="2"/>
        <v>44555</v>
      </c>
      <c r="H19" s="486"/>
      <c r="I19" s="490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</row>
    <row r="20" spans="1:253" ht="17.25" hidden="1" customHeight="1" x14ac:dyDescent="0.2">
      <c r="B20" s="179" t="s">
        <v>3195</v>
      </c>
      <c r="C20" s="179" t="s">
        <v>3196</v>
      </c>
      <c r="D20" s="341">
        <v>44569</v>
      </c>
      <c r="E20" s="341">
        <f t="shared" si="0"/>
        <v>44573</v>
      </c>
      <c r="F20" s="341">
        <f t="shared" si="1"/>
        <v>44576</v>
      </c>
      <c r="G20" s="507">
        <f t="shared" ref="G20:G63" si="3">G19+7</f>
        <v>44562</v>
      </c>
      <c r="H20" s="486"/>
      <c r="I20" s="490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</row>
    <row r="21" spans="1:253" ht="17.25" hidden="1" customHeight="1" x14ac:dyDescent="0.2">
      <c r="B21" s="179" t="s">
        <v>3197</v>
      </c>
      <c r="C21" s="179" t="s">
        <v>3198</v>
      </c>
      <c r="D21" s="341">
        <v>44570</v>
      </c>
      <c r="E21" s="341">
        <f t="shared" si="0"/>
        <v>44574</v>
      </c>
      <c r="F21" s="341">
        <f t="shared" si="1"/>
        <v>44577</v>
      </c>
      <c r="G21" s="507">
        <f t="shared" si="3"/>
        <v>44569</v>
      </c>
      <c r="H21" s="486"/>
      <c r="I21" s="490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</row>
    <row r="22" spans="1:253" ht="17.25" hidden="1" customHeight="1" x14ac:dyDescent="0.2">
      <c r="B22" s="179" t="s">
        <v>3199</v>
      </c>
      <c r="C22" s="179" t="s">
        <v>3200</v>
      </c>
      <c r="D22" s="341">
        <v>44579</v>
      </c>
      <c r="E22" s="341">
        <f t="shared" si="0"/>
        <v>44583</v>
      </c>
      <c r="F22" s="341">
        <f t="shared" si="1"/>
        <v>44586</v>
      </c>
      <c r="G22" s="507">
        <f t="shared" si="3"/>
        <v>44576</v>
      </c>
      <c r="H22" s="486"/>
      <c r="I22" s="490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</row>
    <row r="23" spans="1:253" ht="17.25" hidden="1" customHeight="1" x14ac:dyDescent="0.2">
      <c r="B23" s="179" t="s">
        <v>3201</v>
      </c>
      <c r="C23" s="179" t="s">
        <v>3202</v>
      </c>
      <c r="D23" s="341">
        <v>44588</v>
      </c>
      <c r="E23" s="341">
        <f t="shared" si="0"/>
        <v>44592</v>
      </c>
      <c r="F23" s="341">
        <f t="shared" si="1"/>
        <v>44595</v>
      </c>
      <c r="G23" s="507">
        <f t="shared" si="3"/>
        <v>44583</v>
      </c>
      <c r="H23" s="486"/>
      <c r="I23" s="490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</row>
    <row r="24" spans="1:253" ht="17.25" hidden="1" customHeight="1" x14ac:dyDescent="0.2">
      <c r="B24" s="179" t="s">
        <v>3203</v>
      </c>
      <c r="C24" s="179" t="s">
        <v>3204</v>
      </c>
      <c r="D24" s="341">
        <v>44598</v>
      </c>
      <c r="E24" s="516">
        <f t="shared" si="0"/>
        <v>44602</v>
      </c>
      <c r="F24" s="516">
        <f t="shared" si="1"/>
        <v>44605</v>
      </c>
      <c r="G24" s="507">
        <f t="shared" si="3"/>
        <v>44590</v>
      </c>
      <c r="H24" s="486"/>
      <c r="I24" s="490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</row>
    <row r="25" spans="1:253" ht="17.25" hidden="1" customHeight="1" x14ac:dyDescent="0.2">
      <c r="A25" s="599" t="s">
        <v>3205</v>
      </c>
      <c r="B25" s="179" t="s">
        <v>3206</v>
      </c>
      <c r="C25" s="179" t="s">
        <v>3207</v>
      </c>
      <c r="D25" s="341">
        <v>44596</v>
      </c>
      <c r="E25" s="516">
        <f t="shared" si="0"/>
        <v>44600</v>
      </c>
      <c r="F25" s="516">
        <f t="shared" si="1"/>
        <v>44603</v>
      </c>
      <c r="G25" s="507">
        <f t="shared" si="3"/>
        <v>44597</v>
      </c>
      <c r="H25" s="486"/>
      <c r="I25" s="490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</row>
    <row r="26" spans="1:253" ht="17.25" hidden="1" customHeight="1" x14ac:dyDescent="0.2">
      <c r="A26" s="197" t="s">
        <v>3208</v>
      </c>
      <c r="B26" s="179" t="s">
        <v>3209</v>
      </c>
      <c r="C26" s="179" t="s">
        <v>3210</v>
      </c>
      <c r="D26" s="341">
        <v>44609</v>
      </c>
      <c r="E26" s="341">
        <f t="shared" si="0"/>
        <v>44613</v>
      </c>
      <c r="F26" s="341">
        <f t="shared" si="1"/>
        <v>44616</v>
      </c>
      <c r="G26" s="507">
        <f t="shared" si="3"/>
        <v>44604</v>
      </c>
      <c r="H26" s="486"/>
      <c r="I26" s="490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</row>
    <row r="27" spans="1:253" ht="17.25" hidden="1" customHeight="1" x14ac:dyDescent="0.2">
      <c r="A27" s="376" t="s">
        <v>3211</v>
      </c>
      <c r="B27" s="179" t="s">
        <v>3212</v>
      </c>
      <c r="C27" s="179" t="s">
        <v>3213</v>
      </c>
      <c r="D27" s="341">
        <v>44610</v>
      </c>
      <c r="E27" s="341">
        <f t="shared" si="0"/>
        <v>44614</v>
      </c>
      <c r="F27" s="341">
        <f t="shared" si="1"/>
        <v>44617</v>
      </c>
      <c r="G27" s="507">
        <f t="shared" si="3"/>
        <v>44611</v>
      </c>
      <c r="H27" s="486"/>
      <c r="I27" s="490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</row>
    <row r="28" spans="1:253" ht="17.25" hidden="1" customHeight="1" x14ac:dyDescent="0.2">
      <c r="B28" s="179" t="s">
        <v>3214</v>
      </c>
      <c r="C28" s="179" t="s">
        <v>3215</v>
      </c>
      <c r="D28" s="341">
        <v>44619</v>
      </c>
      <c r="E28" s="341">
        <f t="shared" si="0"/>
        <v>44623</v>
      </c>
      <c r="F28" s="341">
        <f t="shared" si="1"/>
        <v>44626</v>
      </c>
      <c r="G28" s="507">
        <f t="shared" si="3"/>
        <v>44618</v>
      </c>
      <c r="H28" s="486"/>
      <c r="I28" s="490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</row>
    <row r="29" spans="1:253" ht="17.25" hidden="1" customHeight="1" x14ac:dyDescent="0.2">
      <c r="A29" s="376" t="s">
        <v>3216</v>
      </c>
      <c r="B29" s="179" t="s">
        <v>3217</v>
      </c>
      <c r="C29" s="179" t="s">
        <v>3218</v>
      </c>
      <c r="D29" s="341">
        <v>44625</v>
      </c>
      <c r="E29" s="341">
        <f t="shared" si="0"/>
        <v>44629</v>
      </c>
      <c r="F29" s="341">
        <f t="shared" si="1"/>
        <v>44632</v>
      </c>
      <c r="G29" s="507">
        <f t="shared" si="3"/>
        <v>44625</v>
      </c>
      <c r="H29" s="486"/>
      <c r="I29" s="490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</row>
    <row r="30" spans="1:253" ht="17.25" hidden="1" customHeight="1" x14ac:dyDescent="0.2">
      <c r="B30" s="179" t="s">
        <v>3179</v>
      </c>
      <c r="C30" s="179" t="s">
        <v>3219</v>
      </c>
      <c r="D30" s="341">
        <v>44631</v>
      </c>
      <c r="E30" s="341">
        <f t="shared" si="0"/>
        <v>44635</v>
      </c>
      <c r="F30" s="341">
        <f t="shared" si="1"/>
        <v>44638</v>
      </c>
      <c r="G30" s="507">
        <f t="shared" si="3"/>
        <v>44632</v>
      </c>
      <c r="H30" s="486"/>
      <c r="I30" s="490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</row>
    <row r="31" spans="1:253" ht="17.25" hidden="1" customHeight="1" x14ac:dyDescent="0.2">
      <c r="B31" s="179" t="s">
        <v>3181</v>
      </c>
      <c r="C31" s="179" t="s">
        <v>3220</v>
      </c>
      <c r="D31" s="341">
        <f t="shared" ref="D31:D63" si="4">D30+7</f>
        <v>44638</v>
      </c>
      <c r="E31" s="341">
        <f t="shared" si="0"/>
        <v>44642</v>
      </c>
      <c r="F31" s="341">
        <f t="shared" si="1"/>
        <v>44645</v>
      </c>
      <c r="G31" s="507">
        <f t="shared" si="3"/>
        <v>44639</v>
      </c>
      <c r="H31" s="486"/>
      <c r="I31" s="490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</row>
    <row r="32" spans="1:253" ht="17.25" hidden="1" customHeight="1" x14ac:dyDescent="0.2">
      <c r="B32" s="179" t="s">
        <v>3221</v>
      </c>
      <c r="C32" s="179" t="s">
        <v>3222</v>
      </c>
      <c r="D32" s="341">
        <v>44649</v>
      </c>
      <c r="E32" s="341">
        <f t="shared" si="0"/>
        <v>44653</v>
      </c>
      <c r="F32" s="341">
        <f t="shared" si="1"/>
        <v>44656</v>
      </c>
      <c r="G32" s="507">
        <f t="shared" si="3"/>
        <v>44646</v>
      </c>
      <c r="H32" s="486"/>
      <c r="I32" s="490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</row>
    <row r="33" spans="1:253" ht="17.25" hidden="1" customHeight="1" x14ac:dyDescent="0.2">
      <c r="B33" s="629" t="s">
        <v>395</v>
      </c>
      <c r="C33" s="179" t="s">
        <v>3223</v>
      </c>
      <c r="D33" s="540">
        <f t="shared" si="4"/>
        <v>44656</v>
      </c>
      <c r="E33" s="540">
        <f t="shared" si="0"/>
        <v>44660</v>
      </c>
      <c r="F33" s="540">
        <f t="shared" si="1"/>
        <v>44663</v>
      </c>
      <c r="G33" s="628">
        <f t="shared" si="3"/>
        <v>44653</v>
      </c>
      <c r="H33" s="486"/>
      <c r="I33" s="490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</row>
    <row r="34" spans="1:253" ht="17.25" hidden="1" customHeight="1" x14ac:dyDescent="0.2">
      <c r="B34" s="179" t="s">
        <v>3224</v>
      </c>
      <c r="C34" s="179" t="s">
        <v>3225</v>
      </c>
      <c r="D34" s="341">
        <v>44661</v>
      </c>
      <c r="E34" s="341">
        <f t="shared" si="0"/>
        <v>44665</v>
      </c>
      <c r="F34" s="341">
        <f t="shared" si="1"/>
        <v>44668</v>
      </c>
      <c r="G34" s="507">
        <f t="shared" si="3"/>
        <v>44660</v>
      </c>
      <c r="H34" s="486"/>
      <c r="I34" s="490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</row>
    <row r="35" spans="1:253" ht="17.25" hidden="1" customHeight="1" x14ac:dyDescent="0.2">
      <c r="B35" s="179" t="s">
        <v>3226</v>
      </c>
      <c r="C35" s="179" t="s">
        <v>3227</v>
      </c>
      <c r="D35" s="341">
        <v>44670</v>
      </c>
      <c r="E35" s="341">
        <f t="shared" si="0"/>
        <v>44674</v>
      </c>
      <c r="F35" s="341">
        <f t="shared" si="1"/>
        <v>44677</v>
      </c>
      <c r="G35" s="507">
        <f t="shared" si="3"/>
        <v>44667</v>
      </c>
      <c r="H35" s="486"/>
      <c r="I35" s="490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</row>
    <row r="36" spans="1:253" ht="17.25" hidden="1" customHeight="1" x14ac:dyDescent="0.2">
      <c r="B36" s="179" t="s">
        <v>3228</v>
      </c>
      <c r="C36" s="179" t="s">
        <v>3229</v>
      </c>
      <c r="D36" s="341">
        <v>44673</v>
      </c>
      <c r="E36" s="341">
        <f t="shared" si="0"/>
        <v>44677</v>
      </c>
      <c r="F36" s="341">
        <f t="shared" si="1"/>
        <v>44680</v>
      </c>
      <c r="G36" s="507">
        <f t="shared" si="3"/>
        <v>44674</v>
      </c>
      <c r="H36" s="486"/>
      <c r="I36" s="490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</row>
    <row r="37" spans="1:253" ht="17.25" hidden="1" customHeight="1" x14ac:dyDescent="0.2">
      <c r="B37" s="179" t="s">
        <v>3230</v>
      </c>
      <c r="C37" s="179" t="s">
        <v>3231</v>
      </c>
      <c r="D37" s="341">
        <f t="shared" si="4"/>
        <v>44680</v>
      </c>
      <c r="E37" s="341">
        <f t="shared" si="0"/>
        <v>44684</v>
      </c>
      <c r="F37" s="341">
        <f t="shared" si="1"/>
        <v>44687</v>
      </c>
      <c r="G37" s="507">
        <f t="shared" si="3"/>
        <v>44681</v>
      </c>
      <c r="H37" s="486"/>
      <c r="I37" s="490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</row>
    <row r="38" spans="1:253" ht="17.25" hidden="1" customHeight="1" x14ac:dyDescent="0.2">
      <c r="B38" s="179" t="s">
        <v>3232</v>
      </c>
      <c r="C38" s="179" t="s">
        <v>3233</v>
      </c>
      <c r="D38" s="341">
        <f t="shared" si="4"/>
        <v>44687</v>
      </c>
      <c r="E38" s="341">
        <f t="shared" si="0"/>
        <v>44691</v>
      </c>
      <c r="F38" s="341">
        <f t="shared" si="1"/>
        <v>44694</v>
      </c>
      <c r="G38" s="507">
        <f t="shared" si="3"/>
        <v>44688</v>
      </c>
      <c r="H38" s="486"/>
      <c r="I38" s="490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</row>
    <row r="39" spans="1:253" ht="17.25" hidden="1" customHeight="1" x14ac:dyDescent="0.2">
      <c r="B39" s="487" t="s">
        <v>395</v>
      </c>
      <c r="C39" s="179" t="s">
        <v>3234</v>
      </c>
      <c r="D39" s="540">
        <f t="shared" si="4"/>
        <v>44694</v>
      </c>
      <c r="E39" s="540">
        <f t="shared" si="0"/>
        <v>44698</v>
      </c>
      <c r="F39" s="540">
        <f t="shared" si="1"/>
        <v>44701</v>
      </c>
      <c r="G39" s="628">
        <f t="shared" si="3"/>
        <v>44695</v>
      </c>
      <c r="H39" s="486"/>
      <c r="I39" s="490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</row>
    <row r="40" spans="1:253" ht="17.25" hidden="1" customHeight="1" x14ac:dyDescent="0.2">
      <c r="B40" s="179" t="s">
        <v>3189</v>
      </c>
      <c r="C40" s="179" t="s">
        <v>3235</v>
      </c>
      <c r="D40" s="341">
        <f t="shared" si="4"/>
        <v>44701</v>
      </c>
      <c r="E40" s="341">
        <f t="shared" ref="E40:E71" si="5">D40+4</f>
        <v>44705</v>
      </c>
      <c r="F40" s="341">
        <f t="shared" ref="F40:F71" si="6">+D40+7</f>
        <v>44708</v>
      </c>
      <c r="G40" s="507">
        <f t="shared" si="3"/>
        <v>44702</v>
      </c>
      <c r="H40" s="486"/>
      <c r="I40" s="490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</row>
    <row r="41" spans="1:253" ht="17.25" hidden="1" customHeight="1" x14ac:dyDescent="0.2">
      <c r="B41" s="179" t="s">
        <v>3199</v>
      </c>
      <c r="C41" s="179" t="s">
        <v>3236</v>
      </c>
      <c r="D41" s="341">
        <f t="shared" si="4"/>
        <v>44708</v>
      </c>
      <c r="E41" s="341">
        <f t="shared" si="5"/>
        <v>44712</v>
      </c>
      <c r="F41" s="341">
        <f t="shared" si="6"/>
        <v>44715</v>
      </c>
      <c r="G41" s="507">
        <f t="shared" si="3"/>
        <v>44709</v>
      </c>
      <c r="H41" s="486"/>
      <c r="I41" s="490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</row>
    <row r="42" spans="1:253" ht="17.25" hidden="1" customHeight="1" x14ac:dyDescent="0.2">
      <c r="A42" s="426" t="s">
        <v>3237</v>
      </c>
      <c r="B42" s="179" t="s">
        <v>3238</v>
      </c>
      <c r="C42" s="179" t="s">
        <v>3239</v>
      </c>
      <c r="D42" s="341">
        <v>44718</v>
      </c>
      <c r="E42" s="341">
        <f t="shared" si="5"/>
        <v>44722</v>
      </c>
      <c r="F42" s="341">
        <f t="shared" si="6"/>
        <v>44725</v>
      </c>
      <c r="G42" s="507">
        <f t="shared" si="3"/>
        <v>44716</v>
      </c>
      <c r="H42" s="486"/>
      <c r="I42" s="490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</row>
    <row r="43" spans="1:253" ht="17.25" hidden="1" customHeight="1" x14ac:dyDescent="0.2">
      <c r="A43" s="426" t="s">
        <v>3240</v>
      </c>
      <c r="B43" s="179" t="s">
        <v>3241</v>
      </c>
      <c r="C43" s="179" t="s">
        <v>3242</v>
      </c>
      <c r="D43" s="619">
        <f t="shared" si="4"/>
        <v>44725</v>
      </c>
      <c r="E43" s="619">
        <f t="shared" si="5"/>
        <v>44729</v>
      </c>
      <c r="F43" s="619">
        <f t="shared" si="6"/>
        <v>44732</v>
      </c>
      <c r="G43" s="644">
        <f t="shared" si="3"/>
        <v>44723</v>
      </c>
      <c r="H43" s="486"/>
      <c r="I43" s="490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</row>
    <row r="44" spans="1:253" ht="17.25" hidden="1" customHeight="1" x14ac:dyDescent="0.2">
      <c r="B44" s="179" t="s">
        <v>3243</v>
      </c>
      <c r="C44" s="179" t="s">
        <v>3244</v>
      </c>
      <c r="D44" s="341">
        <v>44732</v>
      </c>
      <c r="E44" s="341">
        <f t="shared" si="5"/>
        <v>44736</v>
      </c>
      <c r="F44" s="341">
        <f t="shared" si="6"/>
        <v>44739</v>
      </c>
      <c r="G44" s="507">
        <f t="shared" si="3"/>
        <v>44730</v>
      </c>
      <c r="H44" s="486"/>
      <c r="I44" s="490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</row>
    <row r="45" spans="1:253" ht="17.25" hidden="1" customHeight="1" x14ac:dyDescent="0.2">
      <c r="A45" s="426" t="s">
        <v>3245</v>
      </c>
      <c r="B45" s="179" t="s">
        <v>3246</v>
      </c>
      <c r="C45" s="179" t="s">
        <v>3247</v>
      </c>
      <c r="D45" s="341">
        <f t="shared" si="4"/>
        <v>44739</v>
      </c>
      <c r="E45" s="341">
        <f t="shared" si="5"/>
        <v>44743</v>
      </c>
      <c r="F45" s="341">
        <f t="shared" si="6"/>
        <v>44746</v>
      </c>
      <c r="G45" s="507">
        <f t="shared" si="3"/>
        <v>44737</v>
      </c>
      <c r="H45" s="486"/>
      <c r="I45" s="490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</row>
    <row r="46" spans="1:253" ht="17.25" hidden="1" customHeight="1" x14ac:dyDescent="0.2">
      <c r="A46" s="426" t="s">
        <v>3248</v>
      </c>
      <c r="B46" s="179" t="s">
        <v>2847</v>
      </c>
      <c r="C46" s="179" t="s">
        <v>3249</v>
      </c>
      <c r="D46" s="341">
        <v>44743</v>
      </c>
      <c r="E46" s="341">
        <f t="shared" si="5"/>
        <v>44747</v>
      </c>
      <c r="F46" s="341">
        <f t="shared" si="6"/>
        <v>44750</v>
      </c>
      <c r="G46" s="507">
        <f t="shared" si="3"/>
        <v>44744</v>
      </c>
      <c r="H46" s="486"/>
      <c r="I46" s="490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</row>
    <row r="47" spans="1:253" ht="17.25" hidden="1" customHeight="1" x14ac:dyDescent="0.2">
      <c r="A47" s="426"/>
      <c r="B47" s="179" t="s">
        <v>3250</v>
      </c>
      <c r="C47" s="179" t="s">
        <v>3251</v>
      </c>
      <c r="D47" s="341">
        <f t="shared" si="4"/>
        <v>44750</v>
      </c>
      <c r="E47" s="341">
        <f t="shared" si="5"/>
        <v>44754</v>
      </c>
      <c r="F47" s="341">
        <f t="shared" si="6"/>
        <v>44757</v>
      </c>
      <c r="G47" s="507">
        <f t="shared" si="3"/>
        <v>44751</v>
      </c>
      <c r="H47" s="486"/>
      <c r="I47" s="490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</row>
    <row r="48" spans="1:253" ht="17.25" hidden="1" customHeight="1" x14ac:dyDescent="0.2">
      <c r="A48" s="426"/>
      <c r="B48" s="179" t="s">
        <v>3226</v>
      </c>
      <c r="C48" s="179" t="s">
        <v>3252</v>
      </c>
      <c r="D48" s="341">
        <f t="shared" si="4"/>
        <v>44757</v>
      </c>
      <c r="E48" s="341">
        <f t="shared" si="5"/>
        <v>44761</v>
      </c>
      <c r="F48" s="341">
        <f t="shared" si="6"/>
        <v>44764</v>
      </c>
      <c r="G48" s="507">
        <f t="shared" si="3"/>
        <v>44758</v>
      </c>
      <c r="H48" s="486"/>
      <c r="I48" s="490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</row>
    <row r="49" spans="1:253" ht="17.25" hidden="1" customHeight="1" x14ac:dyDescent="0.2">
      <c r="A49" s="426"/>
      <c r="B49" s="179" t="s">
        <v>3253</v>
      </c>
      <c r="C49" s="179" t="s">
        <v>3254</v>
      </c>
      <c r="D49" s="341">
        <f t="shared" si="4"/>
        <v>44764</v>
      </c>
      <c r="E49" s="341">
        <f t="shared" si="5"/>
        <v>44768</v>
      </c>
      <c r="F49" s="341">
        <f t="shared" si="6"/>
        <v>44771</v>
      </c>
      <c r="G49" s="507">
        <f t="shared" si="3"/>
        <v>44765</v>
      </c>
      <c r="H49" s="486"/>
      <c r="I49" s="490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</row>
    <row r="50" spans="1:253" ht="17.25" hidden="1" customHeight="1" x14ac:dyDescent="0.2">
      <c r="A50" s="426"/>
      <c r="B50" s="179" t="s">
        <v>3255</v>
      </c>
      <c r="C50" s="179" t="s">
        <v>3256</v>
      </c>
      <c r="D50" s="483">
        <f t="shared" si="4"/>
        <v>44771</v>
      </c>
      <c r="E50" s="483">
        <f t="shared" si="5"/>
        <v>44775</v>
      </c>
      <c r="F50" s="483">
        <f t="shared" si="6"/>
        <v>44778</v>
      </c>
      <c r="G50" s="507">
        <f t="shared" si="3"/>
        <v>44772</v>
      </c>
      <c r="H50" s="486"/>
      <c r="I50" s="490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</row>
    <row r="51" spans="1:253" ht="17.25" hidden="1" customHeight="1" x14ac:dyDescent="0.2">
      <c r="A51" s="426"/>
      <c r="B51" s="179" t="s">
        <v>3181</v>
      </c>
      <c r="C51" s="179" t="s">
        <v>3257</v>
      </c>
      <c r="D51" s="341">
        <f t="shared" si="4"/>
        <v>44778</v>
      </c>
      <c r="E51" s="341">
        <f t="shared" si="5"/>
        <v>44782</v>
      </c>
      <c r="F51" s="341">
        <f t="shared" si="6"/>
        <v>44785</v>
      </c>
      <c r="G51" s="507">
        <f t="shared" si="3"/>
        <v>44779</v>
      </c>
      <c r="H51" s="486"/>
      <c r="I51" s="490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</row>
    <row r="52" spans="1:253" ht="17.25" hidden="1" customHeight="1" x14ac:dyDescent="0.2">
      <c r="A52" s="426"/>
      <c r="B52" s="179" t="s">
        <v>3258</v>
      </c>
      <c r="C52" s="179" t="s">
        <v>3259</v>
      </c>
      <c r="D52" s="341">
        <f t="shared" si="4"/>
        <v>44785</v>
      </c>
      <c r="E52" s="341">
        <f t="shared" si="5"/>
        <v>44789</v>
      </c>
      <c r="F52" s="341">
        <f t="shared" si="6"/>
        <v>44792</v>
      </c>
      <c r="G52" s="507">
        <f t="shared" si="3"/>
        <v>44786</v>
      </c>
      <c r="H52" s="486"/>
      <c r="I52" s="490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</row>
    <row r="53" spans="1:253" ht="17.25" hidden="1" customHeight="1" x14ac:dyDescent="0.2">
      <c r="A53" s="426"/>
      <c r="B53" s="179" t="s">
        <v>3260</v>
      </c>
      <c r="C53" s="179" t="s">
        <v>3261</v>
      </c>
      <c r="D53" s="341">
        <f t="shared" si="4"/>
        <v>44792</v>
      </c>
      <c r="E53" s="341">
        <f t="shared" si="5"/>
        <v>44796</v>
      </c>
      <c r="F53" s="341">
        <f t="shared" si="6"/>
        <v>44799</v>
      </c>
      <c r="G53" s="507">
        <f t="shared" si="3"/>
        <v>44793</v>
      </c>
      <c r="H53" s="486"/>
      <c r="I53" s="490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</row>
    <row r="54" spans="1:253" ht="17.25" hidden="1" customHeight="1" x14ac:dyDescent="0.2">
      <c r="A54" s="426"/>
      <c r="B54" s="179" t="s">
        <v>3193</v>
      </c>
      <c r="C54" s="179" t="s">
        <v>3262</v>
      </c>
      <c r="D54" s="341">
        <f t="shared" si="4"/>
        <v>44799</v>
      </c>
      <c r="E54" s="341">
        <f t="shared" si="5"/>
        <v>44803</v>
      </c>
      <c r="F54" s="341">
        <f t="shared" si="6"/>
        <v>44806</v>
      </c>
      <c r="G54" s="507">
        <f t="shared" si="3"/>
        <v>44800</v>
      </c>
      <c r="H54" s="486"/>
      <c r="I54" s="490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</row>
    <row r="55" spans="1:253" ht="17.25" hidden="1" customHeight="1" x14ac:dyDescent="0.2">
      <c r="A55" s="426"/>
      <c r="B55" s="179" t="s">
        <v>3106</v>
      </c>
      <c r="C55" s="179" t="s">
        <v>3263</v>
      </c>
      <c r="D55" s="341">
        <f t="shared" si="4"/>
        <v>44806</v>
      </c>
      <c r="E55" s="341">
        <f t="shared" si="5"/>
        <v>44810</v>
      </c>
      <c r="F55" s="341">
        <f t="shared" si="6"/>
        <v>44813</v>
      </c>
      <c r="G55" s="507">
        <f t="shared" si="3"/>
        <v>44807</v>
      </c>
      <c r="H55" s="486"/>
      <c r="I55" s="490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</row>
    <row r="56" spans="1:253" ht="17.25" hidden="1" customHeight="1" x14ac:dyDescent="0.2">
      <c r="A56" s="426"/>
      <c r="B56" s="179" t="s">
        <v>3230</v>
      </c>
      <c r="C56" s="179" t="s">
        <v>3264</v>
      </c>
      <c r="D56" s="341">
        <f t="shared" si="4"/>
        <v>44813</v>
      </c>
      <c r="E56" s="341">
        <f t="shared" si="5"/>
        <v>44817</v>
      </c>
      <c r="F56" s="341">
        <f t="shared" si="6"/>
        <v>44820</v>
      </c>
      <c r="G56" s="507">
        <f t="shared" si="3"/>
        <v>44814</v>
      </c>
      <c r="H56" s="486"/>
      <c r="I56" s="490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</row>
    <row r="57" spans="1:253" ht="17.25" hidden="1" customHeight="1" x14ac:dyDescent="0.2">
      <c r="A57" s="426"/>
      <c r="B57" s="179" t="s">
        <v>3265</v>
      </c>
      <c r="C57" s="179" t="s">
        <v>3266</v>
      </c>
      <c r="D57" s="341">
        <f t="shared" si="4"/>
        <v>44820</v>
      </c>
      <c r="E57" s="341">
        <f t="shared" si="5"/>
        <v>44824</v>
      </c>
      <c r="F57" s="341">
        <f t="shared" si="6"/>
        <v>44827</v>
      </c>
      <c r="G57" s="507">
        <f t="shared" si="3"/>
        <v>44821</v>
      </c>
      <c r="H57" s="486"/>
      <c r="I57" s="49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</row>
    <row r="58" spans="1:253" ht="17.25" hidden="1" customHeight="1" x14ac:dyDescent="0.2">
      <c r="A58" s="426"/>
      <c r="B58" s="179" t="s">
        <v>3253</v>
      </c>
      <c r="C58" s="179" t="s">
        <v>3267</v>
      </c>
      <c r="D58" s="341">
        <f t="shared" si="4"/>
        <v>44827</v>
      </c>
      <c r="E58" s="341">
        <f t="shared" si="5"/>
        <v>44831</v>
      </c>
      <c r="F58" s="341">
        <f t="shared" si="6"/>
        <v>44834</v>
      </c>
      <c r="G58" s="507">
        <f t="shared" si="3"/>
        <v>44828</v>
      </c>
      <c r="H58" s="486"/>
      <c r="I58" s="490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</row>
    <row r="59" spans="1:253" ht="17.25" hidden="1" customHeight="1" x14ac:dyDescent="0.2">
      <c r="A59" s="426"/>
      <c r="B59" s="179" t="s">
        <v>3197</v>
      </c>
      <c r="C59" s="179" t="s">
        <v>3268</v>
      </c>
      <c r="D59" s="341">
        <v>44836</v>
      </c>
      <c r="E59" s="341">
        <f t="shared" si="5"/>
        <v>44840</v>
      </c>
      <c r="F59" s="341">
        <f t="shared" si="6"/>
        <v>44843</v>
      </c>
      <c r="G59" s="507">
        <f t="shared" si="3"/>
        <v>44835</v>
      </c>
      <c r="H59" s="486"/>
      <c r="I59" s="490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</row>
    <row r="60" spans="1:253" ht="17.25" hidden="1" customHeight="1" x14ac:dyDescent="0.2">
      <c r="A60" s="426"/>
      <c r="B60" s="179" t="s">
        <v>3203</v>
      </c>
      <c r="C60" s="179" t="s">
        <v>3269</v>
      </c>
      <c r="D60" s="341">
        <v>44842</v>
      </c>
      <c r="E60" s="341">
        <f t="shared" si="5"/>
        <v>44846</v>
      </c>
      <c r="F60" s="341">
        <f t="shared" si="6"/>
        <v>44849</v>
      </c>
      <c r="G60" s="507">
        <f t="shared" si="3"/>
        <v>44842</v>
      </c>
      <c r="H60" s="486"/>
      <c r="I60" s="490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</row>
    <row r="61" spans="1:253" ht="17.25" hidden="1" customHeight="1" x14ac:dyDescent="0.2">
      <c r="A61" s="426"/>
      <c r="B61" s="179" t="s">
        <v>3084</v>
      </c>
      <c r="C61" s="179" t="s">
        <v>3270</v>
      </c>
      <c r="D61" s="341">
        <v>44848</v>
      </c>
      <c r="E61" s="341">
        <f t="shared" si="5"/>
        <v>44852</v>
      </c>
      <c r="F61" s="341">
        <f t="shared" si="6"/>
        <v>44855</v>
      </c>
      <c r="G61" s="507">
        <f t="shared" si="3"/>
        <v>44849</v>
      </c>
      <c r="H61" s="486"/>
      <c r="I61" s="490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</row>
    <row r="62" spans="1:253" ht="17.25" hidden="1" customHeight="1" x14ac:dyDescent="0.2">
      <c r="A62" s="426"/>
      <c r="B62" s="179" t="s">
        <v>3185</v>
      </c>
      <c r="C62" s="179" t="s">
        <v>3271</v>
      </c>
      <c r="D62" s="341">
        <f t="shared" si="4"/>
        <v>44855</v>
      </c>
      <c r="E62" s="341">
        <f t="shared" si="5"/>
        <v>44859</v>
      </c>
      <c r="F62" s="341">
        <f t="shared" si="6"/>
        <v>44862</v>
      </c>
      <c r="G62" s="507">
        <f t="shared" si="3"/>
        <v>44856</v>
      </c>
      <c r="H62" s="486"/>
      <c r="I62" s="490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</row>
    <row r="63" spans="1:253" ht="17.25" hidden="1" customHeight="1" x14ac:dyDescent="0.2">
      <c r="A63" s="426"/>
      <c r="B63" s="179" t="s">
        <v>3272</v>
      </c>
      <c r="C63" s="179" t="s">
        <v>3273</v>
      </c>
      <c r="D63" s="341">
        <f t="shared" si="4"/>
        <v>44862</v>
      </c>
      <c r="E63" s="341">
        <f t="shared" si="5"/>
        <v>44866</v>
      </c>
      <c r="F63" s="341">
        <f t="shared" si="6"/>
        <v>44869</v>
      </c>
      <c r="G63" s="507">
        <f t="shared" si="3"/>
        <v>44863</v>
      </c>
      <c r="H63" s="486"/>
      <c r="I63" s="490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</row>
    <row r="64" spans="1:253" ht="17.25" hidden="1" customHeight="1" x14ac:dyDescent="0.2">
      <c r="A64" s="426"/>
      <c r="B64" s="179" t="s">
        <v>3274</v>
      </c>
      <c r="C64" s="179" t="s">
        <v>3275</v>
      </c>
      <c r="D64" s="341">
        <f t="shared" ref="D64:D82" si="7">D63+7</f>
        <v>44869</v>
      </c>
      <c r="E64" s="341">
        <f t="shared" si="5"/>
        <v>44873</v>
      </c>
      <c r="F64" s="341">
        <f t="shared" si="6"/>
        <v>44876</v>
      </c>
      <c r="G64" s="507">
        <f t="shared" ref="G64:G82" si="8">G63+7</f>
        <v>44870</v>
      </c>
      <c r="H64" s="486"/>
      <c r="I64" s="490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</row>
    <row r="65" spans="1:253" ht="17.25" hidden="1" customHeight="1" x14ac:dyDescent="0.2">
      <c r="A65" s="426"/>
      <c r="B65" s="179" t="s">
        <v>3088</v>
      </c>
      <c r="C65" s="179" t="s">
        <v>3276</v>
      </c>
      <c r="D65" s="341">
        <f t="shared" si="7"/>
        <v>44876</v>
      </c>
      <c r="E65" s="341">
        <f t="shared" si="5"/>
        <v>44880</v>
      </c>
      <c r="F65" s="341">
        <f t="shared" si="6"/>
        <v>44883</v>
      </c>
      <c r="G65" s="507">
        <f t="shared" si="8"/>
        <v>44877</v>
      </c>
      <c r="H65" s="486"/>
      <c r="I65" s="490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</row>
    <row r="66" spans="1:253" ht="17.25" hidden="1" customHeight="1" x14ac:dyDescent="0.2">
      <c r="A66" s="426"/>
      <c r="B66" s="179" t="s">
        <v>3277</v>
      </c>
      <c r="C66" s="179" t="s">
        <v>3278</v>
      </c>
      <c r="D66" s="341">
        <f t="shared" si="7"/>
        <v>44883</v>
      </c>
      <c r="E66" s="341">
        <f t="shared" si="5"/>
        <v>44887</v>
      </c>
      <c r="F66" s="341">
        <f t="shared" si="6"/>
        <v>44890</v>
      </c>
      <c r="G66" s="507">
        <f t="shared" si="8"/>
        <v>44884</v>
      </c>
      <c r="H66" s="486"/>
      <c r="I66" s="490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</row>
    <row r="67" spans="1:253" ht="17.25" hidden="1" customHeight="1" x14ac:dyDescent="0.2">
      <c r="A67" s="426"/>
      <c r="B67" s="179" t="s">
        <v>3279</v>
      </c>
      <c r="C67" s="179" t="s">
        <v>3280</v>
      </c>
      <c r="D67" s="341">
        <f t="shared" si="7"/>
        <v>44890</v>
      </c>
      <c r="E67" s="341">
        <f t="shared" si="5"/>
        <v>44894</v>
      </c>
      <c r="F67" s="341">
        <f t="shared" si="6"/>
        <v>44897</v>
      </c>
      <c r="G67" s="507">
        <f t="shared" si="8"/>
        <v>44891</v>
      </c>
      <c r="H67" s="486"/>
      <c r="I67" s="490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</row>
    <row r="68" spans="1:253" ht="17.25" hidden="1" customHeight="1" x14ac:dyDescent="0.2">
      <c r="A68" s="426"/>
      <c r="B68" s="179" t="s">
        <v>3250</v>
      </c>
      <c r="C68" s="179" t="s">
        <v>3281</v>
      </c>
      <c r="D68" s="341">
        <f t="shared" si="7"/>
        <v>44897</v>
      </c>
      <c r="E68" s="341">
        <f t="shared" si="5"/>
        <v>44901</v>
      </c>
      <c r="F68" s="341">
        <f t="shared" si="6"/>
        <v>44904</v>
      </c>
      <c r="G68" s="507">
        <f t="shared" si="8"/>
        <v>44898</v>
      </c>
      <c r="H68" s="486"/>
      <c r="I68" s="490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</row>
    <row r="69" spans="1:253" ht="17.25" hidden="1" customHeight="1" x14ac:dyDescent="0.2">
      <c r="A69" s="426"/>
      <c r="B69" s="179" t="s">
        <v>3181</v>
      </c>
      <c r="C69" s="179" t="s">
        <v>3282</v>
      </c>
      <c r="D69" s="341">
        <f t="shared" si="7"/>
        <v>44904</v>
      </c>
      <c r="E69" s="341">
        <f t="shared" si="5"/>
        <v>44908</v>
      </c>
      <c r="F69" s="341">
        <f t="shared" si="6"/>
        <v>44911</v>
      </c>
      <c r="G69" s="507">
        <f t="shared" si="8"/>
        <v>44905</v>
      </c>
      <c r="H69" s="486"/>
      <c r="I69" s="490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</row>
    <row r="70" spans="1:253" ht="17.25" hidden="1" customHeight="1" x14ac:dyDescent="0.2">
      <c r="A70" s="426" t="s">
        <v>3283</v>
      </c>
      <c r="B70" s="179" t="s">
        <v>3284</v>
      </c>
      <c r="C70" s="179" t="s">
        <v>3285</v>
      </c>
      <c r="D70" s="341">
        <f t="shared" si="7"/>
        <v>44911</v>
      </c>
      <c r="E70" s="341">
        <f t="shared" si="5"/>
        <v>44915</v>
      </c>
      <c r="F70" s="341">
        <f t="shared" si="6"/>
        <v>44918</v>
      </c>
      <c r="G70" s="507">
        <f t="shared" si="8"/>
        <v>44912</v>
      </c>
      <c r="H70" s="486"/>
      <c r="I70" s="490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</row>
    <row r="71" spans="1:253" ht="17.25" hidden="1" customHeight="1" x14ac:dyDescent="0.2">
      <c r="A71" s="426"/>
      <c r="B71" s="179" t="s">
        <v>2408</v>
      </c>
      <c r="C71" s="179" t="s">
        <v>3286</v>
      </c>
      <c r="D71" s="341">
        <f t="shared" si="7"/>
        <v>44918</v>
      </c>
      <c r="E71" s="341">
        <f t="shared" si="5"/>
        <v>44922</v>
      </c>
      <c r="F71" s="341">
        <f t="shared" si="6"/>
        <v>44925</v>
      </c>
      <c r="G71" s="507">
        <f t="shared" si="8"/>
        <v>44919</v>
      </c>
      <c r="H71" s="486"/>
      <c r="I71" s="490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</row>
    <row r="72" spans="1:253" ht="17.25" hidden="1" customHeight="1" x14ac:dyDescent="0.2">
      <c r="A72" s="426"/>
      <c r="B72" s="179" t="s">
        <v>3287</v>
      </c>
      <c r="C72" s="179" t="s">
        <v>3288</v>
      </c>
      <c r="D72" s="341">
        <f t="shared" si="7"/>
        <v>44925</v>
      </c>
      <c r="E72" s="341">
        <f t="shared" ref="E72:E83" si="9">D72+4</f>
        <v>44929</v>
      </c>
      <c r="F72" s="341">
        <f t="shared" ref="F72:F83" si="10">+D72+7</f>
        <v>44932</v>
      </c>
      <c r="G72" s="507">
        <f t="shared" si="8"/>
        <v>44926</v>
      </c>
      <c r="H72" s="486"/>
      <c r="I72" s="490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</row>
    <row r="73" spans="1:253" ht="17.25" hidden="1" customHeight="1" x14ac:dyDescent="0.2">
      <c r="A73" s="426"/>
      <c r="B73" s="179" t="s">
        <v>2813</v>
      </c>
      <c r="C73" s="179" t="s">
        <v>3289</v>
      </c>
      <c r="D73" s="341">
        <f t="shared" si="7"/>
        <v>44932</v>
      </c>
      <c r="E73" s="341">
        <f t="shared" si="9"/>
        <v>44936</v>
      </c>
      <c r="F73" s="341">
        <f t="shared" si="10"/>
        <v>44939</v>
      </c>
      <c r="G73" s="507">
        <f t="shared" si="8"/>
        <v>44933</v>
      </c>
      <c r="H73" s="486"/>
      <c r="I73" s="490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</row>
    <row r="74" spans="1:253" ht="17.25" hidden="1" customHeight="1" x14ac:dyDescent="0.2">
      <c r="A74" s="426"/>
      <c r="B74" s="179" t="s">
        <v>3274</v>
      </c>
      <c r="C74" s="179" t="s">
        <v>3290</v>
      </c>
      <c r="D74" s="341">
        <f t="shared" si="7"/>
        <v>44939</v>
      </c>
      <c r="E74" s="341">
        <f t="shared" si="9"/>
        <v>44943</v>
      </c>
      <c r="F74" s="341">
        <f t="shared" si="10"/>
        <v>44946</v>
      </c>
      <c r="G74" s="507">
        <f t="shared" si="8"/>
        <v>44940</v>
      </c>
      <c r="H74" s="486"/>
      <c r="I74" s="490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</row>
    <row r="75" spans="1:253" ht="17.25" hidden="1" customHeight="1" x14ac:dyDescent="0.2">
      <c r="A75" s="426"/>
      <c r="B75" s="179" t="s">
        <v>3206</v>
      </c>
      <c r="C75" s="179" t="s">
        <v>3291</v>
      </c>
      <c r="D75" s="341">
        <f t="shared" si="7"/>
        <v>44946</v>
      </c>
      <c r="E75" s="341">
        <f t="shared" si="9"/>
        <v>44950</v>
      </c>
      <c r="F75" s="341">
        <f t="shared" si="10"/>
        <v>44953</v>
      </c>
      <c r="G75" s="507">
        <f t="shared" si="8"/>
        <v>44947</v>
      </c>
      <c r="H75" s="486"/>
      <c r="I75" s="490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</row>
    <row r="76" spans="1:253" ht="17.25" hidden="1" customHeight="1" x14ac:dyDescent="0.2">
      <c r="A76" s="426"/>
      <c r="B76" s="179" t="s">
        <v>3292</v>
      </c>
      <c r="C76" s="179" t="s">
        <v>3293</v>
      </c>
      <c r="D76" s="341">
        <v>44954</v>
      </c>
      <c r="E76" s="341">
        <f t="shared" si="9"/>
        <v>44958</v>
      </c>
      <c r="F76" s="341">
        <f t="shared" si="10"/>
        <v>44961</v>
      </c>
      <c r="G76" s="507">
        <f t="shared" si="8"/>
        <v>44954</v>
      </c>
      <c r="H76" s="486"/>
      <c r="I76" s="490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</row>
    <row r="77" spans="1:253" ht="17.25" hidden="1" customHeight="1" x14ac:dyDescent="0.2">
      <c r="A77" s="426"/>
      <c r="B77" s="179" t="s">
        <v>3199</v>
      </c>
      <c r="C77" s="179" t="s">
        <v>3294</v>
      </c>
      <c r="D77" s="341">
        <v>44960</v>
      </c>
      <c r="E77" s="341">
        <f t="shared" si="9"/>
        <v>44964</v>
      </c>
      <c r="F77" s="341">
        <f t="shared" si="10"/>
        <v>44967</v>
      </c>
      <c r="G77" s="507">
        <f t="shared" si="8"/>
        <v>44961</v>
      </c>
      <c r="H77" s="486"/>
      <c r="I77" s="490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</row>
    <row r="78" spans="1:253" ht="17.25" hidden="1" customHeight="1" x14ac:dyDescent="0.2">
      <c r="A78" s="426"/>
      <c r="B78" s="179" t="s">
        <v>3295</v>
      </c>
      <c r="C78" s="179" t="s">
        <v>3296</v>
      </c>
      <c r="D78" s="341">
        <f t="shared" si="7"/>
        <v>44967</v>
      </c>
      <c r="E78" s="341">
        <f t="shared" si="9"/>
        <v>44971</v>
      </c>
      <c r="F78" s="341">
        <f t="shared" si="10"/>
        <v>44974</v>
      </c>
      <c r="G78" s="507">
        <f t="shared" si="8"/>
        <v>44968</v>
      </c>
      <c r="H78" s="486"/>
      <c r="I78" s="490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</row>
    <row r="79" spans="1:253" ht="17.25" hidden="1" customHeight="1" x14ac:dyDescent="0.2">
      <c r="A79" s="426"/>
      <c r="B79" s="179" t="s">
        <v>3203</v>
      </c>
      <c r="C79" s="179" t="s">
        <v>3297</v>
      </c>
      <c r="D79" s="341">
        <f t="shared" si="7"/>
        <v>44974</v>
      </c>
      <c r="E79" s="341">
        <f t="shared" si="9"/>
        <v>44978</v>
      </c>
      <c r="F79" s="341">
        <f t="shared" si="10"/>
        <v>44981</v>
      </c>
      <c r="G79" s="507">
        <f t="shared" si="8"/>
        <v>44975</v>
      </c>
      <c r="H79" s="486"/>
      <c r="I79" s="490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</row>
    <row r="80" spans="1:253" ht="17.25" hidden="1" customHeight="1" x14ac:dyDescent="0.25">
      <c r="A80" s="426" t="s">
        <v>3298</v>
      </c>
      <c r="B80" s="790" t="s">
        <v>3193</v>
      </c>
      <c r="C80" s="179" t="s">
        <v>3299</v>
      </c>
      <c r="D80" s="341">
        <f t="shared" si="7"/>
        <v>44981</v>
      </c>
      <c r="E80" s="341">
        <f t="shared" si="9"/>
        <v>44985</v>
      </c>
      <c r="F80" s="341">
        <f t="shared" si="10"/>
        <v>44988</v>
      </c>
      <c r="G80" s="507">
        <f t="shared" si="8"/>
        <v>44982</v>
      </c>
      <c r="H80" s="486"/>
      <c r="I80" s="490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</row>
    <row r="81" spans="1:253" ht="17.25" hidden="1" customHeight="1" x14ac:dyDescent="0.2">
      <c r="A81" s="426"/>
      <c r="B81" s="179" t="s">
        <v>3189</v>
      </c>
      <c r="C81" s="179" t="s">
        <v>3300</v>
      </c>
      <c r="D81" s="341">
        <f t="shared" si="7"/>
        <v>44988</v>
      </c>
      <c r="E81" s="341">
        <f t="shared" si="9"/>
        <v>44992</v>
      </c>
      <c r="F81" s="341">
        <f t="shared" si="10"/>
        <v>44995</v>
      </c>
      <c r="G81" s="507">
        <f t="shared" si="8"/>
        <v>44989</v>
      </c>
      <c r="H81" s="486"/>
      <c r="I81" s="490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</row>
    <row r="82" spans="1:253" ht="17.25" hidden="1" customHeight="1" x14ac:dyDescent="0.2">
      <c r="A82" s="426"/>
      <c r="B82" s="179" t="s">
        <v>3301</v>
      </c>
      <c r="C82" s="179" t="s">
        <v>3302</v>
      </c>
      <c r="D82" s="341">
        <f t="shared" si="7"/>
        <v>44995</v>
      </c>
      <c r="E82" s="341">
        <f t="shared" si="9"/>
        <v>44999</v>
      </c>
      <c r="F82" s="341">
        <f t="shared" si="10"/>
        <v>45002</v>
      </c>
      <c r="G82" s="507">
        <f t="shared" si="8"/>
        <v>44996</v>
      </c>
      <c r="H82" s="486"/>
      <c r="I82" s="490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</row>
    <row r="83" spans="1:253" ht="17.25" hidden="1" customHeight="1" x14ac:dyDescent="0.2">
      <c r="A83" s="426"/>
      <c r="B83" s="179" t="s">
        <v>2847</v>
      </c>
      <c r="C83" s="179" t="s">
        <v>3303</v>
      </c>
      <c r="D83" s="341">
        <f t="shared" ref="D83:D106" si="11">D82+7</f>
        <v>45002</v>
      </c>
      <c r="E83" s="341">
        <f t="shared" si="9"/>
        <v>45006</v>
      </c>
      <c r="F83" s="341">
        <f t="shared" si="10"/>
        <v>45009</v>
      </c>
      <c r="G83" s="507">
        <f t="shared" ref="G83:G106" si="12">G82+7</f>
        <v>45003</v>
      </c>
      <c r="H83" s="486"/>
      <c r="I83" s="490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</row>
    <row r="84" spans="1:253" ht="17.25" hidden="1" customHeight="1" x14ac:dyDescent="0.2">
      <c r="A84" s="426"/>
      <c r="B84" s="179" t="s">
        <v>2847</v>
      </c>
      <c r="C84" s="179" t="s">
        <v>3303</v>
      </c>
      <c r="D84" s="341">
        <f t="shared" si="11"/>
        <v>45009</v>
      </c>
      <c r="E84" s="341">
        <f t="shared" ref="E84:E86" si="13">D84+4</f>
        <v>45013</v>
      </c>
      <c r="F84" s="341">
        <f t="shared" ref="F84:F86" si="14">+D84+7</f>
        <v>45016</v>
      </c>
      <c r="G84" s="507">
        <f t="shared" si="12"/>
        <v>45010</v>
      </c>
      <c r="H84" s="486"/>
      <c r="I84" s="490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</row>
    <row r="85" spans="1:253" ht="17.25" hidden="1" customHeight="1" x14ac:dyDescent="0.2">
      <c r="A85" s="426"/>
      <c r="B85" s="179" t="s">
        <v>2847</v>
      </c>
      <c r="C85" s="179" t="s">
        <v>3303</v>
      </c>
      <c r="D85" s="341">
        <f t="shared" si="11"/>
        <v>45016</v>
      </c>
      <c r="E85" s="341">
        <f t="shared" si="13"/>
        <v>45020</v>
      </c>
      <c r="F85" s="341">
        <f t="shared" si="14"/>
        <v>45023</v>
      </c>
      <c r="G85" s="507">
        <f t="shared" si="12"/>
        <v>45017</v>
      </c>
      <c r="H85" s="486"/>
      <c r="I85" s="490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</row>
    <row r="86" spans="1:253" ht="17.25" hidden="1" customHeight="1" x14ac:dyDescent="0.2">
      <c r="A86" s="426"/>
      <c r="B86" s="179" t="s">
        <v>3226</v>
      </c>
      <c r="C86" s="179" t="s">
        <v>3304</v>
      </c>
      <c r="D86" s="341">
        <f t="shared" si="11"/>
        <v>45023</v>
      </c>
      <c r="E86" s="341">
        <f t="shared" si="13"/>
        <v>45027</v>
      </c>
      <c r="F86" s="341">
        <f t="shared" si="14"/>
        <v>45030</v>
      </c>
      <c r="G86" s="507">
        <f t="shared" si="12"/>
        <v>45024</v>
      </c>
      <c r="H86" s="486"/>
      <c r="I86" s="490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</row>
    <row r="87" spans="1:253" ht="17.25" hidden="1" customHeight="1" x14ac:dyDescent="0.2">
      <c r="A87" s="426"/>
      <c r="B87" s="179" t="s">
        <v>3287</v>
      </c>
      <c r="C87" s="179" t="s">
        <v>3305</v>
      </c>
      <c r="D87" s="341">
        <f t="shared" si="11"/>
        <v>45030</v>
      </c>
      <c r="E87" s="341">
        <f t="shared" ref="E87" si="15">D87+4</f>
        <v>45034</v>
      </c>
      <c r="F87" s="341">
        <f t="shared" ref="F87" si="16">+D87+7</f>
        <v>45037</v>
      </c>
      <c r="G87" s="507">
        <f t="shared" si="12"/>
        <v>45031</v>
      </c>
      <c r="H87" s="486"/>
      <c r="I87" s="490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</row>
    <row r="88" spans="1:253" ht="17.25" hidden="1" customHeight="1" x14ac:dyDescent="0.2">
      <c r="A88" s="426"/>
      <c r="B88" s="179" t="s">
        <v>3306</v>
      </c>
      <c r="C88" s="179" t="s">
        <v>3307</v>
      </c>
      <c r="D88" s="341">
        <f t="shared" si="11"/>
        <v>45037</v>
      </c>
      <c r="E88" s="341">
        <f t="shared" ref="E88" si="17">D88+4</f>
        <v>45041</v>
      </c>
      <c r="F88" s="341">
        <f t="shared" ref="F88" si="18">+D88+7</f>
        <v>45044</v>
      </c>
      <c r="G88" s="507">
        <f t="shared" si="12"/>
        <v>45038</v>
      </c>
      <c r="H88" s="486"/>
      <c r="I88" s="490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</row>
    <row r="89" spans="1:253" ht="17.25" hidden="1" customHeight="1" x14ac:dyDescent="0.2">
      <c r="A89" s="426"/>
      <c r="B89" s="179" t="s">
        <v>3308</v>
      </c>
      <c r="C89" s="179" t="s">
        <v>3309</v>
      </c>
      <c r="D89" s="341">
        <f t="shared" si="11"/>
        <v>45044</v>
      </c>
      <c r="E89" s="341">
        <f t="shared" ref="E89" si="19">D89+4</f>
        <v>45048</v>
      </c>
      <c r="F89" s="341">
        <f t="shared" ref="F89" si="20">+D89+7</f>
        <v>45051</v>
      </c>
      <c r="G89" s="507">
        <f t="shared" si="12"/>
        <v>45045</v>
      </c>
      <c r="H89" s="486"/>
      <c r="I89" s="490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</row>
    <row r="90" spans="1:253" ht="17.25" hidden="1" customHeight="1" x14ac:dyDescent="0.2">
      <c r="A90" s="426"/>
      <c r="B90" s="179" t="s">
        <v>3310</v>
      </c>
      <c r="C90" s="179" t="s">
        <v>3311</v>
      </c>
      <c r="D90" s="341">
        <f t="shared" si="11"/>
        <v>45051</v>
      </c>
      <c r="E90" s="341">
        <f t="shared" ref="E90" si="21">D90+4</f>
        <v>45055</v>
      </c>
      <c r="F90" s="341">
        <f t="shared" ref="F90" si="22">+D90+7</f>
        <v>45058</v>
      </c>
      <c r="G90" s="507">
        <f t="shared" si="12"/>
        <v>45052</v>
      </c>
      <c r="H90" s="486"/>
      <c r="I90" s="490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</row>
    <row r="91" spans="1:253" ht="17.25" hidden="1" customHeight="1" x14ac:dyDescent="0.2">
      <c r="A91" s="426"/>
      <c r="B91" s="179" t="s">
        <v>3292</v>
      </c>
      <c r="C91" s="179" t="s">
        <v>3312</v>
      </c>
      <c r="D91" s="341">
        <f t="shared" si="11"/>
        <v>45058</v>
      </c>
      <c r="E91" s="341">
        <f t="shared" ref="E91" si="23">D91+4</f>
        <v>45062</v>
      </c>
      <c r="F91" s="341">
        <f t="shared" ref="F91" si="24">+D91+7</f>
        <v>45065</v>
      </c>
      <c r="G91" s="507">
        <f t="shared" si="12"/>
        <v>45059</v>
      </c>
      <c r="H91" s="486"/>
      <c r="I91" s="490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</row>
    <row r="92" spans="1:253" ht="17.25" hidden="1" customHeight="1" x14ac:dyDescent="0.2">
      <c r="A92" s="426"/>
      <c r="B92" s="179" t="s">
        <v>3313</v>
      </c>
      <c r="C92" s="179" t="s">
        <v>3314</v>
      </c>
      <c r="D92" s="341">
        <f t="shared" si="11"/>
        <v>45065</v>
      </c>
      <c r="E92" s="341">
        <f t="shared" ref="E92" si="25">D92+4</f>
        <v>45069</v>
      </c>
      <c r="F92" s="341">
        <f t="shared" ref="F92" si="26">+D92+7</f>
        <v>45072</v>
      </c>
      <c r="G92" s="507">
        <f t="shared" si="12"/>
        <v>45066</v>
      </c>
      <c r="H92" s="486"/>
      <c r="I92" s="490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</row>
    <row r="93" spans="1:253" ht="17.25" hidden="1" customHeight="1" x14ac:dyDescent="0.2">
      <c r="A93" s="426"/>
      <c r="B93" s="179" t="s">
        <v>3206</v>
      </c>
      <c r="C93" s="179" t="s">
        <v>3314</v>
      </c>
      <c r="D93" s="341">
        <f t="shared" si="11"/>
        <v>45072</v>
      </c>
      <c r="E93" s="341">
        <f t="shared" ref="E93" si="27">D93+4</f>
        <v>45076</v>
      </c>
      <c r="F93" s="341">
        <f t="shared" ref="F93" si="28">+D93+7</f>
        <v>45079</v>
      </c>
      <c r="G93" s="507">
        <f t="shared" si="12"/>
        <v>45073</v>
      </c>
      <c r="H93" s="486"/>
      <c r="I93" s="490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</row>
    <row r="94" spans="1:253" ht="17.25" hidden="1" customHeight="1" x14ac:dyDescent="0.2">
      <c r="A94" s="426"/>
      <c r="B94" s="179"/>
      <c r="C94" s="179"/>
      <c r="D94" s="341">
        <f t="shared" si="11"/>
        <v>45079</v>
      </c>
      <c r="E94" s="341">
        <f t="shared" ref="E94" si="29">D94+4</f>
        <v>45083</v>
      </c>
      <c r="F94" s="341">
        <f t="shared" ref="F94" si="30">+D94+7</f>
        <v>45086</v>
      </c>
      <c r="G94" s="507">
        <f t="shared" si="12"/>
        <v>45080</v>
      </c>
      <c r="H94" s="486"/>
      <c r="I94" s="490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</row>
    <row r="95" spans="1:253" ht="17.25" hidden="1" customHeight="1" x14ac:dyDescent="0.2">
      <c r="A95" s="426"/>
      <c r="B95" s="179"/>
      <c r="C95" s="179"/>
      <c r="D95" s="341">
        <f t="shared" si="11"/>
        <v>45086</v>
      </c>
      <c r="E95" s="341">
        <f t="shared" ref="E95:E106" si="31">D95+4</f>
        <v>45090</v>
      </c>
      <c r="F95" s="341">
        <f t="shared" ref="F95:F106" si="32">+D95+7</f>
        <v>45093</v>
      </c>
      <c r="G95" s="507">
        <f t="shared" si="12"/>
        <v>45087</v>
      </c>
      <c r="H95" s="486"/>
      <c r="I95" s="490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</row>
    <row r="96" spans="1:253" ht="17.25" hidden="1" customHeight="1" x14ac:dyDescent="0.2">
      <c r="A96" s="426"/>
      <c r="B96" s="179"/>
      <c r="C96" s="179"/>
      <c r="D96" s="341">
        <f t="shared" si="11"/>
        <v>45093</v>
      </c>
      <c r="E96" s="341">
        <f t="shared" si="31"/>
        <v>45097</v>
      </c>
      <c r="F96" s="341">
        <f t="shared" si="32"/>
        <v>45100</v>
      </c>
      <c r="G96" s="507">
        <f t="shared" si="12"/>
        <v>45094</v>
      </c>
      <c r="H96" s="486"/>
      <c r="I96" s="490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</row>
    <row r="97" spans="1:253" ht="17.25" hidden="1" customHeight="1" x14ac:dyDescent="0.2">
      <c r="A97" s="426"/>
      <c r="B97" s="179"/>
      <c r="C97" s="179"/>
      <c r="D97" s="341">
        <f t="shared" si="11"/>
        <v>45100</v>
      </c>
      <c r="E97" s="341">
        <f t="shared" si="31"/>
        <v>45104</v>
      </c>
      <c r="F97" s="341">
        <f t="shared" si="32"/>
        <v>45107</v>
      </c>
      <c r="G97" s="507">
        <f t="shared" si="12"/>
        <v>45101</v>
      </c>
      <c r="H97" s="486"/>
      <c r="I97" s="490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</row>
    <row r="98" spans="1:253" ht="17.25" hidden="1" customHeight="1" x14ac:dyDescent="0.2">
      <c r="A98" s="426"/>
      <c r="B98" s="179"/>
      <c r="C98" s="179"/>
      <c r="D98" s="341">
        <f t="shared" si="11"/>
        <v>45107</v>
      </c>
      <c r="E98" s="341">
        <f t="shared" si="31"/>
        <v>45111</v>
      </c>
      <c r="F98" s="341">
        <f t="shared" si="32"/>
        <v>45114</v>
      </c>
      <c r="G98" s="507">
        <f t="shared" si="12"/>
        <v>45108</v>
      </c>
      <c r="H98" s="486"/>
      <c r="I98" s="490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</row>
    <row r="99" spans="1:253" ht="17.25" hidden="1" customHeight="1" x14ac:dyDescent="0.2">
      <c r="A99" s="426"/>
      <c r="B99" s="179"/>
      <c r="C99" s="179"/>
      <c r="D99" s="341">
        <f t="shared" si="11"/>
        <v>45114</v>
      </c>
      <c r="E99" s="341">
        <f t="shared" si="31"/>
        <v>45118</v>
      </c>
      <c r="F99" s="341">
        <f t="shared" si="32"/>
        <v>45121</v>
      </c>
      <c r="G99" s="507">
        <f t="shared" si="12"/>
        <v>45115</v>
      </c>
      <c r="H99" s="486"/>
      <c r="I99" s="490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</row>
    <row r="100" spans="1:253" ht="17.25" hidden="1" customHeight="1" x14ac:dyDescent="0.2">
      <c r="A100" s="426"/>
      <c r="B100" s="179"/>
      <c r="C100" s="179"/>
      <c r="D100" s="341">
        <f t="shared" si="11"/>
        <v>45121</v>
      </c>
      <c r="E100" s="341">
        <f t="shared" si="31"/>
        <v>45125</v>
      </c>
      <c r="F100" s="341">
        <f t="shared" si="32"/>
        <v>45128</v>
      </c>
      <c r="G100" s="507">
        <f t="shared" si="12"/>
        <v>45122</v>
      </c>
      <c r="H100" s="486"/>
      <c r="I100" s="490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</row>
    <row r="101" spans="1:253" ht="17.25" hidden="1" customHeight="1" x14ac:dyDescent="0.2">
      <c r="A101" s="426"/>
      <c r="B101" s="179"/>
      <c r="C101" s="179"/>
      <c r="D101" s="341">
        <f t="shared" si="11"/>
        <v>45128</v>
      </c>
      <c r="E101" s="341">
        <f t="shared" si="31"/>
        <v>45132</v>
      </c>
      <c r="F101" s="341">
        <f t="shared" si="32"/>
        <v>45135</v>
      </c>
      <c r="G101" s="507">
        <f t="shared" si="12"/>
        <v>45129</v>
      </c>
      <c r="H101" s="486"/>
      <c r="I101" s="490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</row>
    <row r="102" spans="1:253" ht="17.25" hidden="1" customHeight="1" x14ac:dyDescent="0.2">
      <c r="A102" s="426"/>
      <c r="B102" s="179"/>
      <c r="C102" s="179"/>
      <c r="D102" s="341">
        <f t="shared" si="11"/>
        <v>45135</v>
      </c>
      <c r="E102" s="341">
        <f t="shared" si="31"/>
        <v>45139</v>
      </c>
      <c r="F102" s="341">
        <f t="shared" si="32"/>
        <v>45142</v>
      </c>
      <c r="G102" s="507">
        <f t="shared" si="12"/>
        <v>45136</v>
      </c>
      <c r="H102" s="486"/>
      <c r="I102" s="490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</row>
    <row r="103" spans="1:253" ht="17.25" hidden="1" customHeight="1" x14ac:dyDescent="0.2">
      <c r="A103" s="426"/>
      <c r="B103" s="179"/>
      <c r="C103" s="179"/>
      <c r="D103" s="341">
        <f t="shared" si="11"/>
        <v>45142</v>
      </c>
      <c r="E103" s="341">
        <f t="shared" si="31"/>
        <v>45146</v>
      </c>
      <c r="F103" s="341">
        <f t="shared" si="32"/>
        <v>45149</v>
      </c>
      <c r="G103" s="507">
        <f t="shared" si="12"/>
        <v>45143</v>
      </c>
      <c r="H103" s="486"/>
      <c r="I103" s="49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</row>
    <row r="104" spans="1:253" ht="17.25" hidden="1" customHeight="1" x14ac:dyDescent="0.2">
      <c r="A104" s="426"/>
      <c r="B104" s="179"/>
      <c r="C104" s="179"/>
      <c r="D104" s="341">
        <f t="shared" si="11"/>
        <v>45149</v>
      </c>
      <c r="E104" s="341">
        <f t="shared" si="31"/>
        <v>45153</v>
      </c>
      <c r="F104" s="341">
        <f t="shared" si="32"/>
        <v>45156</v>
      </c>
      <c r="G104" s="507">
        <f t="shared" si="12"/>
        <v>45150</v>
      </c>
      <c r="H104" s="486"/>
      <c r="I104" s="490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</row>
    <row r="105" spans="1:253" ht="17.25" hidden="1" customHeight="1" x14ac:dyDescent="0.2">
      <c r="A105" s="426"/>
      <c r="B105" s="179"/>
      <c r="C105" s="179"/>
      <c r="D105" s="341">
        <f t="shared" si="11"/>
        <v>45156</v>
      </c>
      <c r="E105" s="341">
        <f t="shared" si="31"/>
        <v>45160</v>
      </c>
      <c r="F105" s="341">
        <f t="shared" si="32"/>
        <v>45163</v>
      </c>
      <c r="G105" s="507">
        <f t="shared" si="12"/>
        <v>45157</v>
      </c>
      <c r="H105" s="486"/>
      <c r="I105" s="490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</row>
    <row r="106" spans="1:253" ht="17.25" hidden="1" customHeight="1" x14ac:dyDescent="0.2">
      <c r="A106" s="426"/>
      <c r="B106" s="179"/>
      <c r="C106" s="179"/>
      <c r="D106" s="341">
        <f t="shared" si="11"/>
        <v>45163</v>
      </c>
      <c r="E106" s="341">
        <f t="shared" si="31"/>
        <v>45167</v>
      </c>
      <c r="F106" s="341">
        <f t="shared" si="32"/>
        <v>45170</v>
      </c>
      <c r="G106" s="507">
        <f t="shared" si="12"/>
        <v>45164</v>
      </c>
      <c r="H106" s="486"/>
      <c r="I106" s="490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</row>
    <row r="107" spans="1:253" ht="20.25" customHeight="1" x14ac:dyDescent="0.2">
      <c r="A107" s="426"/>
      <c r="B107" s="487" t="s">
        <v>395</v>
      </c>
      <c r="C107" s="179" t="s">
        <v>3315</v>
      </c>
      <c r="D107" s="540">
        <v>45175</v>
      </c>
      <c r="E107" s="540">
        <f t="shared" ref="E107:E120" si="33">D107+6</f>
        <v>45181</v>
      </c>
      <c r="F107" s="540">
        <f t="shared" ref="F107:F120" si="34">D107+10</f>
        <v>45185</v>
      </c>
      <c r="G107" s="628">
        <v>45176</v>
      </c>
      <c r="H107" s="486"/>
      <c r="I107" s="490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</row>
    <row r="108" spans="1:253" ht="20.25" customHeight="1" x14ac:dyDescent="0.2">
      <c r="A108" s="426"/>
      <c r="B108" s="179" t="s">
        <v>3206</v>
      </c>
      <c r="C108" s="179" t="s">
        <v>3316</v>
      </c>
      <c r="D108" s="341">
        <f t="shared" ref="D108:D120" si="35">D107+7</f>
        <v>45182</v>
      </c>
      <c r="E108" s="341">
        <f t="shared" si="33"/>
        <v>45188</v>
      </c>
      <c r="F108" s="341">
        <f t="shared" si="34"/>
        <v>45192</v>
      </c>
      <c r="G108" s="507">
        <f t="shared" ref="G108:G120" si="36">G107+7</f>
        <v>45183</v>
      </c>
      <c r="H108" s="486"/>
      <c r="I108" s="490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</row>
    <row r="109" spans="1:253" ht="20.25" customHeight="1" x14ac:dyDescent="0.2">
      <c r="A109" s="426"/>
      <c r="B109" s="179" t="s">
        <v>3317</v>
      </c>
      <c r="C109" s="179" t="s">
        <v>3318</v>
      </c>
      <c r="D109" s="341">
        <f t="shared" si="35"/>
        <v>45189</v>
      </c>
      <c r="E109" s="341">
        <f t="shared" si="33"/>
        <v>45195</v>
      </c>
      <c r="F109" s="341">
        <f t="shared" si="34"/>
        <v>45199</v>
      </c>
      <c r="G109" s="507">
        <f t="shared" si="36"/>
        <v>45190</v>
      </c>
      <c r="H109" s="486"/>
      <c r="I109" s="490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</row>
    <row r="110" spans="1:253" ht="20.25" customHeight="1" x14ac:dyDescent="0.2">
      <c r="A110" s="426"/>
      <c r="B110" s="487" t="s">
        <v>395</v>
      </c>
      <c r="C110" s="179" t="s">
        <v>3319</v>
      </c>
      <c r="D110" s="540">
        <f t="shared" si="35"/>
        <v>45196</v>
      </c>
      <c r="E110" s="540">
        <f t="shared" si="33"/>
        <v>45202</v>
      </c>
      <c r="F110" s="540">
        <f t="shared" si="34"/>
        <v>45206</v>
      </c>
      <c r="G110" s="628">
        <f t="shared" si="36"/>
        <v>45197</v>
      </c>
      <c r="H110" s="486"/>
      <c r="I110" s="490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</row>
    <row r="111" spans="1:253" ht="20.25" customHeight="1" x14ac:dyDescent="0.2">
      <c r="A111" s="426"/>
      <c r="B111" s="487" t="s">
        <v>395</v>
      </c>
      <c r="C111" s="179" t="s">
        <v>3320</v>
      </c>
      <c r="D111" s="540">
        <f t="shared" si="35"/>
        <v>45203</v>
      </c>
      <c r="E111" s="540">
        <f t="shared" si="33"/>
        <v>45209</v>
      </c>
      <c r="F111" s="540">
        <f t="shared" si="34"/>
        <v>45213</v>
      </c>
      <c r="G111" s="628">
        <f t="shared" si="36"/>
        <v>45204</v>
      </c>
      <c r="H111" s="486"/>
      <c r="I111" s="490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</row>
    <row r="112" spans="1:253" ht="20.25" customHeight="1" x14ac:dyDescent="0.2">
      <c r="A112" s="426"/>
      <c r="B112" s="179" t="s">
        <v>3321</v>
      </c>
      <c r="C112" s="179" t="s">
        <v>3322</v>
      </c>
      <c r="D112" s="341">
        <f t="shared" si="35"/>
        <v>45210</v>
      </c>
      <c r="E112" s="341">
        <f t="shared" si="33"/>
        <v>45216</v>
      </c>
      <c r="F112" s="341">
        <f t="shared" si="34"/>
        <v>45220</v>
      </c>
      <c r="G112" s="507">
        <f t="shared" si="36"/>
        <v>45211</v>
      </c>
      <c r="H112" s="486"/>
      <c r="I112" s="490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</row>
    <row r="113" spans="1:253" ht="20.25" customHeight="1" x14ac:dyDescent="0.2">
      <c r="A113" s="426"/>
      <c r="B113" s="179" t="s">
        <v>2839</v>
      </c>
      <c r="C113" s="179" t="s">
        <v>3323</v>
      </c>
      <c r="D113" s="341">
        <f t="shared" si="35"/>
        <v>45217</v>
      </c>
      <c r="E113" s="341">
        <f t="shared" si="33"/>
        <v>45223</v>
      </c>
      <c r="F113" s="341">
        <f t="shared" si="34"/>
        <v>45227</v>
      </c>
      <c r="G113" s="507">
        <f t="shared" si="36"/>
        <v>45218</v>
      </c>
      <c r="H113" s="486"/>
      <c r="I113" s="490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</row>
    <row r="114" spans="1:253" ht="20.25" customHeight="1" x14ac:dyDescent="0.2">
      <c r="A114" s="426"/>
      <c r="B114" s="179" t="s">
        <v>3324</v>
      </c>
      <c r="C114" s="179" t="s">
        <v>3325</v>
      </c>
      <c r="D114" s="341">
        <f t="shared" si="35"/>
        <v>45224</v>
      </c>
      <c r="E114" s="341">
        <f t="shared" si="33"/>
        <v>45230</v>
      </c>
      <c r="F114" s="341">
        <f t="shared" si="34"/>
        <v>45234</v>
      </c>
      <c r="G114" s="507">
        <f t="shared" si="36"/>
        <v>45225</v>
      </c>
      <c r="H114" s="486"/>
      <c r="I114" s="490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</row>
    <row r="115" spans="1:253" ht="20.25" customHeight="1" x14ac:dyDescent="0.2">
      <c r="A115" s="426"/>
      <c r="B115" s="179" t="s">
        <v>3326</v>
      </c>
      <c r="C115" s="179" t="s">
        <v>3327</v>
      </c>
      <c r="D115" s="341">
        <f t="shared" si="35"/>
        <v>45231</v>
      </c>
      <c r="E115" s="341">
        <f t="shared" si="33"/>
        <v>45237</v>
      </c>
      <c r="F115" s="341">
        <f t="shared" si="34"/>
        <v>45241</v>
      </c>
      <c r="G115" s="507">
        <f t="shared" si="36"/>
        <v>45232</v>
      </c>
      <c r="H115" s="486"/>
      <c r="I115" s="490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</row>
    <row r="116" spans="1:253" ht="20.25" customHeight="1" x14ac:dyDescent="0.2">
      <c r="A116" s="426"/>
      <c r="B116" s="179" t="s">
        <v>3328</v>
      </c>
      <c r="C116" s="179" t="s">
        <v>3329</v>
      </c>
      <c r="D116" s="341">
        <f t="shared" si="35"/>
        <v>45238</v>
      </c>
      <c r="E116" s="341">
        <f t="shared" si="33"/>
        <v>45244</v>
      </c>
      <c r="F116" s="341">
        <f t="shared" si="34"/>
        <v>45248</v>
      </c>
      <c r="G116" s="507">
        <f t="shared" si="36"/>
        <v>45239</v>
      </c>
      <c r="H116" s="486"/>
      <c r="I116" s="490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</row>
    <row r="117" spans="1:253" ht="20.25" customHeight="1" x14ac:dyDescent="0.2">
      <c r="A117" s="426"/>
      <c r="B117" s="179" t="s">
        <v>3330</v>
      </c>
      <c r="C117" s="179" t="s">
        <v>3331</v>
      </c>
      <c r="D117" s="341">
        <f t="shared" si="35"/>
        <v>45245</v>
      </c>
      <c r="E117" s="341">
        <f t="shared" si="33"/>
        <v>45251</v>
      </c>
      <c r="F117" s="341">
        <f t="shared" si="34"/>
        <v>45255</v>
      </c>
      <c r="G117" s="507">
        <f t="shared" si="36"/>
        <v>45246</v>
      </c>
      <c r="H117" s="486"/>
      <c r="I117" s="490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</row>
    <row r="118" spans="1:253" ht="20.25" customHeight="1" x14ac:dyDescent="0.2">
      <c r="A118" s="426"/>
      <c r="B118" s="179" t="s">
        <v>3332</v>
      </c>
      <c r="C118" s="179" t="s">
        <v>3333</v>
      </c>
      <c r="D118" s="341">
        <f t="shared" si="35"/>
        <v>45252</v>
      </c>
      <c r="E118" s="341">
        <f t="shared" si="33"/>
        <v>45258</v>
      </c>
      <c r="F118" s="341">
        <f t="shared" si="34"/>
        <v>45262</v>
      </c>
      <c r="G118" s="507">
        <f t="shared" si="36"/>
        <v>45253</v>
      </c>
      <c r="H118" s="486"/>
      <c r="I118" s="490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</row>
    <row r="119" spans="1:253" ht="20.25" customHeight="1" x14ac:dyDescent="0.2">
      <c r="A119" s="426"/>
      <c r="B119" s="179" t="s">
        <v>3334</v>
      </c>
      <c r="C119" s="179" t="s">
        <v>3335</v>
      </c>
      <c r="D119" s="341">
        <f t="shared" si="35"/>
        <v>45259</v>
      </c>
      <c r="E119" s="341">
        <f t="shared" si="33"/>
        <v>45265</v>
      </c>
      <c r="F119" s="341">
        <f t="shared" si="34"/>
        <v>45269</v>
      </c>
      <c r="G119" s="507">
        <f t="shared" si="36"/>
        <v>45260</v>
      </c>
      <c r="H119" s="486"/>
      <c r="I119" s="490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</row>
    <row r="120" spans="1:253" ht="20.25" customHeight="1" x14ac:dyDescent="0.2">
      <c r="A120" s="426"/>
      <c r="B120" s="179" t="s">
        <v>3336</v>
      </c>
      <c r="C120" s="179" t="s">
        <v>3337</v>
      </c>
      <c r="D120" s="341">
        <f t="shared" si="35"/>
        <v>45266</v>
      </c>
      <c r="E120" s="341">
        <f t="shared" si="33"/>
        <v>45272</v>
      </c>
      <c r="F120" s="341">
        <f t="shared" si="34"/>
        <v>45276</v>
      </c>
      <c r="G120" s="507">
        <f t="shared" si="36"/>
        <v>45267</v>
      </c>
      <c r="H120" s="486"/>
      <c r="I120" s="490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</row>
    <row r="121" spans="1:253" ht="16.899999999999999" customHeight="1" x14ac:dyDescent="0.2">
      <c r="A121" s="426"/>
      <c r="B121" s="154"/>
      <c r="C121" s="154"/>
      <c r="D121" s="161"/>
      <c r="E121" s="161"/>
      <c r="F121" s="161"/>
      <c r="G121" s="507"/>
      <c r="H121" s="486"/>
      <c r="I121" s="490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</row>
    <row r="122" spans="1:253" ht="16.899999999999999" customHeight="1" x14ac:dyDescent="0.2">
      <c r="A122" s="426"/>
      <c r="B122" s="154"/>
      <c r="C122" s="154"/>
      <c r="D122" s="161"/>
      <c r="E122" s="161"/>
      <c r="F122" s="161"/>
      <c r="G122" s="507"/>
      <c r="H122" s="486"/>
      <c r="I122" s="490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</row>
    <row r="123" spans="1:253" ht="14.45" customHeight="1" x14ac:dyDescent="0.2">
      <c r="B123" s="154"/>
      <c r="C123" s="154"/>
      <c r="D123" s="161"/>
      <c r="E123" s="161"/>
      <c r="F123" s="161"/>
      <c r="G123" s="507"/>
      <c r="H123" s="486"/>
      <c r="I123" s="490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</row>
    <row r="124" spans="1:253" s="165" customFormat="1" ht="17.25" customHeight="1" x14ac:dyDescent="0.2">
      <c r="A124" s="377"/>
      <c r="B124" s="153" t="s">
        <v>685</v>
      </c>
      <c r="C124" s="151"/>
      <c r="D124" s="151"/>
      <c r="E124" s="151"/>
      <c r="G124" s="151"/>
      <c r="I124" s="153"/>
      <c r="J124" s="151"/>
    </row>
    <row r="125" spans="1:253" s="165" customFormat="1" ht="17.25" customHeight="1" x14ac:dyDescent="0.2">
      <c r="A125" s="378"/>
      <c r="B125" s="153"/>
      <c r="C125" s="200"/>
      <c r="D125" s="200"/>
      <c r="E125" s="201"/>
      <c r="F125" s="202"/>
      <c r="G125" s="202"/>
      <c r="H125" s="202"/>
      <c r="I125" s="202"/>
      <c r="J125" s="200"/>
      <c r="K125" s="203"/>
    </row>
    <row r="126" spans="1:253" s="165" customFormat="1" ht="17.25" customHeight="1" x14ac:dyDescent="0.2">
      <c r="A126" s="378"/>
      <c r="B126" s="8" t="s">
        <v>449</v>
      </c>
      <c r="C126" s="11"/>
      <c r="D126" s="11"/>
      <c r="E126" s="2" t="s">
        <v>1168</v>
      </c>
      <c r="F126" s="2"/>
      <c r="G126" s="11"/>
      <c r="H126" s="11"/>
      <c r="I126" s="2"/>
      <c r="J126" s="2" t="s">
        <v>451</v>
      </c>
      <c r="K126" s="2"/>
      <c r="L126"/>
    </row>
    <row r="127" spans="1:253" s="165" customFormat="1" ht="17.25" customHeight="1" x14ac:dyDescent="0.2">
      <c r="A127" s="379"/>
      <c r="B127" s="204" t="s">
        <v>452</v>
      </c>
      <c r="C127" s="200"/>
      <c r="D127" s="205" t="s">
        <v>453</v>
      </c>
      <c r="E127" s="11" t="s">
        <v>454</v>
      </c>
      <c r="F127" s="11"/>
      <c r="G127" s="205" t="s">
        <v>455</v>
      </c>
      <c r="H127" s="11"/>
      <c r="I127" s="204"/>
      <c r="J127" s="204" t="s">
        <v>456</v>
      </c>
      <c r="K127" s="205" t="s">
        <v>457</v>
      </c>
      <c r="L127" s="406"/>
    </row>
    <row r="128" spans="1:253" s="165" customFormat="1" ht="17.25" customHeight="1" x14ac:dyDescent="0.2">
      <c r="A128" s="378"/>
      <c r="B128" s="465" t="s">
        <v>458</v>
      </c>
      <c r="C128" s="209"/>
      <c r="D128" s="645" t="s">
        <v>459</v>
      </c>
      <c r="E128" s="204"/>
      <c r="F128" s="796" t="s">
        <v>460</v>
      </c>
      <c r="G128" s="822" t="s">
        <v>461</v>
      </c>
      <c r="H128" s="264" t="s">
        <v>462</v>
      </c>
      <c r="I128" s="200"/>
      <c r="J128" s="208" t="s">
        <v>463</v>
      </c>
      <c r="K128" s="210" t="s">
        <v>464</v>
      </c>
      <c r="L128" s="406"/>
    </row>
    <row r="129" spans="1:12" s="165" customFormat="1" ht="17.25" customHeight="1" x14ac:dyDescent="0.2">
      <c r="A129" s="378"/>
      <c r="B129" s="465" t="s">
        <v>465</v>
      </c>
      <c r="C129" s="209"/>
      <c r="D129" s="645" t="s">
        <v>466</v>
      </c>
      <c r="E129" s="204"/>
      <c r="F129" s="796" t="s">
        <v>467</v>
      </c>
      <c r="G129" s="822" t="s">
        <v>468</v>
      </c>
      <c r="H129" s="264" t="s">
        <v>469</v>
      </c>
      <c r="I129" s="200"/>
      <c r="J129" s="208" t="s">
        <v>470</v>
      </c>
      <c r="K129" s="210" t="s">
        <v>471</v>
      </c>
      <c r="L129" s="406"/>
    </row>
    <row r="130" spans="1:12" s="165" customFormat="1" ht="17.25" customHeight="1" x14ac:dyDescent="0.2">
      <c r="A130" s="378"/>
      <c r="B130" s="208" t="s">
        <v>2273</v>
      </c>
      <c r="C130" s="209"/>
      <c r="D130" s="210" t="s">
        <v>473</v>
      </c>
      <c r="E130" s="204"/>
      <c r="F130" s="796" t="s">
        <v>474</v>
      </c>
      <c r="G130" s="822" t="s">
        <v>475</v>
      </c>
      <c r="H130" s="264" t="s">
        <v>476</v>
      </c>
      <c r="I130" s="200"/>
      <c r="J130" s="465" t="s">
        <v>477</v>
      </c>
      <c r="K130" s="645" t="s">
        <v>478</v>
      </c>
      <c r="L130" s="406"/>
    </row>
    <row r="131" spans="1:12" s="165" customFormat="1" ht="17.25" customHeight="1" x14ac:dyDescent="0.2">
      <c r="A131" s="378"/>
      <c r="B131" s="208" t="s">
        <v>479</v>
      </c>
      <c r="C131" s="209"/>
      <c r="D131" s="210" t="s">
        <v>480</v>
      </c>
      <c r="E131" s="204"/>
      <c r="F131" s="796" t="s">
        <v>481</v>
      </c>
      <c r="G131" s="822" t="s">
        <v>482</v>
      </c>
      <c r="H131" s="264" t="s">
        <v>483</v>
      </c>
      <c r="I131" s="200"/>
      <c r="J131" s="208" t="s">
        <v>484</v>
      </c>
      <c r="K131" s="210" t="s">
        <v>485</v>
      </c>
      <c r="L131" s="406"/>
    </row>
    <row r="132" spans="1:12" s="165" customFormat="1" ht="17.25" customHeight="1" x14ac:dyDescent="0.2">
      <c r="A132" s="378"/>
      <c r="B132" s="465" t="s">
        <v>486</v>
      </c>
      <c r="C132" s="209"/>
      <c r="D132" s="645" t="s">
        <v>487</v>
      </c>
      <c r="E132" s="204"/>
      <c r="F132" s="796" t="s">
        <v>2274</v>
      </c>
      <c r="G132" s="822" t="s">
        <v>489</v>
      </c>
      <c r="H132" s="264" t="s">
        <v>2275</v>
      </c>
      <c r="I132" s="200"/>
      <c r="J132" s="208" t="s">
        <v>491</v>
      </c>
      <c r="K132" s="210" t="s">
        <v>492</v>
      </c>
      <c r="L132" s="406"/>
    </row>
    <row r="133" spans="1:12" s="165" customFormat="1" ht="17.25" customHeight="1" x14ac:dyDescent="0.2">
      <c r="A133" s="378"/>
      <c r="B133" s="465" t="s">
        <v>493</v>
      </c>
      <c r="C133" s="209"/>
      <c r="D133" s="645" t="s">
        <v>494</v>
      </c>
      <c r="E133" s="204"/>
      <c r="F133" s="796"/>
      <c r="G133" s="822"/>
      <c r="H133" s="264"/>
      <c r="I133" s="200"/>
      <c r="J133" s="208" t="s">
        <v>498</v>
      </c>
      <c r="K133" s="210" t="s">
        <v>499</v>
      </c>
      <c r="L133" s="406"/>
    </row>
    <row r="134" spans="1:12" s="165" customFormat="1" ht="17.25" customHeight="1" x14ac:dyDescent="0.2">
      <c r="A134" s="378"/>
      <c r="B134" s="465" t="s">
        <v>500</v>
      </c>
      <c r="C134" s="209"/>
      <c r="D134" s="645" t="s">
        <v>501</v>
      </c>
      <c r="E134" s="204"/>
      <c r="F134" s="569"/>
      <c r="G134"/>
      <c r="H134"/>
      <c r="I134" s="200"/>
      <c r="J134" s="465" t="s">
        <v>502</v>
      </c>
      <c r="K134" s="467" t="s">
        <v>503</v>
      </c>
      <c r="L134"/>
    </row>
    <row r="135" spans="1:12" ht="17.25" customHeight="1" x14ac:dyDescent="0.2">
      <c r="A135" s="380"/>
      <c r="B135" s="465" t="s">
        <v>504</v>
      </c>
      <c r="C135" s="209"/>
      <c r="D135" s="645" t="s">
        <v>505</v>
      </c>
      <c r="E135" s="11"/>
      <c r="F135" s="11"/>
      <c r="G135" s="14"/>
      <c r="H135" s="13"/>
      <c r="I135" s="200"/>
      <c r="J135" s="204"/>
      <c r="K135" s="200"/>
      <c r="L135" s="406"/>
    </row>
    <row r="136" spans="1:12" ht="17.25" customHeight="1" x14ac:dyDescent="0.2">
      <c r="A136" s="380"/>
      <c r="B136" s="14"/>
      <c r="C136" s="14"/>
      <c r="D136" s="14"/>
      <c r="E136" s="14"/>
      <c r="F136" s="14"/>
      <c r="G136" s="14"/>
      <c r="H136" s="11"/>
      <c r="I136" s="11"/>
      <c r="J136" s="17"/>
      <c r="K136" s="13"/>
      <c r="L136" s="406"/>
    </row>
    <row r="137" spans="1:12" ht="17.25" customHeight="1" x14ac:dyDescent="0.2">
      <c r="B137" s="11" t="s">
        <v>1181</v>
      </c>
      <c r="C137" s="11" t="s">
        <v>1182</v>
      </c>
      <c r="D137" s="13"/>
      <c r="E137" s="11" t="s">
        <v>1183</v>
      </c>
      <c r="F137" s="16" t="s">
        <v>1184</v>
      </c>
      <c r="G137" s="14"/>
      <c r="H137" s="11"/>
      <c r="I137" s="11" t="s">
        <v>1183</v>
      </c>
      <c r="J137" s="11" t="s">
        <v>1185</v>
      </c>
      <c r="K137" s="14"/>
      <c r="L137"/>
    </row>
    <row r="150" spans="1:253" s="151" customFormat="1" ht="17.25" customHeight="1" x14ac:dyDescent="0.2">
      <c r="A150" s="376"/>
      <c r="B150" s="153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/>
      <c r="GP150" s="155"/>
      <c r="GQ150" s="155"/>
      <c r="GR150" s="155"/>
      <c r="GS150" s="155"/>
      <c r="GT150" s="155"/>
      <c r="GU150" s="155"/>
      <c r="GV150" s="155"/>
      <c r="GW150" s="155"/>
      <c r="GX150" s="155"/>
      <c r="GY150" s="155"/>
      <c r="GZ150" s="155"/>
      <c r="HA150" s="155"/>
      <c r="HB150" s="155"/>
      <c r="HC150" s="155"/>
      <c r="HD150" s="155"/>
      <c r="HE150" s="155"/>
      <c r="HF150" s="155"/>
      <c r="HG150" s="155"/>
      <c r="HH150" s="155"/>
      <c r="HI150" s="155"/>
      <c r="HJ150" s="155"/>
      <c r="HK150" s="155"/>
      <c r="HL150" s="155"/>
      <c r="HM150" s="155"/>
      <c r="HN150" s="155"/>
      <c r="HO150" s="155"/>
      <c r="HP150" s="155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5"/>
      <c r="II150" s="155"/>
      <c r="IJ150" s="155"/>
      <c r="IK150" s="155"/>
      <c r="IL150" s="155"/>
      <c r="IM150" s="155"/>
      <c r="IN150" s="155"/>
      <c r="IO150" s="155"/>
      <c r="IP150" s="155"/>
      <c r="IQ150" s="155"/>
      <c r="IR150" s="155"/>
      <c r="IS150" s="155"/>
    </row>
    <row r="152" spans="1:253" s="151" customFormat="1" ht="17.25" customHeight="1" x14ac:dyDescent="0.2">
      <c r="A152" s="376"/>
      <c r="B152" s="175"/>
      <c r="C152" s="175"/>
      <c r="D152" s="175"/>
      <c r="E152" s="441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/>
      <c r="GP152" s="155"/>
      <c r="GQ152" s="155"/>
      <c r="GR152" s="155"/>
      <c r="GS152" s="155"/>
      <c r="GT152" s="155"/>
      <c r="GU152" s="155"/>
      <c r="GV152" s="155"/>
      <c r="GW152" s="155"/>
      <c r="GX152" s="155"/>
      <c r="GY152" s="155"/>
      <c r="GZ152" s="155"/>
      <c r="HA152" s="155"/>
      <c r="HB152" s="155"/>
      <c r="HC152" s="155"/>
      <c r="HD152" s="155"/>
      <c r="HE152" s="155"/>
      <c r="HF152" s="155"/>
      <c r="HG152" s="155"/>
      <c r="HH152" s="155"/>
      <c r="HI152" s="155"/>
      <c r="HJ152" s="155"/>
      <c r="HK152" s="155"/>
      <c r="HL152" s="155"/>
      <c r="HM152" s="155"/>
      <c r="HN152" s="155"/>
      <c r="HO152" s="155"/>
      <c r="HP152" s="155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5"/>
      <c r="II152" s="155"/>
      <c r="IJ152" s="155"/>
      <c r="IK152" s="155"/>
      <c r="IL152" s="155"/>
      <c r="IM152" s="155"/>
      <c r="IN152" s="155"/>
      <c r="IO152" s="155"/>
      <c r="IP152" s="155"/>
      <c r="IQ152" s="155"/>
      <c r="IR152" s="155"/>
      <c r="IS152" s="155"/>
    </row>
    <row r="153" spans="1:253" s="151" customFormat="1" ht="17.25" customHeight="1" x14ac:dyDescent="0.2">
      <c r="A153" s="376"/>
      <c r="B153" s="176"/>
      <c r="C153" s="176"/>
      <c r="D153" s="175"/>
      <c r="E153" s="17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/>
      <c r="GS153" s="155"/>
      <c r="GT153" s="155"/>
      <c r="GU153" s="155"/>
      <c r="GV153" s="155"/>
      <c r="GW153" s="155"/>
      <c r="GX153" s="155"/>
      <c r="GY153" s="155"/>
      <c r="GZ153" s="155"/>
      <c r="HA153" s="155"/>
      <c r="HB153" s="155"/>
      <c r="HC153" s="155"/>
      <c r="HD153" s="155"/>
      <c r="HE153" s="155"/>
      <c r="HF153" s="155"/>
      <c r="HG153" s="155"/>
      <c r="HH153" s="155"/>
      <c r="HI153" s="155"/>
      <c r="HJ153" s="155"/>
      <c r="HK153" s="155"/>
      <c r="HL153" s="155"/>
      <c r="HM153" s="155"/>
      <c r="HN153" s="155"/>
      <c r="HO153" s="155"/>
      <c r="HP153" s="155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5"/>
      <c r="II153" s="155"/>
      <c r="IJ153" s="155"/>
      <c r="IK153" s="155"/>
      <c r="IL153" s="155"/>
      <c r="IM153" s="155"/>
      <c r="IN153" s="155"/>
      <c r="IO153" s="155"/>
      <c r="IP153" s="155"/>
      <c r="IQ153" s="155"/>
      <c r="IR153" s="155"/>
      <c r="IS153" s="155"/>
    </row>
    <row r="154" spans="1:253" s="151" customFormat="1" ht="17.25" customHeight="1" x14ac:dyDescent="0.2">
      <c r="A154" s="376"/>
      <c r="C154" s="154"/>
      <c r="D154" s="161"/>
      <c r="E154" s="161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/>
      <c r="GS154" s="155"/>
      <c r="GT154" s="155"/>
      <c r="GU154" s="155"/>
      <c r="GV154" s="155"/>
      <c r="GW154" s="155"/>
      <c r="GX154" s="155"/>
      <c r="GY154" s="155"/>
      <c r="GZ154" s="155"/>
      <c r="HA154" s="155"/>
      <c r="HB154" s="155"/>
      <c r="HC154" s="155"/>
      <c r="HD154" s="155"/>
      <c r="HE154" s="155"/>
      <c r="HF154" s="155"/>
      <c r="HG154" s="155"/>
      <c r="HH154" s="155"/>
      <c r="HI154" s="155"/>
      <c r="HJ154" s="155"/>
      <c r="HK154" s="155"/>
      <c r="HL154" s="155"/>
      <c r="HM154" s="155"/>
      <c r="HN154" s="155"/>
      <c r="HO154" s="155"/>
      <c r="HP154" s="155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5"/>
      <c r="II154" s="155"/>
      <c r="IJ154" s="155"/>
      <c r="IK154" s="155"/>
      <c r="IL154" s="155"/>
      <c r="IM154" s="155"/>
      <c r="IN154" s="155"/>
      <c r="IO154" s="155"/>
      <c r="IP154" s="155"/>
      <c r="IQ154" s="155"/>
      <c r="IR154" s="155"/>
      <c r="IS154" s="155"/>
    </row>
    <row r="155" spans="1:253" s="151" customFormat="1" ht="17.25" customHeight="1" x14ac:dyDescent="0.2">
      <c r="A155" s="376"/>
      <c r="C155" s="154"/>
      <c r="D155" s="161"/>
      <c r="E155" s="161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/>
      <c r="GS155" s="155"/>
      <c r="GT155" s="155"/>
      <c r="GU155" s="155"/>
      <c r="GV155" s="155"/>
      <c r="GW155" s="155"/>
      <c r="GX155" s="155"/>
      <c r="GY155" s="155"/>
      <c r="GZ155" s="155"/>
      <c r="HA155" s="155"/>
      <c r="HB155" s="155"/>
      <c r="HC155" s="155"/>
      <c r="HD155" s="155"/>
      <c r="HE155" s="155"/>
      <c r="HF155" s="155"/>
      <c r="HG155" s="155"/>
      <c r="HH155" s="155"/>
      <c r="HI155" s="155"/>
      <c r="HJ155" s="155"/>
      <c r="HK155" s="155"/>
      <c r="HL155" s="155"/>
      <c r="HM155" s="155"/>
      <c r="HN155" s="155"/>
      <c r="HO155" s="155"/>
      <c r="HP155" s="155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5"/>
      <c r="II155" s="155"/>
      <c r="IJ155" s="155"/>
      <c r="IK155" s="155"/>
      <c r="IL155" s="155"/>
      <c r="IM155" s="155"/>
      <c r="IN155" s="155"/>
      <c r="IO155" s="155"/>
      <c r="IP155" s="155"/>
      <c r="IQ155" s="155"/>
      <c r="IR155" s="155"/>
      <c r="IS155" s="155"/>
    </row>
    <row r="156" spans="1:253" s="151" customFormat="1" ht="17.25" customHeight="1" x14ac:dyDescent="0.2">
      <c r="A156" s="376"/>
      <c r="C156" s="154"/>
      <c r="D156" s="161"/>
      <c r="E156" s="161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  <c r="BN156" s="155"/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BZ156" s="155"/>
      <c r="CA156" s="155"/>
      <c r="CB156" s="155"/>
      <c r="CC156" s="155"/>
      <c r="CD156" s="155"/>
      <c r="CE156" s="155"/>
      <c r="CF156" s="155"/>
      <c r="CG156" s="155"/>
      <c r="CH156" s="155"/>
      <c r="CI156" s="155"/>
      <c r="CJ156" s="155"/>
      <c r="CK156" s="155"/>
      <c r="CL156" s="155"/>
      <c r="CM156" s="155"/>
      <c r="CN156" s="155"/>
      <c r="CO156" s="155"/>
      <c r="CP156" s="155"/>
      <c r="CQ156" s="155"/>
      <c r="CR156" s="155"/>
      <c r="CS156" s="155"/>
      <c r="CT156" s="155"/>
      <c r="CU156" s="155"/>
      <c r="CV156" s="155"/>
      <c r="CW156" s="155"/>
      <c r="CX156" s="155"/>
      <c r="CY156" s="155"/>
      <c r="CZ156" s="155"/>
      <c r="DA156" s="155"/>
      <c r="DB156" s="155"/>
      <c r="DC156" s="155"/>
      <c r="DD156" s="155"/>
      <c r="DE156" s="155"/>
      <c r="DF156" s="155"/>
      <c r="DG156" s="155"/>
      <c r="DH156" s="155"/>
      <c r="DI156" s="155"/>
      <c r="DJ156" s="155"/>
      <c r="DK156" s="155"/>
      <c r="DL156" s="155"/>
      <c r="DM156" s="155"/>
      <c r="DN156" s="155"/>
      <c r="DO156" s="155"/>
      <c r="DP156" s="155"/>
      <c r="DQ156" s="155"/>
      <c r="DR156" s="155"/>
      <c r="DS156" s="155"/>
      <c r="DT156" s="155"/>
      <c r="DU156" s="155"/>
      <c r="DV156" s="155"/>
      <c r="DW156" s="155"/>
      <c r="DX156" s="155"/>
      <c r="DY156" s="155"/>
      <c r="DZ156" s="155"/>
      <c r="EA156" s="155"/>
      <c r="EB156" s="155"/>
      <c r="EC156" s="155"/>
      <c r="ED156" s="155"/>
      <c r="EE156" s="155"/>
      <c r="EF156" s="155"/>
      <c r="EG156" s="155"/>
      <c r="EH156" s="155"/>
      <c r="EI156" s="155"/>
      <c r="EJ156" s="155"/>
      <c r="EK156" s="155"/>
      <c r="EL156" s="155"/>
      <c r="EM156" s="155"/>
      <c r="EN156" s="155"/>
      <c r="EO156" s="155"/>
      <c r="EP156" s="155"/>
      <c r="EQ156" s="155"/>
      <c r="ER156" s="155"/>
      <c r="ES156" s="155"/>
      <c r="ET156" s="155"/>
      <c r="EU156" s="155"/>
      <c r="EV156" s="155"/>
      <c r="EW156" s="155"/>
      <c r="EX156" s="155"/>
      <c r="EY156" s="155"/>
      <c r="EZ156" s="155"/>
      <c r="FA156" s="155"/>
      <c r="FB156" s="155"/>
      <c r="FC156" s="155"/>
      <c r="FD156" s="155"/>
      <c r="FE156" s="155"/>
      <c r="FF156" s="155"/>
      <c r="FG156" s="155"/>
      <c r="FH156" s="155"/>
      <c r="FI156" s="155"/>
      <c r="FJ156" s="155"/>
      <c r="FK156" s="155"/>
      <c r="FL156" s="155"/>
      <c r="FM156" s="155"/>
      <c r="FN156" s="155"/>
      <c r="FO156" s="155"/>
      <c r="FP156" s="155"/>
      <c r="FQ156" s="155"/>
      <c r="FR156" s="155"/>
      <c r="FS156" s="155"/>
      <c r="FT156" s="155"/>
      <c r="FU156" s="155"/>
      <c r="FV156" s="155"/>
      <c r="FW156" s="155"/>
      <c r="FX156" s="155"/>
      <c r="FY156" s="155"/>
      <c r="FZ156" s="155"/>
      <c r="GA156" s="155"/>
      <c r="GB156" s="155"/>
      <c r="GC156" s="155"/>
      <c r="GD156" s="155"/>
      <c r="GE156" s="155"/>
      <c r="GF156" s="155"/>
      <c r="GG156" s="155"/>
      <c r="GH156" s="155"/>
      <c r="GI156" s="155"/>
      <c r="GJ156" s="155"/>
      <c r="GK156" s="155"/>
      <c r="GL156" s="155"/>
      <c r="GM156" s="155"/>
      <c r="GN156" s="155"/>
      <c r="GO156" s="155"/>
      <c r="GP156" s="155"/>
      <c r="GQ156" s="155"/>
      <c r="GR156" s="155"/>
      <c r="GS156" s="155"/>
      <c r="GT156" s="155"/>
      <c r="GU156" s="155"/>
      <c r="GV156" s="155"/>
      <c r="GW156" s="155"/>
      <c r="GX156" s="155"/>
      <c r="GY156" s="155"/>
      <c r="GZ156" s="155"/>
      <c r="HA156" s="155"/>
      <c r="HB156" s="155"/>
      <c r="HC156" s="155"/>
      <c r="HD156" s="155"/>
      <c r="HE156" s="155"/>
      <c r="HF156" s="155"/>
      <c r="HG156" s="155"/>
      <c r="HH156" s="155"/>
      <c r="HI156" s="155"/>
      <c r="HJ156" s="155"/>
      <c r="HK156" s="155"/>
      <c r="HL156" s="155"/>
      <c r="HM156" s="155"/>
      <c r="HN156" s="155"/>
      <c r="HO156" s="155"/>
      <c r="HP156" s="155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5"/>
      <c r="II156" s="155"/>
      <c r="IJ156" s="155"/>
      <c r="IK156" s="155"/>
      <c r="IL156" s="155"/>
      <c r="IM156" s="155"/>
      <c r="IN156" s="155"/>
      <c r="IO156" s="155"/>
      <c r="IP156" s="155"/>
      <c r="IQ156" s="155"/>
      <c r="IR156" s="155"/>
      <c r="IS156" s="155"/>
    </row>
    <row r="157" spans="1:253" s="151" customFormat="1" ht="17.25" customHeight="1" x14ac:dyDescent="0.2">
      <c r="A157" s="376"/>
      <c r="C157" s="154"/>
      <c r="D157" s="161"/>
      <c r="E157" s="161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5"/>
      <c r="DW157" s="155"/>
      <c r="DX157" s="155"/>
      <c r="DY157" s="155"/>
      <c r="DZ157" s="155"/>
      <c r="EA157" s="155"/>
      <c r="EB157" s="155"/>
      <c r="EC157" s="155"/>
      <c r="ED157" s="155"/>
      <c r="EE157" s="155"/>
      <c r="EF157" s="155"/>
      <c r="EG157" s="155"/>
      <c r="EH157" s="155"/>
      <c r="EI157" s="155"/>
      <c r="EJ157" s="155"/>
      <c r="EK157" s="155"/>
      <c r="EL157" s="155"/>
      <c r="EM157" s="155"/>
      <c r="EN157" s="155"/>
      <c r="EO157" s="155"/>
      <c r="EP157" s="155"/>
      <c r="EQ157" s="155"/>
      <c r="ER157" s="155"/>
      <c r="ES157" s="155"/>
      <c r="ET157" s="155"/>
      <c r="EU157" s="155"/>
      <c r="EV157" s="155"/>
      <c r="EW157" s="155"/>
      <c r="EX157" s="155"/>
      <c r="EY157" s="155"/>
      <c r="EZ157" s="155"/>
      <c r="FA157" s="155"/>
      <c r="FB157" s="155"/>
      <c r="FC157" s="155"/>
      <c r="FD157" s="155"/>
      <c r="FE157" s="155"/>
      <c r="FF157" s="155"/>
      <c r="FG157" s="155"/>
      <c r="FH157" s="155"/>
      <c r="FI157" s="155"/>
      <c r="FJ157" s="155"/>
      <c r="FK157" s="155"/>
      <c r="FL157" s="155"/>
      <c r="FM157" s="155"/>
      <c r="FN157" s="155"/>
      <c r="FO157" s="155"/>
      <c r="FP157" s="155"/>
      <c r="FQ157" s="155"/>
      <c r="FR157" s="155"/>
      <c r="FS157" s="155"/>
      <c r="FT157" s="155"/>
      <c r="FU157" s="155"/>
      <c r="FV157" s="155"/>
      <c r="FW157" s="155"/>
      <c r="FX157" s="155"/>
      <c r="FY157" s="155"/>
      <c r="FZ157" s="155"/>
      <c r="GA157" s="155"/>
      <c r="GB157" s="155"/>
      <c r="GC157" s="155"/>
      <c r="GD157" s="155"/>
      <c r="GE157" s="155"/>
      <c r="GF157" s="155"/>
      <c r="GG157" s="155"/>
      <c r="GH157" s="155"/>
      <c r="GI157" s="155"/>
      <c r="GJ157" s="155"/>
      <c r="GK157" s="155"/>
      <c r="GL157" s="155"/>
      <c r="GM157" s="155"/>
      <c r="GN157" s="155"/>
      <c r="GO157" s="155"/>
      <c r="GP157" s="155"/>
      <c r="GQ157" s="155"/>
      <c r="GR157" s="155"/>
      <c r="GS157" s="155"/>
      <c r="GT157" s="155"/>
      <c r="GU157" s="155"/>
      <c r="GV157" s="155"/>
      <c r="GW157" s="155"/>
      <c r="GX157" s="155"/>
      <c r="GY157" s="155"/>
      <c r="GZ157" s="155"/>
      <c r="HA157" s="155"/>
      <c r="HB157" s="155"/>
      <c r="HC157" s="155"/>
      <c r="HD157" s="155"/>
      <c r="HE157" s="155"/>
      <c r="HF157" s="155"/>
      <c r="HG157" s="155"/>
      <c r="HH157" s="155"/>
      <c r="HI157" s="155"/>
      <c r="HJ157" s="155"/>
      <c r="HK157" s="155"/>
      <c r="HL157" s="155"/>
      <c r="HM157" s="155"/>
      <c r="HN157" s="155"/>
      <c r="HO157" s="155"/>
      <c r="HP157" s="155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5"/>
      <c r="II157" s="155"/>
      <c r="IJ157" s="155"/>
      <c r="IK157" s="155"/>
      <c r="IL157" s="155"/>
      <c r="IM157" s="155"/>
      <c r="IN157" s="155"/>
      <c r="IO157" s="155"/>
      <c r="IP157" s="155"/>
      <c r="IQ157" s="155"/>
      <c r="IR157" s="155"/>
      <c r="IS157" s="155"/>
    </row>
    <row r="158" spans="1:253" s="151" customFormat="1" ht="17.25" customHeight="1" x14ac:dyDescent="0.2">
      <c r="A158" s="376"/>
      <c r="C158" s="154"/>
      <c r="D158" s="161"/>
      <c r="E158" s="161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/>
      <c r="GT158" s="155"/>
      <c r="GU158" s="155"/>
      <c r="GV158" s="155"/>
      <c r="GW158" s="155"/>
      <c r="GX158" s="155"/>
      <c r="GY158" s="155"/>
      <c r="GZ158" s="155"/>
      <c r="HA158" s="155"/>
      <c r="HB158" s="155"/>
      <c r="HC158" s="155"/>
      <c r="HD158" s="155"/>
      <c r="HE158" s="155"/>
      <c r="HF158" s="155"/>
      <c r="HG158" s="155"/>
      <c r="HH158" s="155"/>
      <c r="HI158" s="155"/>
      <c r="HJ158" s="155"/>
      <c r="HK158" s="155"/>
      <c r="HL158" s="155"/>
      <c r="HM158" s="155"/>
      <c r="HN158" s="155"/>
      <c r="HO158" s="155"/>
      <c r="HP158" s="155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5"/>
      <c r="II158" s="155"/>
      <c r="IJ158" s="155"/>
      <c r="IK158" s="155"/>
      <c r="IL158" s="155"/>
      <c r="IM158" s="155"/>
      <c r="IN158" s="155"/>
      <c r="IO158" s="155"/>
      <c r="IP158" s="155"/>
      <c r="IQ158" s="155"/>
      <c r="IR158" s="155"/>
      <c r="IS158" s="155"/>
    </row>
    <row r="159" spans="1:253" s="151" customFormat="1" ht="17.25" customHeight="1" x14ac:dyDescent="0.2">
      <c r="A159" s="376"/>
      <c r="B159" s="183"/>
      <c r="C159" s="154"/>
      <c r="D159" s="161"/>
      <c r="E159" s="161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/>
      <c r="GT159" s="155"/>
      <c r="GU159" s="155"/>
      <c r="GV159" s="155"/>
      <c r="GW159" s="155"/>
      <c r="GX159" s="155"/>
      <c r="GY159" s="155"/>
      <c r="GZ159" s="155"/>
      <c r="HA159" s="155"/>
      <c r="HB159" s="155"/>
      <c r="HC159" s="155"/>
      <c r="HD159" s="155"/>
      <c r="HE159" s="155"/>
      <c r="HF159" s="155"/>
      <c r="HG159" s="155"/>
      <c r="HH159" s="155"/>
      <c r="HI159" s="155"/>
      <c r="HJ159" s="155"/>
      <c r="HK159" s="155"/>
      <c r="HL159" s="155"/>
      <c r="HM159" s="155"/>
      <c r="HN159" s="155"/>
      <c r="HO159" s="155"/>
      <c r="HP159" s="155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5"/>
      <c r="II159" s="155"/>
      <c r="IJ159" s="155"/>
      <c r="IK159" s="155"/>
      <c r="IL159" s="155"/>
      <c r="IM159" s="155"/>
      <c r="IN159" s="155"/>
      <c r="IO159" s="155"/>
      <c r="IP159" s="155"/>
      <c r="IQ159" s="155"/>
      <c r="IR159" s="155"/>
      <c r="IS159" s="155"/>
    </row>
    <row r="160" spans="1:253" s="151" customFormat="1" ht="17.25" customHeight="1" x14ac:dyDescent="0.2">
      <c r="A160" s="376"/>
      <c r="C160" s="154"/>
      <c r="D160" s="161"/>
      <c r="E160" s="161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/>
      <c r="GT160" s="155"/>
      <c r="GU160" s="155"/>
      <c r="GV160" s="155"/>
      <c r="GW160" s="155"/>
      <c r="GX160" s="155"/>
      <c r="GY160" s="155"/>
      <c r="GZ160" s="155"/>
      <c r="HA160" s="155"/>
      <c r="HB160" s="155"/>
      <c r="HC160" s="155"/>
      <c r="HD160" s="155"/>
      <c r="HE160" s="155"/>
      <c r="HF160" s="155"/>
      <c r="HG160" s="155"/>
      <c r="HH160" s="155"/>
      <c r="HI160" s="155"/>
      <c r="HJ160" s="155"/>
      <c r="HK160" s="155"/>
      <c r="HL160" s="155"/>
      <c r="HM160" s="155"/>
      <c r="HN160" s="155"/>
      <c r="HO160" s="155"/>
      <c r="HP160" s="155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5"/>
      <c r="II160" s="155"/>
      <c r="IJ160" s="155"/>
      <c r="IK160" s="155"/>
      <c r="IL160" s="155"/>
      <c r="IM160" s="155"/>
      <c r="IN160" s="155"/>
      <c r="IO160" s="155"/>
      <c r="IP160" s="155"/>
      <c r="IQ160" s="155"/>
      <c r="IR160" s="155"/>
      <c r="IS160" s="155"/>
    </row>
    <row r="161" spans="1:253" s="151" customFormat="1" ht="17.25" customHeight="1" x14ac:dyDescent="0.2">
      <c r="A161" s="376"/>
      <c r="C161" s="154"/>
      <c r="D161" s="161"/>
      <c r="E161" s="161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/>
      <c r="GT161" s="155"/>
      <c r="GU161" s="155"/>
      <c r="GV161" s="155"/>
      <c r="GW161" s="155"/>
      <c r="GX161" s="155"/>
      <c r="GY161" s="155"/>
      <c r="GZ161" s="155"/>
      <c r="HA161" s="155"/>
      <c r="HB161" s="155"/>
      <c r="HC161" s="155"/>
      <c r="HD161" s="155"/>
      <c r="HE161" s="155"/>
      <c r="HF161" s="155"/>
      <c r="HG161" s="155"/>
      <c r="HH161" s="155"/>
      <c r="HI161" s="155"/>
      <c r="HJ161" s="155"/>
      <c r="HK161" s="155"/>
      <c r="HL161" s="155"/>
      <c r="HM161" s="155"/>
      <c r="HN161" s="155"/>
      <c r="HO161" s="155"/>
      <c r="HP161" s="155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5"/>
      <c r="II161" s="155"/>
      <c r="IJ161" s="155"/>
      <c r="IK161" s="155"/>
      <c r="IL161" s="155"/>
      <c r="IM161" s="155"/>
      <c r="IN161" s="155"/>
      <c r="IO161" s="155"/>
      <c r="IP161" s="155"/>
      <c r="IQ161" s="155"/>
      <c r="IR161" s="155"/>
      <c r="IS161" s="155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165"/>
  <sheetViews>
    <sheetView showGridLines="0" topLeftCell="B1" zoomScale="115" zoomScaleNormal="115" zoomScaleSheetLayoutView="85" workbookViewId="0">
      <selection activeCell="F40" sqref="F40"/>
    </sheetView>
  </sheetViews>
  <sheetFormatPr defaultColWidth="9.140625" defaultRowHeight="18" customHeight="1" x14ac:dyDescent="0.2"/>
  <cols>
    <col min="1" max="1" width="34.140625" style="990" bestFit="1" customWidth="1"/>
    <col min="2" max="2" width="2.7109375" customWidth="1"/>
    <col min="3" max="6" width="23.7109375" style="16" customWidth="1"/>
    <col min="7" max="11" width="23.7109375" style="11" customWidth="1"/>
    <col min="12" max="12" width="30.7109375" style="361" customWidth="1"/>
    <col min="13" max="13" width="12" style="361" customWidth="1"/>
    <col min="14" max="14" width="23.28515625" style="361" customWidth="1"/>
    <col min="15" max="15" width="17.5703125" style="361" customWidth="1"/>
    <col min="16" max="16384" width="9.140625" style="361"/>
  </cols>
  <sheetData>
    <row r="1" spans="1:16" s="127" customFormat="1" ht="18" customHeight="1" thickBot="1" x14ac:dyDescent="0.25">
      <c r="A1" s="990"/>
      <c r="C1" s="846"/>
      <c r="D1" s="846"/>
      <c r="E1" s="846"/>
      <c r="F1" s="846"/>
    </row>
    <row r="2" spans="1:16" s="127" customFormat="1" ht="18" customHeight="1" thickBot="1" x14ac:dyDescent="0.25">
      <c r="A2" s="990"/>
      <c r="C2" s="1279" t="s">
        <v>116</v>
      </c>
      <c r="D2" s="1279"/>
      <c r="E2" s="1279"/>
      <c r="F2" s="1279"/>
      <c r="H2" s="1150" t="s">
        <v>382</v>
      </c>
    </row>
    <row r="3" spans="1:16" s="127" customFormat="1" ht="18" customHeight="1" thickBot="1" x14ac:dyDescent="0.25">
      <c r="A3" s="990"/>
      <c r="C3" s="1"/>
      <c r="D3" s="846"/>
      <c r="E3" s="846"/>
      <c r="F3" s="846"/>
      <c r="H3" s="175"/>
    </row>
    <row r="4" spans="1:16" s="127" customFormat="1" ht="30" customHeight="1" thickBot="1" x14ac:dyDescent="0.25">
      <c r="A4" s="990"/>
      <c r="C4" s="1280" t="s">
        <v>118</v>
      </c>
      <c r="D4" s="1281"/>
      <c r="E4" s="1281"/>
      <c r="F4" s="1282"/>
      <c r="G4" s="848"/>
      <c r="H4" s="333"/>
      <c r="I4" s="333"/>
      <c r="J4" s="786"/>
      <c r="K4" s="850"/>
      <c r="L4" s="786"/>
    </row>
    <row r="5" spans="1:16" s="151" customFormat="1" ht="18" customHeight="1" x14ac:dyDescent="0.2">
      <c r="A5" s="990"/>
      <c r="C5" s="154"/>
      <c r="D5" s="154"/>
      <c r="E5" s="847"/>
      <c r="F5" s="847"/>
      <c r="G5" s="840"/>
      <c r="H5" s="444"/>
    </row>
    <row r="6" spans="1:16" s="151" customFormat="1" ht="18" customHeight="1" x14ac:dyDescent="0.2">
      <c r="A6" s="990"/>
      <c r="B6" s="361"/>
      <c r="C6" s="694"/>
      <c r="D6" s="694"/>
      <c r="E6" s="694"/>
      <c r="F6" s="694"/>
      <c r="G6" s="694"/>
      <c r="H6" s="859"/>
      <c r="I6" s="361"/>
      <c r="J6" s="361"/>
    </row>
    <row r="7" spans="1:16" s="153" customFormat="1" ht="31.5" customHeight="1" x14ac:dyDescent="0.2">
      <c r="A7" s="993"/>
      <c r="B7" s="202"/>
      <c r="C7" s="1014" t="s">
        <v>383</v>
      </c>
      <c r="D7" s="694" t="s">
        <v>384</v>
      </c>
      <c r="E7" s="1133" t="s">
        <v>385</v>
      </c>
      <c r="F7" s="1134" t="s">
        <v>176</v>
      </c>
      <c r="G7" s="477"/>
      <c r="H7" s="1283" t="s">
        <v>386</v>
      </c>
      <c r="I7" s="1283" t="s">
        <v>387</v>
      </c>
      <c r="J7" s="845"/>
      <c r="K7" s="151"/>
      <c r="L7" s="151"/>
      <c r="M7" s="151"/>
      <c r="N7" s="151"/>
      <c r="O7" s="151"/>
      <c r="P7" s="151"/>
    </row>
    <row r="8" spans="1:16" s="153" customFormat="1" ht="18" customHeight="1" x14ac:dyDescent="0.2">
      <c r="A8" s="993"/>
      <c r="B8" s="202"/>
      <c r="C8" s="1132" t="s">
        <v>388</v>
      </c>
      <c r="D8" s="1132" t="s">
        <v>389</v>
      </c>
      <c r="E8" s="1135" t="s">
        <v>390</v>
      </c>
      <c r="F8" s="1136" t="s">
        <v>154</v>
      </c>
      <c r="G8" s="861"/>
      <c r="H8" s="1284"/>
      <c r="I8" s="1284"/>
      <c r="J8" s="845"/>
      <c r="K8" s="151"/>
      <c r="L8" s="151"/>
      <c r="M8" s="151"/>
      <c r="N8" s="151"/>
      <c r="O8" s="151"/>
      <c r="P8" s="151"/>
    </row>
    <row r="9" spans="1:16" s="153" customFormat="1" ht="18.75" hidden="1" customHeight="1" x14ac:dyDescent="0.2">
      <c r="A9" s="994" t="s">
        <v>391</v>
      </c>
      <c r="B9" s="202"/>
      <c r="C9" s="695" t="s">
        <v>392</v>
      </c>
      <c r="D9" s="851" t="s">
        <v>393</v>
      </c>
      <c r="E9" s="697">
        <v>45201</v>
      </c>
      <c r="F9" s="851">
        <f t="shared" ref="F9" si="0">E9+5</f>
        <v>45206</v>
      </c>
      <c r="G9" s="861"/>
      <c r="H9" s="988">
        <v>45195</v>
      </c>
      <c r="I9" s="988">
        <v>45196</v>
      </c>
      <c r="J9" s="845"/>
      <c r="K9" s="151"/>
      <c r="L9" s="151"/>
      <c r="M9" s="151"/>
      <c r="N9" s="151"/>
      <c r="O9" s="151"/>
      <c r="P9" s="151"/>
    </row>
    <row r="10" spans="1:16" s="153" customFormat="1" ht="18.75" hidden="1" customHeight="1" x14ac:dyDescent="0.2">
      <c r="A10" s="990" t="s">
        <v>394</v>
      </c>
      <c r="B10" s="202"/>
      <c r="C10" s="852" t="s">
        <v>395</v>
      </c>
      <c r="D10" s="851" t="s">
        <v>396</v>
      </c>
      <c r="E10" s="698">
        <v>45202</v>
      </c>
      <c r="F10" s="853">
        <f t="shared" ref="F10" si="1">E10+5</f>
        <v>45207</v>
      </c>
      <c r="G10" s="861"/>
      <c r="H10" s="1040">
        <f t="shared" ref="H10:H11" si="2">H9+7</f>
        <v>45202</v>
      </c>
      <c r="I10" s="1040">
        <f t="shared" ref="I10:I11" si="3">I9+7</f>
        <v>45203</v>
      </c>
      <c r="J10" s="845"/>
      <c r="K10" s="151"/>
      <c r="L10" s="151"/>
      <c r="M10" s="151"/>
      <c r="N10" s="151"/>
      <c r="O10" s="151"/>
      <c r="P10" s="151"/>
    </row>
    <row r="11" spans="1:16" s="153" customFormat="1" ht="18.75" hidden="1" customHeight="1" x14ac:dyDescent="0.2">
      <c r="A11" s="990"/>
      <c r="B11" s="202"/>
      <c r="C11" s="695" t="s">
        <v>397</v>
      </c>
      <c r="D11" s="851" t="s">
        <v>398</v>
      </c>
      <c r="E11" s="697">
        <v>45210</v>
      </c>
      <c r="F11" s="851">
        <f t="shared" ref="F11" si="4">E11+5</f>
        <v>45215</v>
      </c>
      <c r="G11" s="861"/>
      <c r="H11" s="988">
        <f t="shared" si="2"/>
        <v>45209</v>
      </c>
      <c r="I11" s="988">
        <f t="shared" si="3"/>
        <v>45210</v>
      </c>
      <c r="J11" s="845"/>
      <c r="K11" s="151"/>
      <c r="L11" s="151"/>
      <c r="M11" s="151"/>
      <c r="N11" s="151"/>
      <c r="O11" s="151"/>
      <c r="P11" s="151"/>
    </row>
    <row r="12" spans="1:16" s="153" customFormat="1" ht="18.75" hidden="1" customHeight="1" x14ac:dyDescent="0.2">
      <c r="A12" s="990" t="s">
        <v>399</v>
      </c>
      <c r="B12" s="202"/>
      <c r="C12" s="695" t="s">
        <v>392</v>
      </c>
      <c r="D12" s="851" t="s">
        <v>400</v>
      </c>
      <c r="E12" s="697">
        <v>45218</v>
      </c>
      <c r="F12" s="851">
        <f t="shared" ref="F12:F19" si="5">E12+5</f>
        <v>45223</v>
      </c>
      <c r="G12" s="861"/>
      <c r="H12" s="988">
        <f t="shared" ref="H12:I20" si="6">H11+7</f>
        <v>45216</v>
      </c>
      <c r="I12" s="988">
        <f t="shared" si="6"/>
        <v>45217</v>
      </c>
      <c r="J12" s="845"/>
      <c r="K12" s="151"/>
      <c r="L12" s="151"/>
      <c r="M12" s="151"/>
      <c r="N12" s="151"/>
      <c r="O12" s="151"/>
      <c r="P12" s="151"/>
    </row>
    <row r="13" spans="1:16" s="153" customFormat="1" ht="18.75" hidden="1" customHeight="1" x14ac:dyDescent="0.2">
      <c r="A13" s="990" t="s">
        <v>394</v>
      </c>
      <c r="B13" s="202"/>
      <c r="C13" s="695" t="s">
        <v>401</v>
      </c>
      <c r="D13" s="851" t="s">
        <v>402</v>
      </c>
      <c r="E13" s="697">
        <v>45225</v>
      </c>
      <c r="F13" s="851">
        <f t="shared" si="5"/>
        <v>45230</v>
      </c>
      <c r="G13" s="861"/>
      <c r="H13" s="988">
        <f t="shared" si="6"/>
        <v>45223</v>
      </c>
      <c r="I13" s="988">
        <f t="shared" si="6"/>
        <v>45224</v>
      </c>
      <c r="J13" s="845"/>
      <c r="K13" s="151"/>
      <c r="L13" s="151"/>
      <c r="M13" s="151"/>
      <c r="N13" s="151"/>
      <c r="O13" s="151"/>
      <c r="P13" s="151"/>
    </row>
    <row r="14" spans="1:16" s="153" customFormat="1" ht="18.75" hidden="1" customHeight="1" x14ac:dyDescent="0.2">
      <c r="A14" s="990"/>
      <c r="B14" s="202"/>
      <c r="C14" s="695" t="s">
        <v>397</v>
      </c>
      <c r="D14" s="851" t="s">
        <v>403</v>
      </c>
      <c r="E14" s="697">
        <v>45230</v>
      </c>
      <c r="F14" s="851">
        <f t="shared" si="5"/>
        <v>45235</v>
      </c>
      <c r="G14" s="861"/>
      <c r="H14" s="988">
        <f t="shared" si="6"/>
        <v>45230</v>
      </c>
      <c r="I14" s="988">
        <f t="shared" si="6"/>
        <v>45231</v>
      </c>
      <c r="J14" s="845"/>
      <c r="K14" s="151"/>
      <c r="L14" s="151"/>
      <c r="M14" s="151"/>
      <c r="N14" s="151"/>
      <c r="O14" s="151"/>
      <c r="P14" s="151"/>
    </row>
    <row r="15" spans="1:16" s="153" customFormat="1" ht="18.75" hidden="1" customHeight="1" x14ac:dyDescent="0.2">
      <c r="A15" s="990" t="s">
        <v>404</v>
      </c>
      <c r="B15" s="202"/>
      <c r="C15" s="695" t="s">
        <v>392</v>
      </c>
      <c r="D15" s="851" t="s">
        <v>405</v>
      </c>
      <c r="E15" s="697">
        <f t="shared" ref="E15:E18" si="7">E14+7</f>
        <v>45237</v>
      </c>
      <c r="F15" s="853">
        <f t="shared" si="5"/>
        <v>45242</v>
      </c>
      <c r="G15" s="861"/>
      <c r="H15" s="988">
        <f t="shared" si="6"/>
        <v>45237</v>
      </c>
      <c r="I15" s="988">
        <f t="shared" si="6"/>
        <v>45238</v>
      </c>
      <c r="J15" s="845"/>
      <c r="K15" s="151"/>
      <c r="L15" s="151"/>
      <c r="M15" s="151"/>
      <c r="N15" s="151"/>
      <c r="O15" s="151"/>
      <c r="P15" s="151"/>
    </row>
    <row r="16" spans="1:16" s="153" customFormat="1" ht="18.75" hidden="1" customHeight="1" x14ac:dyDescent="0.2">
      <c r="A16" s="990" t="s">
        <v>406</v>
      </c>
      <c r="B16" s="202"/>
      <c r="C16" s="695" t="s">
        <v>407</v>
      </c>
      <c r="D16" s="851" t="s">
        <v>408</v>
      </c>
      <c r="E16" s="697">
        <f t="shared" si="7"/>
        <v>45244</v>
      </c>
      <c r="F16" s="851">
        <f t="shared" si="5"/>
        <v>45249</v>
      </c>
      <c r="G16" s="861"/>
      <c r="H16" s="988">
        <f t="shared" si="6"/>
        <v>45244</v>
      </c>
      <c r="I16" s="988">
        <f t="shared" si="6"/>
        <v>45245</v>
      </c>
      <c r="J16" s="845"/>
      <c r="K16" s="151"/>
      <c r="L16" s="151"/>
      <c r="M16" s="151"/>
      <c r="N16" s="151"/>
      <c r="O16" s="151"/>
      <c r="P16" s="151"/>
    </row>
    <row r="17" spans="1:16" s="153" customFormat="1" ht="18.75" hidden="1" customHeight="1" x14ac:dyDescent="0.2">
      <c r="A17" s="990"/>
      <c r="B17" s="202"/>
      <c r="C17" s="695" t="s">
        <v>397</v>
      </c>
      <c r="D17" s="851" t="s">
        <v>409</v>
      </c>
      <c r="E17" s="697">
        <f t="shared" si="7"/>
        <v>45251</v>
      </c>
      <c r="F17" s="851">
        <f t="shared" si="5"/>
        <v>45256</v>
      </c>
      <c r="G17" s="861"/>
      <c r="H17" s="988">
        <f t="shared" si="6"/>
        <v>45251</v>
      </c>
      <c r="I17" s="988">
        <f t="shared" si="6"/>
        <v>45252</v>
      </c>
      <c r="J17" s="845"/>
      <c r="K17" s="151"/>
      <c r="L17" s="151"/>
      <c r="M17" s="151"/>
      <c r="N17" s="151"/>
      <c r="O17" s="151"/>
      <c r="P17" s="151"/>
    </row>
    <row r="18" spans="1:16" s="153" customFormat="1" ht="18.75" hidden="1" customHeight="1" x14ac:dyDescent="0.2">
      <c r="A18" s="990"/>
      <c r="B18" s="202"/>
      <c r="C18" s="695" t="s">
        <v>392</v>
      </c>
      <c r="D18" s="851" t="s">
        <v>410</v>
      </c>
      <c r="E18" s="697">
        <f t="shared" si="7"/>
        <v>45258</v>
      </c>
      <c r="F18" s="851">
        <f t="shared" si="5"/>
        <v>45263</v>
      </c>
      <c r="G18" s="861"/>
      <c r="H18" s="988">
        <f t="shared" si="6"/>
        <v>45258</v>
      </c>
      <c r="I18" s="988">
        <f t="shared" si="6"/>
        <v>45259</v>
      </c>
      <c r="J18" s="845"/>
      <c r="K18" s="151"/>
      <c r="L18" s="151"/>
      <c r="M18" s="151"/>
      <c r="N18" s="151"/>
      <c r="O18" s="151"/>
      <c r="P18" s="151"/>
    </row>
    <row r="19" spans="1:16" s="153" customFormat="1" ht="18.75" hidden="1" customHeight="1" x14ac:dyDescent="0.2">
      <c r="A19" s="990" t="s">
        <v>411</v>
      </c>
      <c r="B19" s="202"/>
      <c r="C19" s="852" t="s">
        <v>412</v>
      </c>
      <c r="D19" s="824" t="s">
        <v>413</v>
      </c>
      <c r="E19" s="697">
        <v>45271</v>
      </c>
      <c r="F19" s="851">
        <f t="shared" si="5"/>
        <v>45276</v>
      </c>
      <c r="G19" s="861"/>
      <c r="H19" s="988">
        <f t="shared" si="6"/>
        <v>45265</v>
      </c>
      <c r="I19" s="988">
        <v>45265</v>
      </c>
      <c r="J19" s="845"/>
      <c r="K19" s="151"/>
      <c r="L19" s="151"/>
      <c r="M19" s="151"/>
      <c r="N19" s="151"/>
      <c r="O19" s="151"/>
      <c r="P19" s="151"/>
    </row>
    <row r="20" spans="1:16" s="153" customFormat="1" ht="18.75" hidden="1" customHeight="1" x14ac:dyDescent="0.2">
      <c r="A20" s="990" t="s">
        <v>414</v>
      </c>
      <c r="B20" s="202"/>
      <c r="C20" s="695" t="s">
        <v>397</v>
      </c>
      <c r="D20" s="697" t="s">
        <v>415</v>
      </c>
      <c r="E20" s="697">
        <v>45272</v>
      </c>
      <c r="F20" s="851">
        <f>E20+5</f>
        <v>45277</v>
      </c>
      <c r="G20" s="861"/>
      <c r="H20" s="988">
        <f t="shared" si="6"/>
        <v>45272</v>
      </c>
      <c r="I20" s="988">
        <f t="shared" si="6"/>
        <v>45272</v>
      </c>
      <c r="J20" s="845"/>
      <c r="K20" s="151"/>
      <c r="L20" s="151"/>
      <c r="M20" s="151"/>
      <c r="N20" s="151"/>
      <c r="O20" s="151"/>
      <c r="P20" s="151"/>
    </row>
    <row r="21" spans="1:16" s="153" customFormat="1" ht="18.75" hidden="1" customHeight="1" x14ac:dyDescent="0.2">
      <c r="A21" s="990"/>
      <c r="B21" s="202"/>
      <c r="C21" s="695" t="s">
        <v>397</v>
      </c>
      <c r="D21" s="697" t="s">
        <v>416</v>
      </c>
      <c r="E21" s="697">
        <v>45284</v>
      </c>
      <c r="F21" s="851">
        <f>E21+5</f>
        <v>45289</v>
      </c>
      <c r="G21" s="861"/>
      <c r="H21" s="988">
        <f>H20+7</f>
        <v>45279</v>
      </c>
      <c r="I21" s="988">
        <f>I20+7</f>
        <v>45279</v>
      </c>
      <c r="J21" s="845">
        <v>45282</v>
      </c>
      <c r="K21" s="151"/>
      <c r="L21" s="151"/>
      <c r="M21" s="151"/>
      <c r="N21" s="151"/>
      <c r="O21" s="151"/>
      <c r="P21" s="151"/>
    </row>
    <row r="22" spans="1:16" s="153" customFormat="1" ht="18.75" hidden="1" customHeight="1" x14ac:dyDescent="0.2">
      <c r="A22" s="990" t="s">
        <v>417</v>
      </c>
      <c r="B22" s="202"/>
      <c r="C22" s="852" t="s">
        <v>412</v>
      </c>
      <c r="D22" s="824" t="s">
        <v>418</v>
      </c>
      <c r="E22" s="697">
        <v>45288</v>
      </c>
      <c r="F22" s="851">
        <f>E22+5</f>
        <v>45293</v>
      </c>
      <c r="G22" s="861"/>
      <c r="H22" s="988">
        <f>H21+7</f>
        <v>45286</v>
      </c>
      <c r="I22" s="988">
        <f>I21+7</f>
        <v>45286</v>
      </c>
      <c r="J22" s="845"/>
      <c r="K22" s="151"/>
      <c r="L22" s="151"/>
      <c r="M22" s="151"/>
      <c r="N22" s="151"/>
      <c r="O22" s="151"/>
      <c r="P22" s="151"/>
    </row>
    <row r="23" spans="1:16" s="153" customFormat="1" ht="18.75" hidden="1" customHeight="1" x14ac:dyDescent="0.2">
      <c r="A23" s="990" t="s">
        <v>419</v>
      </c>
      <c r="B23" s="202"/>
      <c r="C23" s="695" t="s">
        <v>397</v>
      </c>
      <c r="D23" s="851" t="s">
        <v>420</v>
      </c>
      <c r="E23" s="697">
        <v>44928</v>
      </c>
      <c r="F23" s="851">
        <f>E23+5</f>
        <v>44933</v>
      </c>
      <c r="G23" s="861"/>
      <c r="H23" s="988">
        <f>H22+7</f>
        <v>45293</v>
      </c>
      <c r="I23" s="988">
        <f t="shared" ref="I23:I26" si="8">I22+7</f>
        <v>45293</v>
      </c>
      <c r="J23" s="845"/>
      <c r="K23" s="151"/>
      <c r="L23" s="151"/>
      <c r="M23" s="151"/>
      <c r="N23" s="151"/>
      <c r="O23" s="151"/>
      <c r="P23" s="151"/>
    </row>
    <row r="24" spans="1:16" s="153" customFormat="1" ht="18.75" hidden="1" customHeight="1" x14ac:dyDescent="0.2">
      <c r="A24" s="990"/>
      <c r="B24" s="202"/>
      <c r="C24" s="852" t="s">
        <v>412</v>
      </c>
      <c r="D24" s="824" t="s">
        <v>421</v>
      </c>
      <c r="E24" s="697">
        <v>45302</v>
      </c>
      <c r="F24" s="851">
        <f>E24+5</f>
        <v>45307</v>
      </c>
      <c r="G24" s="861"/>
      <c r="H24" s="988">
        <f t="shared" ref="H24:H26" si="9">H23+7</f>
        <v>45300</v>
      </c>
      <c r="I24" s="988">
        <f t="shared" si="8"/>
        <v>45300</v>
      </c>
      <c r="J24" s="845"/>
      <c r="K24" s="151"/>
      <c r="L24" s="151"/>
      <c r="M24" s="151"/>
      <c r="N24" s="151"/>
      <c r="O24" s="151"/>
      <c r="P24" s="151"/>
    </row>
    <row r="25" spans="1:16" s="153" customFormat="1" ht="18.75" hidden="1" customHeight="1" x14ac:dyDescent="0.2">
      <c r="A25" s="990" t="s">
        <v>422</v>
      </c>
      <c r="B25" s="202"/>
      <c r="C25" s="695" t="s">
        <v>397</v>
      </c>
      <c r="D25" s="697" t="s">
        <v>423</v>
      </c>
      <c r="E25" s="697">
        <f t="shared" ref="E25:E26" si="10">E24+7</f>
        <v>45309</v>
      </c>
      <c r="F25" s="851">
        <f t="shared" ref="F25:F30" si="11">F24+7</f>
        <v>45314</v>
      </c>
      <c r="G25" s="861"/>
      <c r="H25" s="988">
        <f t="shared" si="9"/>
        <v>45307</v>
      </c>
      <c r="I25" s="988">
        <f t="shared" si="8"/>
        <v>45307</v>
      </c>
      <c r="J25" s="845"/>
      <c r="K25" s="151"/>
      <c r="L25" s="151"/>
      <c r="M25" s="151"/>
      <c r="N25" s="151"/>
      <c r="O25" s="151"/>
      <c r="P25" s="151"/>
    </row>
    <row r="26" spans="1:16" s="153" customFormat="1" ht="18.75" hidden="1" customHeight="1" x14ac:dyDescent="0.2">
      <c r="A26" s="990"/>
      <c r="B26" s="202"/>
      <c r="C26" s="852" t="s">
        <v>412</v>
      </c>
      <c r="D26" s="824" t="s">
        <v>424</v>
      </c>
      <c r="E26" s="697">
        <f t="shared" si="10"/>
        <v>45316</v>
      </c>
      <c r="F26" s="851">
        <f t="shared" si="11"/>
        <v>45321</v>
      </c>
      <c r="G26" s="861"/>
      <c r="H26" s="988">
        <f t="shared" si="9"/>
        <v>45314</v>
      </c>
      <c r="I26" s="988">
        <f t="shared" si="8"/>
        <v>45314</v>
      </c>
      <c r="J26" s="845"/>
      <c r="K26" s="151"/>
      <c r="L26" s="151"/>
      <c r="M26" s="151"/>
      <c r="N26" s="151"/>
      <c r="O26" s="151"/>
      <c r="P26" s="151"/>
    </row>
    <row r="27" spans="1:16" s="153" customFormat="1" ht="18.75" hidden="1" customHeight="1" x14ac:dyDescent="0.2">
      <c r="A27" s="990"/>
      <c r="B27" s="202"/>
      <c r="C27" s="695" t="s">
        <v>397</v>
      </c>
      <c r="D27" s="697" t="s">
        <v>425</v>
      </c>
      <c r="E27" s="697">
        <v>45324</v>
      </c>
      <c r="F27" s="851">
        <f>E27+5</f>
        <v>45329</v>
      </c>
      <c r="G27" s="861"/>
      <c r="H27" s="988">
        <f t="shared" ref="H27:H40" si="12">H26+7</f>
        <v>45321</v>
      </c>
      <c r="I27" s="988">
        <f t="shared" ref="I27:I40" si="13">I26+7</f>
        <v>45321</v>
      </c>
      <c r="J27" s="845"/>
      <c r="K27" s="151"/>
      <c r="L27" s="151"/>
      <c r="M27" s="151"/>
      <c r="N27" s="151"/>
      <c r="O27" s="151"/>
      <c r="P27" s="151"/>
    </row>
    <row r="28" spans="1:16" s="153" customFormat="1" ht="18.75" hidden="1" customHeight="1" x14ac:dyDescent="0.2">
      <c r="A28" s="990"/>
      <c r="B28" s="202"/>
      <c r="C28" s="852" t="s">
        <v>412</v>
      </c>
      <c r="D28" s="824" t="s">
        <v>426</v>
      </c>
      <c r="E28" s="697">
        <v>45330</v>
      </c>
      <c r="F28" s="851">
        <f t="shared" si="11"/>
        <v>45336</v>
      </c>
      <c r="G28" s="861"/>
      <c r="H28" s="988">
        <f t="shared" si="12"/>
        <v>45328</v>
      </c>
      <c r="I28" s="988">
        <f t="shared" si="13"/>
        <v>45328</v>
      </c>
      <c r="J28" s="845"/>
      <c r="K28" s="151"/>
      <c r="L28" s="151"/>
      <c r="M28" s="151"/>
      <c r="N28" s="151"/>
      <c r="O28" s="151"/>
      <c r="P28" s="151"/>
    </row>
    <row r="29" spans="1:16" s="153" customFormat="1" ht="18.75" hidden="1" customHeight="1" x14ac:dyDescent="0.2">
      <c r="A29" s="990"/>
      <c r="B29" s="202"/>
      <c r="C29" s="695" t="s">
        <v>397</v>
      </c>
      <c r="D29" s="697" t="s">
        <v>427</v>
      </c>
      <c r="E29" s="697">
        <v>45336</v>
      </c>
      <c r="F29" s="851">
        <f>E29+5</f>
        <v>45341</v>
      </c>
      <c r="G29" s="861"/>
      <c r="H29" s="988">
        <f t="shared" si="12"/>
        <v>45335</v>
      </c>
      <c r="I29" s="988">
        <f t="shared" si="13"/>
        <v>45335</v>
      </c>
      <c r="J29" s="845"/>
      <c r="K29" s="151"/>
      <c r="L29" s="151"/>
      <c r="M29" s="151"/>
      <c r="N29" s="151"/>
      <c r="O29" s="151"/>
      <c r="P29" s="151"/>
    </row>
    <row r="30" spans="1:16" s="153" customFormat="1" ht="18.75" hidden="1" customHeight="1" x14ac:dyDescent="0.2">
      <c r="A30" s="990"/>
      <c r="B30" s="202"/>
      <c r="C30" s="852" t="s">
        <v>412</v>
      </c>
      <c r="D30" s="824" t="s">
        <v>428</v>
      </c>
      <c r="E30" s="697">
        <v>45344</v>
      </c>
      <c r="F30" s="851">
        <f t="shared" si="11"/>
        <v>45348</v>
      </c>
      <c r="G30" s="861"/>
      <c r="H30" s="988">
        <f t="shared" si="12"/>
        <v>45342</v>
      </c>
      <c r="I30" s="988">
        <f t="shared" si="13"/>
        <v>45342</v>
      </c>
      <c r="J30" s="845"/>
      <c r="K30" s="151"/>
      <c r="L30" s="151"/>
      <c r="M30" s="151"/>
      <c r="N30" s="151"/>
      <c r="O30" s="151"/>
      <c r="P30" s="151"/>
    </row>
    <row r="31" spans="1:16" s="153" customFormat="1" ht="18.75" hidden="1" customHeight="1" x14ac:dyDescent="0.2">
      <c r="A31" s="990" t="s">
        <v>429</v>
      </c>
      <c r="B31" s="202"/>
      <c r="C31" s="854" t="s">
        <v>395</v>
      </c>
      <c r="D31" s="697" t="s">
        <v>430</v>
      </c>
      <c r="E31" s="698">
        <v>45349</v>
      </c>
      <c r="F31" s="853">
        <f>E31+5</f>
        <v>45354</v>
      </c>
      <c r="G31" s="864"/>
      <c r="H31" s="1040">
        <f t="shared" si="12"/>
        <v>45349</v>
      </c>
      <c r="I31" s="1040">
        <f t="shared" si="13"/>
        <v>45349</v>
      </c>
      <c r="J31" s="845"/>
      <c r="K31" s="151"/>
      <c r="L31" s="151"/>
      <c r="M31" s="151"/>
      <c r="N31" s="151"/>
      <c r="O31" s="151"/>
      <c r="P31" s="151"/>
    </row>
    <row r="32" spans="1:16" s="153" customFormat="1" ht="18.75" hidden="1" customHeight="1" x14ac:dyDescent="0.2">
      <c r="A32" s="990" t="s">
        <v>431</v>
      </c>
      <c r="B32" s="202"/>
      <c r="C32" s="852" t="s">
        <v>397</v>
      </c>
      <c r="D32" s="835" t="s">
        <v>432</v>
      </c>
      <c r="E32" s="697">
        <v>45357</v>
      </c>
      <c r="F32" s="851">
        <f>E32+5</f>
        <v>45362</v>
      </c>
      <c r="G32" s="861"/>
      <c r="H32" s="988">
        <v>45356</v>
      </c>
      <c r="I32" s="1097">
        <f t="shared" si="13"/>
        <v>45356</v>
      </c>
      <c r="J32" s="845"/>
      <c r="K32" s="151"/>
      <c r="L32" s="151"/>
      <c r="M32" s="151"/>
      <c r="N32" s="151"/>
      <c r="O32" s="151"/>
      <c r="P32" s="151"/>
    </row>
    <row r="33" spans="1:16" s="153" customFormat="1" ht="18.75" hidden="1" customHeight="1" x14ac:dyDescent="0.2">
      <c r="A33" s="990" t="s">
        <v>433</v>
      </c>
      <c r="B33" s="202"/>
      <c r="C33" s="855" t="s">
        <v>412</v>
      </c>
      <c r="D33" s="836" t="s">
        <v>434</v>
      </c>
      <c r="E33" s="697">
        <v>45363</v>
      </c>
      <c r="F33" s="851">
        <f>E33+5</f>
        <v>45368</v>
      </c>
      <c r="G33" s="861"/>
      <c r="H33" s="988">
        <v>45363</v>
      </c>
      <c r="I33" s="1097">
        <f t="shared" si="13"/>
        <v>45363</v>
      </c>
      <c r="J33" s="845"/>
      <c r="K33" s="151"/>
      <c r="L33" s="151"/>
      <c r="M33" s="151"/>
      <c r="N33" s="151"/>
      <c r="O33" s="151"/>
      <c r="P33" s="151"/>
    </row>
    <row r="34" spans="1:16" s="153" customFormat="1" ht="18.75" hidden="1" customHeight="1" x14ac:dyDescent="0.2">
      <c r="A34" s="990" t="s">
        <v>435</v>
      </c>
      <c r="B34" s="202"/>
      <c r="C34" s="852" t="s">
        <v>397</v>
      </c>
      <c r="D34" s="835" t="s">
        <v>436</v>
      </c>
      <c r="E34" s="697">
        <v>45371</v>
      </c>
      <c r="F34" s="851">
        <f t="shared" ref="F34:F36" si="14">E34+5</f>
        <v>45376</v>
      </c>
      <c r="G34" s="861"/>
      <c r="H34" s="988">
        <v>45370</v>
      </c>
      <c r="I34" s="988">
        <f t="shared" si="13"/>
        <v>45370</v>
      </c>
      <c r="J34" s="845"/>
      <c r="K34" s="151"/>
      <c r="L34" s="151"/>
      <c r="M34" s="151"/>
      <c r="N34" s="151"/>
      <c r="O34" s="151"/>
      <c r="P34" s="151"/>
    </row>
    <row r="35" spans="1:16" s="153" customFormat="1" ht="18.75" hidden="1" customHeight="1" x14ac:dyDescent="0.2">
      <c r="A35" s="1015" t="s">
        <v>437</v>
      </c>
      <c r="B35" s="202"/>
      <c r="C35" s="1095" t="s">
        <v>412</v>
      </c>
      <c r="D35" s="1096" t="s">
        <v>438</v>
      </c>
      <c r="E35" s="851">
        <v>45380</v>
      </c>
      <c r="F35" s="851">
        <f t="shared" si="14"/>
        <v>45385</v>
      </c>
      <c r="G35" s="861"/>
      <c r="H35" s="851">
        <v>45377</v>
      </c>
      <c r="I35" s="851">
        <f t="shared" si="13"/>
        <v>45377</v>
      </c>
      <c r="J35" s="845"/>
      <c r="K35" s="151"/>
      <c r="L35" s="151"/>
      <c r="M35" s="151"/>
      <c r="N35" s="151"/>
      <c r="O35" s="151"/>
      <c r="P35" s="151"/>
    </row>
    <row r="36" spans="1:16" s="153" customFormat="1" ht="18.75" hidden="1" customHeight="1" x14ac:dyDescent="0.2">
      <c r="A36" s="1015" t="s">
        <v>439</v>
      </c>
      <c r="B36" s="202"/>
      <c r="C36" s="1175" t="s">
        <v>397</v>
      </c>
      <c r="D36" s="1149" t="s">
        <v>440</v>
      </c>
      <c r="E36" s="1149">
        <v>45385</v>
      </c>
      <c r="F36" s="851">
        <f t="shared" si="14"/>
        <v>45390</v>
      </c>
      <c r="G36" s="861"/>
      <c r="H36" s="851">
        <f t="shared" si="12"/>
        <v>45384</v>
      </c>
      <c r="I36" s="851">
        <f t="shared" si="13"/>
        <v>45384</v>
      </c>
      <c r="J36" s="845"/>
      <c r="K36" s="151"/>
      <c r="L36" s="151"/>
      <c r="M36" s="151"/>
      <c r="N36" s="151"/>
      <c r="O36" s="151"/>
      <c r="P36" s="151"/>
    </row>
    <row r="37" spans="1:16" s="153" customFormat="1" ht="18.75" hidden="1" customHeight="1" x14ac:dyDescent="0.2">
      <c r="A37" s="1015" t="s">
        <v>439</v>
      </c>
      <c r="B37" s="202"/>
      <c r="C37" s="1175" t="s">
        <v>441</v>
      </c>
      <c r="D37" s="1149" t="s">
        <v>418</v>
      </c>
      <c r="E37" s="1149">
        <v>45398</v>
      </c>
      <c r="F37" s="851">
        <f t="shared" ref="F37:F39" si="15">E37+5</f>
        <v>45403</v>
      </c>
      <c r="G37" s="861"/>
      <c r="H37" s="851">
        <f t="shared" si="12"/>
        <v>45391</v>
      </c>
      <c r="I37" s="851">
        <f t="shared" si="13"/>
        <v>45391</v>
      </c>
      <c r="J37" s="845"/>
      <c r="K37" s="151"/>
      <c r="L37" s="151"/>
      <c r="M37" s="151"/>
      <c r="N37" s="151"/>
      <c r="O37" s="151"/>
      <c r="P37" s="151"/>
    </row>
    <row r="38" spans="1:16" s="153" customFormat="1" ht="18.75" customHeight="1" x14ac:dyDescent="0.2">
      <c r="A38" s="1015"/>
      <c r="B38" s="202"/>
      <c r="C38" s="1175" t="s">
        <v>397</v>
      </c>
      <c r="D38" s="1149" t="s">
        <v>442</v>
      </c>
      <c r="E38" s="1149">
        <v>45402</v>
      </c>
      <c r="F38" s="851">
        <f t="shared" si="15"/>
        <v>45407</v>
      </c>
      <c r="G38" s="861"/>
      <c r="H38" s="851">
        <f t="shared" si="12"/>
        <v>45398</v>
      </c>
      <c r="I38" s="851">
        <f t="shared" si="13"/>
        <v>45398</v>
      </c>
      <c r="J38" s="845"/>
      <c r="K38" s="151"/>
      <c r="L38" s="151"/>
      <c r="M38" s="151"/>
      <c r="N38" s="151"/>
      <c r="O38" s="151"/>
      <c r="P38" s="151"/>
    </row>
    <row r="39" spans="1:16" s="153" customFormat="1" ht="18.75" customHeight="1" x14ac:dyDescent="0.2">
      <c r="A39" s="1015" t="s">
        <v>443</v>
      </c>
      <c r="B39" s="202"/>
      <c r="C39" s="1175" t="s">
        <v>441</v>
      </c>
      <c r="D39" s="1149" t="s">
        <v>421</v>
      </c>
      <c r="E39" s="1149">
        <v>45412</v>
      </c>
      <c r="F39" s="851">
        <f t="shared" si="15"/>
        <v>45417</v>
      </c>
      <c r="G39" s="861"/>
      <c r="H39" s="851">
        <f t="shared" si="12"/>
        <v>45405</v>
      </c>
      <c r="I39" s="851">
        <f t="shared" si="13"/>
        <v>45405</v>
      </c>
      <c r="J39" s="845"/>
      <c r="K39" s="151"/>
      <c r="L39" s="151"/>
      <c r="M39" s="151"/>
      <c r="N39" s="151"/>
      <c r="O39" s="151"/>
      <c r="P39" s="151"/>
    </row>
    <row r="40" spans="1:16" s="153" customFormat="1" ht="18.75" customHeight="1" x14ac:dyDescent="0.2">
      <c r="A40" s="1015" t="s">
        <v>397</v>
      </c>
      <c r="B40" s="202"/>
      <c r="C40" s="1223" t="s">
        <v>444</v>
      </c>
      <c r="D40" s="1149" t="s">
        <v>445</v>
      </c>
      <c r="E40" s="1149">
        <v>45416</v>
      </c>
      <c r="F40" s="851">
        <f t="shared" ref="F40:F41" si="16">E40+5</f>
        <v>45421</v>
      </c>
      <c r="G40" s="861"/>
      <c r="H40" s="851">
        <f t="shared" si="12"/>
        <v>45412</v>
      </c>
      <c r="I40" s="851">
        <f t="shared" si="13"/>
        <v>45412</v>
      </c>
      <c r="J40" s="845"/>
      <c r="K40" s="151"/>
      <c r="L40" s="151"/>
      <c r="M40" s="151"/>
      <c r="N40" s="151"/>
      <c r="O40" s="151"/>
      <c r="P40" s="151"/>
    </row>
    <row r="41" spans="1:16" s="153" customFormat="1" ht="18.75" customHeight="1" x14ac:dyDescent="0.2">
      <c r="A41" s="1015" t="s">
        <v>446</v>
      </c>
      <c r="B41" s="202"/>
      <c r="C41" s="1175" t="s">
        <v>441</v>
      </c>
      <c r="D41" s="1149" t="s">
        <v>424</v>
      </c>
      <c r="E41" s="1149">
        <v>45421</v>
      </c>
      <c r="F41" s="851">
        <f t="shared" si="16"/>
        <v>45426</v>
      </c>
      <c r="G41" s="861"/>
      <c r="H41" s="851">
        <f t="shared" ref="H41:I44" si="17">H40+7</f>
        <v>45419</v>
      </c>
      <c r="I41" s="851">
        <f t="shared" si="17"/>
        <v>45419</v>
      </c>
      <c r="J41" s="845"/>
      <c r="K41" s="151"/>
      <c r="L41" s="151"/>
      <c r="M41" s="151"/>
      <c r="N41" s="151"/>
      <c r="O41" s="151"/>
      <c r="P41" s="151"/>
    </row>
    <row r="42" spans="1:16" s="153" customFormat="1" ht="18.75" customHeight="1" x14ac:dyDescent="0.2">
      <c r="A42" s="1015" t="s">
        <v>397</v>
      </c>
      <c r="B42" s="202"/>
      <c r="C42" s="1223" t="s">
        <v>444</v>
      </c>
      <c r="D42" s="1149" t="s">
        <v>447</v>
      </c>
      <c r="E42" s="1149">
        <v>45426</v>
      </c>
      <c r="F42" s="851">
        <f>E42+5</f>
        <v>45431</v>
      </c>
      <c r="G42" s="861"/>
      <c r="H42" s="851">
        <f t="shared" si="17"/>
        <v>45426</v>
      </c>
      <c r="I42" s="851">
        <f t="shared" si="17"/>
        <v>45426</v>
      </c>
      <c r="J42" s="845"/>
      <c r="K42" s="151"/>
      <c r="L42" s="151"/>
      <c r="M42" s="151"/>
      <c r="N42" s="151"/>
      <c r="O42" s="151"/>
      <c r="P42" s="151"/>
    </row>
    <row r="43" spans="1:16" s="153" customFormat="1" ht="18.75" customHeight="1" x14ac:dyDescent="0.2">
      <c r="A43" s="1015"/>
      <c r="B43" s="202"/>
      <c r="C43" s="1175" t="s">
        <v>441</v>
      </c>
      <c r="D43" s="1149" t="s">
        <v>426</v>
      </c>
      <c r="E43" s="1149">
        <v>45435</v>
      </c>
      <c r="F43" s="851">
        <f t="shared" ref="F43" si="18">E43+5</f>
        <v>45440</v>
      </c>
      <c r="G43" s="861"/>
      <c r="H43" s="851">
        <f t="shared" si="17"/>
        <v>45433</v>
      </c>
      <c r="I43" s="851">
        <f t="shared" si="17"/>
        <v>45433</v>
      </c>
      <c r="J43" s="845"/>
      <c r="K43" s="151"/>
      <c r="L43" s="151"/>
      <c r="M43" s="151"/>
      <c r="N43" s="151"/>
      <c r="O43" s="151"/>
      <c r="P43" s="151"/>
    </row>
    <row r="44" spans="1:16" s="153" customFormat="1" ht="18.75" customHeight="1" x14ac:dyDescent="0.2">
      <c r="A44" s="1015" t="s">
        <v>397</v>
      </c>
      <c r="B44" s="202"/>
      <c r="C44" s="1175" t="s">
        <v>444</v>
      </c>
      <c r="D44" s="1149" t="s">
        <v>448</v>
      </c>
      <c r="E44" s="1149">
        <v>45440</v>
      </c>
      <c r="F44" s="851">
        <f>E44+5</f>
        <v>45445</v>
      </c>
      <c r="G44" s="861"/>
      <c r="H44" s="851">
        <f t="shared" si="17"/>
        <v>45440</v>
      </c>
      <c r="I44" s="851">
        <f t="shared" si="17"/>
        <v>45440</v>
      </c>
      <c r="J44" s="845"/>
      <c r="K44" s="151"/>
      <c r="L44" s="151"/>
      <c r="M44" s="151"/>
      <c r="N44" s="151"/>
      <c r="O44" s="151"/>
      <c r="P44" s="151"/>
    </row>
    <row r="45" spans="1:16" s="153" customFormat="1" ht="18.75" customHeight="1" x14ac:dyDescent="0.2">
      <c r="A45" s="990"/>
      <c r="B45" s="202"/>
      <c r="C45" s="856"/>
      <c r="D45" s="844"/>
      <c r="E45" s="845"/>
      <c r="F45" s="857"/>
      <c r="G45" s="861"/>
      <c r="H45" s="477"/>
      <c r="I45" s="477"/>
      <c r="J45" s="845"/>
      <c r="K45" s="151"/>
      <c r="L45" s="151"/>
      <c r="M45" s="151"/>
      <c r="N45" s="151"/>
      <c r="O45" s="151"/>
      <c r="P45" s="151"/>
    </row>
    <row r="46" spans="1:16" s="153" customFormat="1" ht="18.75" customHeight="1" thickBot="1" x14ac:dyDescent="0.25">
      <c r="A46" s="990"/>
      <c r="B46" s="202"/>
      <c r="C46" s="856"/>
      <c r="D46" s="844"/>
      <c r="E46" s="845"/>
      <c r="F46" s="857"/>
      <c r="G46" s="861"/>
      <c r="H46" s="477"/>
      <c r="I46" s="477"/>
      <c r="J46" s="845"/>
      <c r="K46" s="151"/>
      <c r="L46" s="151"/>
      <c r="M46" s="151"/>
      <c r="N46" s="151"/>
      <c r="O46" s="151"/>
      <c r="P46" s="151"/>
    </row>
    <row r="47" spans="1:16" s="153" customFormat="1" ht="18.75" customHeight="1" x14ac:dyDescent="0.2">
      <c r="A47" s="990"/>
      <c r="B47" s="202"/>
      <c r="C47" s="865"/>
      <c r="D47" s="866"/>
      <c r="E47" s="867"/>
      <c r="F47" s="868"/>
      <c r="G47" s="869"/>
      <c r="H47" s="870"/>
      <c r="I47" s="871"/>
      <c r="J47" s="845"/>
      <c r="K47" s="151"/>
      <c r="L47" s="151"/>
      <c r="M47" s="151"/>
      <c r="N47" s="151"/>
      <c r="O47" s="151"/>
      <c r="P47" s="151"/>
    </row>
    <row r="48" spans="1:16" s="153" customFormat="1" ht="18.75" customHeight="1" x14ac:dyDescent="0.2">
      <c r="A48" s="990"/>
      <c r="C48" s="872" t="s">
        <v>449</v>
      </c>
      <c r="D48" s="151"/>
      <c r="E48" s="153" t="s">
        <v>450</v>
      </c>
      <c r="H48" s="153" t="s">
        <v>451</v>
      </c>
      <c r="I48" s="873"/>
      <c r="K48" s="151"/>
      <c r="L48" s="151"/>
      <c r="M48" s="151"/>
      <c r="N48" s="151"/>
    </row>
    <row r="49" spans="1:16" s="153" customFormat="1" ht="18.75" customHeight="1" x14ac:dyDescent="0.2">
      <c r="A49" s="990"/>
      <c r="C49" s="874" t="s">
        <v>452</v>
      </c>
      <c r="D49" s="875" t="s">
        <v>453</v>
      </c>
      <c r="E49" s="138" t="s">
        <v>454</v>
      </c>
      <c r="F49" s="875" t="s">
        <v>455</v>
      </c>
      <c r="H49" s="151" t="s">
        <v>456</v>
      </c>
      <c r="I49" s="876" t="s">
        <v>457</v>
      </c>
      <c r="K49" s="151"/>
      <c r="L49" s="151"/>
      <c r="M49" s="151"/>
      <c r="N49" s="151"/>
    </row>
    <row r="50" spans="1:16" s="153" customFormat="1" ht="18.75" customHeight="1" x14ac:dyDescent="0.2">
      <c r="A50" s="990"/>
      <c r="C50" s="877" t="s">
        <v>458</v>
      </c>
      <c r="D50" s="878" t="s">
        <v>459</v>
      </c>
      <c r="E50" s="138" t="s">
        <v>460</v>
      </c>
      <c r="F50" s="154" t="s">
        <v>461</v>
      </c>
      <c r="G50" s="879" t="s">
        <v>462</v>
      </c>
      <c r="H50" s="663" t="s">
        <v>463</v>
      </c>
      <c r="I50" s="880" t="s">
        <v>464</v>
      </c>
      <c r="K50" s="151"/>
      <c r="L50" s="151"/>
      <c r="M50" s="151"/>
      <c r="N50" s="151"/>
    </row>
    <row r="51" spans="1:16" s="153" customFormat="1" ht="18.75" customHeight="1" x14ac:dyDescent="0.2">
      <c r="A51" s="990"/>
      <c r="C51" s="877" t="s">
        <v>465</v>
      </c>
      <c r="D51" s="878" t="s">
        <v>466</v>
      </c>
      <c r="E51" s="138" t="s">
        <v>467</v>
      </c>
      <c r="F51" s="154" t="s">
        <v>468</v>
      </c>
      <c r="G51" s="879" t="s">
        <v>469</v>
      </c>
      <c r="H51" s="663" t="s">
        <v>470</v>
      </c>
      <c r="I51" s="880" t="s">
        <v>471</v>
      </c>
      <c r="K51" s="151"/>
      <c r="L51" s="151"/>
      <c r="M51" s="151"/>
      <c r="N51" s="151"/>
    </row>
    <row r="52" spans="1:16" s="153" customFormat="1" ht="18.75" customHeight="1" x14ac:dyDescent="0.2">
      <c r="A52" s="990"/>
      <c r="C52" s="877" t="s">
        <v>472</v>
      </c>
      <c r="D52" s="878" t="s">
        <v>473</v>
      </c>
      <c r="E52" s="138" t="s">
        <v>474</v>
      </c>
      <c r="F52" s="154" t="s">
        <v>475</v>
      </c>
      <c r="G52" s="879" t="s">
        <v>476</v>
      </c>
      <c r="H52" s="663" t="s">
        <v>477</v>
      </c>
      <c r="I52" s="880" t="s">
        <v>478</v>
      </c>
      <c r="K52" s="151"/>
      <c r="L52" s="151"/>
      <c r="M52" s="151"/>
      <c r="N52" s="151"/>
    </row>
    <row r="53" spans="1:16" s="153" customFormat="1" ht="18.75" customHeight="1" x14ac:dyDescent="0.2">
      <c r="A53" s="990"/>
      <c r="C53" s="877" t="s">
        <v>479</v>
      </c>
      <c r="D53" s="878" t="s">
        <v>480</v>
      </c>
      <c r="E53" s="138" t="s">
        <v>481</v>
      </c>
      <c r="F53" s="154" t="s">
        <v>482</v>
      </c>
      <c r="G53" s="879" t="s">
        <v>483</v>
      </c>
      <c r="H53" s="663" t="s">
        <v>484</v>
      </c>
      <c r="I53" s="880" t="s">
        <v>485</v>
      </c>
      <c r="K53" s="151"/>
      <c r="L53" s="151"/>
      <c r="M53" s="151"/>
      <c r="N53" s="151"/>
    </row>
    <row r="54" spans="1:16" s="153" customFormat="1" ht="18.75" customHeight="1" x14ac:dyDescent="0.2">
      <c r="A54" s="990"/>
      <c r="C54" s="877" t="s">
        <v>486</v>
      </c>
      <c r="D54" s="878" t="s">
        <v>487</v>
      </c>
      <c r="E54" s="138" t="s">
        <v>488</v>
      </c>
      <c r="F54" s="154" t="s">
        <v>489</v>
      </c>
      <c r="G54" s="879" t="s">
        <v>490</v>
      </c>
      <c r="H54" s="663" t="s">
        <v>491</v>
      </c>
      <c r="I54" s="880" t="s">
        <v>492</v>
      </c>
      <c r="K54" s="151"/>
      <c r="L54" s="151"/>
      <c r="M54" s="151"/>
      <c r="N54" s="151"/>
    </row>
    <row r="55" spans="1:16" s="153" customFormat="1" ht="18.75" customHeight="1" x14ac:dyDescent="0.2">
      <c r="A55" s="990"/>
      <c r="C55" s="877" t="s">
        <v>493</v>
      </c>
      <c r="D55" s="878" t="s">
        <v>494</v>
      </c>
      <c r="E55" s="138" t="s">
        <v>495</v>
      </c>
      <c r="F55" s="154" t="s">
        <v>496</v>
      </c>
      <c r="G55" s="831" t="s">
        <v>497</v>
      </c>
      <c r="H55" s="663" t="s">
        <v>498</v>
      </c>
      <c r="I55" s="880" t="s">
        <v>499</v>
      </c>
      <c r="K55" s="151"/>
      <c r="L55" s="151"/>
      <c r="M55" s="151"/>
      <c r="N55" s="151"/>
    </row>
    <row r="56" spans="1:16" s="153" customFormat="1" ht="18.75" customHeight="1" x14ac:dyDescent="0.2">
      <c r="A56" s="990"/>
      <c r="C56" s="877" t="s">
        <v>500</v>
      </c>
      <c r="D56" s="878" t="s">
        <v>501</v>
      </c>
      <c r="E56" s="138"/>
      <c r="F56" s="151"/>
      <c r="G56" s="663"/>
      <c r="H56" s="663" t="s">
        <v>502</v>
      </c>
      <c r="I56" s="881" t="s">
        <v>503</v>
      </c>
      <c r="K56" s="151"/>
      <c r="L56" s="151"/>
      <c r="M56" s="151"/>
      <c r="N56" s="151"/>
    </row>
    <row r="57" spans="1:16" s="153" customFormat="1" ht="18.75" customHeight="1" x14ac:dyDescent="0.2">
      <c r="A57" s="990"/>
      <c r="C57" s="877" t="s">
        <v>504</v>
      </c>
      <c r="D57" s="878" t="s">
        <v>505</v>
      </c>
      <c r="E57" s="151"/>
      <c r="F57" s="151"/>
      <c r="G57" s="151"/>
      <c r="H57" s="151"/>
      <c r="I57" s="882"/>
      <c r="J57" s="166"/>
      <c r="K57" s="151"/>
      <c r="L57" s="151"/>
      <c r="M57" s="151"/>
      <c r="N57" s="151"/>
    </row>
    <row r="58" spans="1:16" s="153" customFormat="1" ht="18.75" customHeight="1" thickBot="1" x14ac:dyDescent="0.25">
      <c r="A58" s="990"/>
      <c r="C58" s="883"/>
      <c r="D58" s="884"/>
      <c r="E58" s="884"/>
      <c r="F58" s="885"/>
      <c r="G58" s="885"/>
      <c r="H58" s="885"/>
      <c r="I58" s="886"/>
      <c r="J58" s="151"/>
      <c r="K58" s="151"/>
      <c r="L58" s="151"/>
      <c r="M58" s="151"/>
      <c r="N58" s="151"/>
      <c r="O58" s="151"/>
      <c r="P58" s="151"/>
    </row>
    <row r="59" spans="1:16" s="153" customFormat="1" ht="18.75" customHeight="1" x14ac:dyDescent="0.2">
      <c r="A59" s="990"/>
      <c r="C59" s="11"/>
      <c r="D59" s="11"/>
      <c r="E59" s="11"/>
      <c r="F59" s="151"/>
      <c r="G59" s="151"/>
      <c r="H59" s="151"/>
      <c r="I59" s="11"/>
      <c r="J59" s="151"/>
      <c r="K59" s="151"/>
      <c r="L59" s="151"/>
      <c r="M59" s="151"/>
      <c r="N59" s="151"/>
      <c r="O59" s="151"/>
      <c r="P59" s="151"/>
    </row>
    <row r="60" spans="1:16" s="153" customFormat="1" ht="18.75" customHeight="1" x14ac:dyDescent="0.2">
      <c r="A60" s="990"/>
      <c r="C60" s="11"/>
      <c r="D60" s="11"/>
      <c r="E60" s="11"/>
      <c r="F60" s="11"/>
      <c r="G60" s="11"/>
      <c r="H60" s="11"/>
      <c r="I60" s="11"/>
      <c r="J60" s="11"/>
      <c r="K60" s="11"/>
      <c r="L60" s="361"/>
      <c r="M60" s="151"/>
      <c r="N60" s="151"/>
      <c r="O60" s="151"/>
      <c r="P60" s="151"/>
    </row>
    <row r="61" spans="1:16" s="153" customFormat="1" ht="18.75" customHeight="1" x14ac:dyDescent="0.2">
      <c r="A61" s="990"/>
      <c r="C61" s="11"/>
      <c r="D61" s="11"/>
      <c r="E61" s="11"/>
      <c r="F61" s="11"/>
      <c r="G61" s="11"/>
      <c r="H61" s="11"/>
      <c r="I61" s="11"/>
      <c r="J61" s="11"/>
      <c r="K61" s="11"/>
      <c r="L61" s="361"/>
      <c r="M61" s="151"/>
      <c r="N61" s="151"/>
      <c r="O61" s="151"/>
      <c r="P61" s="151"/>
    </row>
    <row r="62" spans="1:16" s="153" customFormat="1" ht="18.75" customHeight="1" x14ac:dyDescent="0.2">
      <c r="A62" s="990"/>
      <c r="C62" s="856"/>
      <c r="D62" s="844"/>
      <c r="E62" s="845"/>
      <c r="F62" s="857"/>
      <c r="G62" s="489"/>
      <c r="H62" s="515"/>
      <c r="I62" s="515"/>
      <c r="J62" s="168"/>
      <c r="K62" s="151"/>
      <c r="L62" s="151"/>
      <c r="M62" s="151"/>
      <c r="N62" s="151"/>
      <c r="O62" s="151"/>
      <c r="P62" s="151"/>
    </row>
    <row r="63" spans="1:16" s="153" customFormat="1" ht="18.75" customHeight="1" x14ac:dyDescent="0.2">
      <c r="A63" s="990"/>
      <c r="C63" s="856"/>
      <c r="D63" s="844"/>
      <c r="E63" s="845"/>
      <c r="F63" s="857"/>
      <c r="G63" s="489"/>
      <c r="H63" s="515"/>
      <c r="I63" s="515"/>
      <c r="J63" s="168"/>
      <c r="K63" s="151"/>
      <c r="L63" s="151"/>
      <c r="M63" s="151"/>
      <c r="N63" s="151"/>
      <c r="O63" s="151"/>
      <c r="P63" s="151"/>
    </row>
    <row r="64" spans="1:16" s="153" customFormat="1" ht="18.75" customHeight="1" x14ac:dyDescent="0.2">
      <c r="A64" s="990"/>
      <c r="C64" s="856"/>
      <c r="D64" s="844"/>
      <c r="E64" s="845"/>
      <c r="F64" s="857"/>
      <c r="G64" s="489"/>
      <c r="H64" s="515"/>
      <c r="I64" s="515"/>
      <c r="J64" s="168"/>
      <c r="K64" s="151"/>
      <c r="L64" s="151"/>
      <c r="M64" s="151"/>
      <c r="N64" s="151"/>
      <c r="O64" s="151"/>
      <c r="P64" s="151"/>
    </row>
    <row r="65" spans="1:16" s="153" customFormat="1" ht="18.75" customHeight="1" x14ac:dyDescent="0.2">
      <c r="A65" s="990"/>
      <c r="C65" s="856"/>
      <c r="D65" s="844"/>
      <c r="E65" s="845"/>
      <c r="F65" s="857"/>
      <c r="G65" s="489"/>
      <c r="H65" s="515"/>
      <c r="I65" s="515"/>
      <c r="J65" s="168"/>
      <c r="K65" s="151"/>
      <c r="L65" s="151"/>
      <c r="M65" s="151"/>
      <c r="N65" s="151"/>
      <c r="O65" s="151"/>
      <c r="P65" s="151"/>
    </row>
    <row r="66" spans="1:16" s="153" customFormat="1" ht="18.75" customHeight="1" x14ac:dyDescent="0.2">
      <c r="A66" s="990"/>
      <c r="C66" s="856"/>
      <c r="D66" s="844"/>
      <c r="E66" s="845"/>
      <c r="F66" s="857"/>
      <c r="G66" s="489"/>
      <c r="H66" s="515"/>
      <c r="I66" s="515"/>
      <c r="J66" s="168"/>
      <c r="K66" s="151"/>
      <c r="L66" s="151"/>
      <c r="M66" s="151"/>
      <c r="N66" s="151"/>
      <c r="O66" s="151"/>
      <c r="P66" s="151"/>
    </row>
    <row r="67" spans="1:16" s="153" customFormat="1" ht="18.75" customHeight="1" x14ac:dyDescent="0.2">
      <c r="A67" s="990"/>
      <c r="C67" s="856"/>
      <c r="D67" s="844"/>
      <c r="E67" s="845"/>
      <c r="F67" s="857"/>
      <c r="G67" s="489"/>
      <c r="H67" s="515"/>
      <c r="I67" s="515"/>
      <c r="J67" s="168"/>
      <c r="K67" s="151"/>
      <c r="L67" s="151"/>
      <c r="M67" s="151"/>
      <c r="N67" s="151"/>
      <c r="O67" s="151"/>
      <c r="P67" s="151"/>
    </row>
    <row r="68" spans="1:16" s="153" customFormat="1" ht="18.75" customHeight="1" x14ac:dyDescent="0.2">
      <c r="A68" s="990"/>
      <c r="C68" s="856"/>
      <c r="D68" s="844"/>
      <c r="E68" s="845"/>
      <c r="F68" s="857"/>
      <c r="G68" s="489"/>
      <c r="H68" s="515"/>
      <c r="I68" s="515"/>
      <c r="J68" s="168"/>
      <c r="K68" s="151"/>
      <c r="L68" s="151"/>
      <c r="M68" s="151"/>
      <c r="N68" s="151"/>
      <c r="O68" s="151"/>
      <c r="P68" s="151"/>
    </row>
    <row r="69" spans="1:16" s="153" customFormat="1" ht="18.75" customHeight="1" x14ac:dyDescent="0.2">
      <c r="A69" s="990"/>
      <c r="C69" s="856"/>
      <c r="D69" s="844"/>
      <c r="E69" s="845"/>
      <c r="F69" s="857"/>
      <c r="G69" s="489"/>
      <c r="H69" s="515"/>
      <c r="I69" s="515"/>
      <c r="J69" s="168"/>
      <c r="K69" s="151"/>
      <c r="L69" s="151"/>
      <c r="M69" s="151"/>
      <c r="N69" s="151"/>
      <c r="O69" s="151"/>
      <c r="P69" s="151"/>
    </row>
    <row r="70" spans="1:16" s="153" customFormat="1" ht="18.75" customHeight="1" x14ac:dyDescent="0.2">
      <c r="A70" s="990"/>
      <c r="C70" s="856"/>
      <c r="D70" s="844"/>
      <c r="E70" s="845"/>
      <c r="F70" s="857"/>
      <c r="G70" s="489"/>
      <c r="H70" s="515"/>
      <c r="I70" s="515"/>
      <c r="J70" s="168"/>
      <c r="K70" s="151"/>
      <c r="L70" s="151"/>
      <c r="M70" s="151"/>
      <c r="N70" s="151"/>
      <c r="O70" s="151"/>
      <c r="P70" s="151"/>
    </row>
    <row r="71" spans="1:16" s="153" customFormat="1" ht="18.75" customHeight="1" x14ac:dyDescent="0.2">
      <c r="A71" s="990"/>
      <c r="C71" s="856"/>
      <c r="D71" s="844"/>
      <c r="E71" s="845"/>
      <c r="F71" s="857"/>
      <c r="G71" s="489"/>
      <c r="H71" s="515"/>
      <c r="I71" s="515"/>
      <c r="J71" s="168"/>
      <c r="K71" s="151"/>
      <c r="L71" s="151"/>
      <c r="M71" s="151"/>
      <c r="N71" s="151"/>
      <c r="O71" s="151"/>
      <c r="P71" s="151"/>
    </row>
    <row r="72" spans="1:16" s="153" customFormat="1" ht="18.75" customHeight="1" x14ac:dyDescent="0.2">
      <c r="A72" s="990"/>
      <c r="C72" s="856"/>
      <c r="D72" s="844"/>
      <c r="E72" s="845"/>
      <c r="F72" s="857"/>
      <c r="G72" s="489"/>
      <c r="H72" s="515"/>
      <c r="I72" s="515"/>
      <c r="J72" s="168"/>
      <c r="K72" s="151"/>
      <c r="L72" s="151"/>
      <c r="M72" s="151"/>
      <c r="N72" s="151"/>
      <c r="O72" s="151"/>
      <c r="P72" s="151"/>
    </row>
    <row r="73" spans="1:16" s="153" customFormat="1" ht="18.75" customHeight="1" x14ac:dyDescent="0.2">
      <c r="A73" s="990"/>
      <c r="C73" s="856"/>
      <c r="D73" s="844"/>
      <c r="E73" s="845"/>
      <c r="F73" s="857"/>
      <c r="G73" s="489"/>
      <c r="H73" s="515"/>
      <c r="I73" s="515"/>
      <c r="J73" s="168"/>
      <c r="K73" s="151"/>
      <c r="L73" s="151"/>
      <c r="M73" s="151"/>
      <c r="N73" s="151"/>
      <c r="O73" s="151"/>
      <c r="P73" s="151"/>
    </row>
    <row r="74" spans="1:16" s="153" customFormat="1" ht="18.75" customHeight="1" x14ac:dyDescent="0.2">
      <c r="A74" s="990"/>
      <c r="C74" s="856"/>
      <c r="D74" s="844"/>
      <c r="E74" s="845"/>
      <c r="F74" s="857"/>
      <c r="G74" s="489"/>
      <c r="H74" s="515"/>
      <c r="I74" s="515"/>
      <c r="J74" s="168"/>
      <c r="K74" s="151"/>
      <c r="L74" s="151"/>
      <c r="M74" s="151"/>
      <c r="N74" s="151"/>
      <c r="O74" s="151"/>
      <c r="P74" s="151"/>
    </row>
    <row r="75" spans="1:16" s="153" customFormat="1" ht="18.75" customHeight="1" x14ac:dyDescent="0.2">
      <c r="A75" s="990"/>
      <c r="C75" s="856"/>
      <c r="D75" s="844"/>
      <c r="E75" s="845"/>
      <c r="F75" s="857"/>
      <c r="G75" s="489"/>
      <c r="H75" s="515"/>
      <c r="I75" s="515"/>
      <c r="J75" s="168"/>
      <c r="K75" s="151"/>
      <c r="L75" s="151"/>
      <c r="M75" s="151"/>
      <c r="N75" s="151"/>
      <c r="O75" s="151"/>
      <c r="P75" s="151"/>
    </row>
    <row r="76" spans="1:16" s="153" customFormat="1" ht="18.75" customHeight="1" x14ac:dyDescent="0.2">
      <c r="A76" s="990"/>
      <c r="C76" s="856"/>
      <c r="D76" s="844"/>
      <c r="E76" s="845"/>
      <c r="F76" s="857"/>
      <c r="G76" s="489"/>
      <c r="H76" s="515"/>
      <c r="I76" s="515"/>
      <c r="J76" s="168"/>
      <c r="K76" s="151"/>
      <c r="L76" s="151"/>
      <c r="M76" s="151"/>
      <c r="N76" s="151"/>
      <c r="O76" s="151"/>
      <c r="P76" s="151"/>
    </row>
    <row r="77" spans="1:16" s="153" customFormat="1" ht="18.75" customHeight="1" x14ac:dyDescent="0.2">
      <c r="A77" s="990"/>
      <c r="C77" s="856"/>
      <c r="D77" s="844"/>
      <c r="E77" s="845"/>
      <c r="F77" s="857"/>
      <c r="G77" s="489"/>
      <c r="H77" s="515"/>
      <c r="I77" s="515"/>
      <c r="J77" s="168"/>
      <c r="K77" s="151"/>
      <c r="L77" s="151"/>
      <c r="M77" s="151"/>
      <c r="N77" s="151"/>
      <c r="O77" s="151"/>
      <c r="P77" s="151"/>
    </row>
    <row r="78" spans="1:16" s="153" customFormat="1" ht="18.75" customHeight="1" x14ac:dyDescent="0.2">
      <c r="A78" s="990"/>
      <c r="C78" s="856"/>
      <c r="D78" s="844"/>
      <c r="E78" s="845"/>
      <c r="F78" s="857"/>
      <c r="G78" s="489"/>
      <c r="H78" s="515"/>
      <c r="I78" s="515"/>
      <c r="J78" s="168"/>
      <c r="K78" s="151"/>
      <c r="L78" s="151"/>
      <c r="M78" s="151"/>
      <c r="N78" s="151"/>
      <c r="O78" s="151"/>
      <c r="P78" s="151"/>
    </row>
    <row r="79" spans="1:16" s="153" customFormat="1" ht="18.75" customHeight="1" x14ac:dyDescent="0.2">
      <c r="A79" s="990"/>
      <c r="C79" s="856"/>
      <c r="D79" s="844"/>
      <c r="E79" s="845"/>
      <c r="F79" s="857"/>
      <c r="G79" s="489"/>
      <c r="H79" s="515"/>
      <c r="I79" s="515"/>
      <c r="J79" s="168"/>
      <c r="K79" s="151"/>
      <c r="L79" s="151"/>
      <c r="M79" s="151"/>
      <c r="N79" s="151"/>
      <c r="O79" s="151"/>
      <c r="P79" s="151"/>
    </row>
    <row r="80" spans="1:16" s="153" customFormat="1" ht="18.75" customHeight="1" x14ac:dyDescent="0.2">
      <c r="A80" s="990"/>
      <c r="C80" s="856"/>
      <c r="D80" s="844"/>
      <c r="E80" s="845"/>
      <c r="F80" s="857"/>
      <c r="G80" s="489"/>
      <c r="H80" s="515"/>
      <c r="I80" s="515"/>
      <c r="J80" s="168"/>
      <c r="K80" s="151"/>
      <c r="L80" s="151"/>
      <c r="M80" s="151"/>
      <c r="N80" s="151"/>
      <c r="O80" s="151"/>
      <c r="P80" s="151"/>
    </row>
    <row r="81" spans="1:16" s="153" customFormat="1" ht="18.75" customHeight="1" x14ac:dyDescent="0.2">
      <c r="A81" s="990"/>
      <c r="C81" s="856"/>
      <c r="D81" s="844"/>
      <c r="E81" s="845"/>
      <c r="F81" s="857"/>
      <c r="G81" s="489"/>
      <c r="H81" s="515"/>
      <c r="I81" s="515"/>
      <c r="J81" s="168"/>
      <c r="K81" s="151"/>
      <c r="L81" s="151"/>
      <c r="M81" s="151"/>
      <c r="N81" s="151"/>
      <c r="O81" s="151"/>
      <c r="P81" s="151"/>
    </row>
    <row r="82" spans="1:16" s="153" customFormat="1" ht="18.75" customHeight="1" x14ac:dyDescent="0.2">
      <c r="A82" s="990"/>
      <c r="C82" s="856"/>
      <c r="D82" s="844"/>
      <c r="E82" s="845"/>
      <c r="F82" s="857"/>
      <c r="G82" s="489"/>
      <c r="H82" s="515"/>
      <c r="I82" s="515"/>
      <c r="J82" s="168"/>
      <c r="K82" s="151"/>
      <c r="L82" s="151"/>
      <c r="M82" s="151"/>
      <c r="N82" s="151"/>
      <c r="O82" s="151"/>
      <c r="P82" s="151"/>
    </row>
    <row r="83" spans="1:16" s="153" customFormat="1" ht="18.75" customHeight="1" x14ac:dyDescent="0.2">
      <c r="A83" s="990"/>
      <c r="C83" s="856"/>
      <c r="D83" s="844"/>
      <c r="E83" s="845"/>
      <c r="F83" s="857"/>
      <c r="G83" s="489"/>
      <c r="H83" s="515"/>
      <c r="I83" s="515"/>
      <c r="J83" s="168"/>
      <c r="K83" s="151"/>
      <c r="L83" s="151"/>
      <c r="M83" s="151"/>
      <c r="N83" s="151"/>
      <c r="O83" s="151"/>
      <c r="P83" s="151"/>
    </row>
    <row r="84" spans="1:16" s="153" customFormat="1" ht="18.75" customHeight="1" x14ac:dyDescent="0.2">
      <c r="A84" s="990"/>
      <c r="C84" s="856"/>
      <c r="D84" s="844"/>
      <c r="E84" s="845"/>
      <c r="F84" s="857"/>
      <c r="G84" s="489"/>
      <c r="H84" s="515"/>
      <c r="I84" s="515"/>
      <c r="J84" s="168"/>
      <c r="K84" s="151"/>
      <c r="L84" s="151"/>
      <c r="M84" s="151"/>
      <c r="N84" s="151"/>
      <c r="O84" s="151"/>
      <c r="P84" s="151"/>
    </row>
    <row r="85" spans="1:16" s="153" customFormat="1" ht="18.75" customHeight="1" x14ac:dyDescent="0.2">
      <c r="A85" s="990"/>
      <c r="C85" s="856"/>
      <c r="D85" s="844"/>
      <c r="E85" s="845"/>
      <c r="F85" s="857"/>
      <c r="G85" s="489"/>
      <c r="H85" s="515"/>
      <c r="I85" s="515"/>
      <c r="J85" s="168"/>
      <c r="K85" s="151"/>
      <c r="L85" s="151"/>
      <c r="M85" s="151"/>
      <c r="N85" s="151"/>
      <c r="O85" s="151"/>
      <c r="P85" s="151"/>
    </row>
    <row r="86" spans="1:16" s="153" customFormat="1" ht="18.75" customHeight="1" x14ac:dyDescent="0.2">
      <c r="A86" s="990"/>
      <c r="C86" s="856"/>
      <c r="D86" s="844"/>
      <c r="E86" s="845"/>
      <c r="F86" s="857"/>
      <c r="G86" s="489"/>
      <c r="H86" s="515"/>
      <c r="I86" s="515"/>
      <c r="J86" s="168"/>
      <c r="K86" s="151"/>
      <c r="L86" s="151"/>
      <c r="M86" s="151"/>
      <c r="N86" s="151"/>
      <c r="O86" s="151"/>
      <c r="P86" s="151"/>
    </row>
    <row r="87" spans="1:16" s="153" customFormat="1" ht="18.75" customHeight="1" x14ac:dyDescent="0.2">
      <c r="A87" s="990"/>
      <c r="C87" s="856"/>
      <c r="D87" s="844"/>
      <c r="E87" s="845"/>
      <c r="F87" s="857"/>
      <c r="G87" s="489"/>
      <c r="H87" s="515"/>
      <c r="I87" s="515"/>
      <c r="J87" s="168"/>
      <c r="K87" s="151"/>
      <c r="L87" s="151"/>
      <c r="M87" s="151"/>
      <c r="N87" s="151"/>
      <c r="O87" s="151"/>
      <c r="P87" s="151"/>
    </row>
    <row r="88" spans="1:16" s="153" customFormat="1" ht="18.75" customHeight="1" x14ac:dyDescent="0.2">
      <c r="A88" s="990"/>
      <c r="C88" s="856"/>
      <c r="D88" s="844"/>
      <c r="E88" s="845"/>
      <c r="F88" s="857"/>
      <c r="G88" s="489"/>
      <c r="H88" s="515"/>
      <c r="I88" s="515"/>
      <c r="J88" s="168"/>
      <c r="K88" s="151"/>
      <c r="L88" s="151"/>
      <c r="M88" s="151"/>
      <c r="N88" s="151"/>
      <c r="O88" s="151"/>
      <c r="P88" s="151"/>
    </row>
    <row r="89" spans="1:16" s="153" customFormat="1" ht="18.75" customHeight="1" x14ac:dyDescent="0.2">
      <c r="A89" s="990"/>
      <c r="C89" s="856"/>
      <c r="D89" s="844"/>
      <c r="E89" s="845"/>
      <c r="F89" s="857"/>
      <c r="G89" s="489"/>
      <c r="H89" s="515"/>
      <c r="I89" s="515"/>
      <c r="J89" s="168"/>
      <c r="K89" s="151"/>
      <c r="L89" s="151"/>
      <c r="M89" s="151"/>
      <c r="N89" s="151"/>
      <c r="O89" s="151"/>
      <c r="P89" s="151"/>
    </row>
    <row r="90" spans="1:16" s="153" customFormat="1" ht="18.75" customHeight="1" x14ac:dyDescent="0.2">
      <c r="A90" s="990"/>
      <c r="C90" s="856"/>
      <c r="D90" s="844"/>
      <c r="E90" s="845"/>
      <c r="F90" s="857"/>
      <c r="G90" s="489"/>
      <c r="H90" s="515"/>
      <c r="I90" s="515"/>
      <c r="J90" s="168"/>
      <c r="K90" s="151"/>
      <c r="L90" s="151"/>
      <c r="M90" s="151"/>
      <c r="N90" s="151"/>
      <c r="O90" s="151"/>
      <c r="P90" s="151"/>
    </row>
    <row r="91" spans="1:16" s="153" customFormat="1" ht="18.75" customHeight="1" x14ac:dyDescent="0.2">
      <c r="A91" s="990"/>
      <c r="C91" s="856"/>
      <c r="D91" s="844"/>
      <c r="E91" s="845"/>
      <c r="F91" s="857"/>
      <c r="G91" s="489"/>
      <c r="H91" s="515"/>
      <c r="I91" s="515"/>
      <c r="J91" s="168"/>
      <c r="K91" s="151"/>
      <c r="L91" s="151"/>
      <c r="M91" s="151"/>
      <c r="N91" s="151"/>
      <c r="O91" s="151"/>
      <c r="P91" s="151"/>
    </row>
    <row r="92" spans="1:16" s="153" customFormat="1" ht="18.75" customHeight="1" x14ac:dyDescent="0.2">
      <c r="A92" s="990"/>
      <c r="C92" s="856"/>
      <c r="D92" s="844"/>
      <c r="E92" s="845"/>
      <c r="F92" s="857"/>
      <c r="G92" s="489"/>
      <c r="H92" s="515"/>
      <c r="I92" s="515"/>
      <c r="J92" s="168"/>
      <c r="K92" s="151"/>
      <c r="L92" s="151"/>
      <c r="M92" s="151"/>
      <c r="N92" s="151"/>
      <c r="O92" s="151"/>
      <c r="P92" s="151"/>
    </row>
    <row r="93" spans="1:16" s="153" customFormat="1" ht="18.75" customHeight="1" x14ac:dyDescent="0.2">
      <c r="A93" s="990"/>
      <c r="C93" s="856"/>
      <c r="D93" s="844"/>
      <c r="E93" s="845"/>
      <c r="F93" s="857"/>
      <c r="G93" s="489"/>
      <c r="H93" s="515"/>
      <c r="I93" s="515"/>
      <c r="J93" s="168"/>
      <c r="K93" s="151"/>
      <c r="L93" s="151"/>
      <c r="M93" s="151"/>
      <c r="N93" s="151"/>
      <c r="O93" s="151"/>
      <c r="P93" s="151"/>
    </row>
    <row r="94" spans="1:16" s="153" customFormat="1" ht="18.75" customHeight="1" x14ac:dyDescent="0.2">
      <c r="A94" s="990"/>
      <c r="C94" s="856"/>
      <c r="D94" s="844"/>
      <c r="E94" s="845"/>
      <c r="F94" s="857"/>
      <c r="G94" s="489"/>
      <c r="H94" s="515"/>
      <c r="I94" s="515"/>
      <c r="J94" s="168"/>
      <c r="K94" s="151"/>
      <c r="L94" s="151"/>
      <c r="M94" s="151"/>
      <c r="N94" s="151"/>
      <c r="O94" s="151"/>
      <c r="P94" s="151"/>
    </row>
    <row r="95" spans="1:16" s="153" customFormat="1" ht="18.75" customHeight="1" x14ac:dyDescent="0.2">
      <c r="A95" s="990"/>
      <c r="C95" s="856"/>
      <c r="D95" s="844"/>
      <c r="E95" s="845"/>
      <c r="F95" s="857"/>
      <c r="G95" s="489"/>
      <c r="H95" s="515"/>
      <c r="I95" s="515"/>
      <c r="J95" s="168"/>
      <c r="K95" s="151"/>
      <c r="L95" s="151"/>
      <c r="M95" s="151"/>
      <c r="N95" s="151"/>
      <c r="O95" s="151"/>
      <c r="P95" s="151"/>
    </row>
    <row r="96" spans="1:16" s="153" customFormat="1" ht="18.75" customHeight="1" x14ac:dyDescent="0.2">
      <c r="A96" s="990"/>
      <c r="C96" s="856"/>
      <c r="D96" s="844"/>
      <c r="E96" s="845"/>
      <c r="F96" s="857"/>
      <c r="G96" s="489"/>
      <c r="H96" s="515"/>
      <c r="I96" s="515"/>
      <c r="J96" s="168"/>
      <c r="K96" s="151"/>
      <c r="L96" s="151"/>
      <c r="M96" s="151"/>
      <c r="N96" s="151"/>
      <c r="O96" s="151"/>
      <c r="P96" s="151"/>
    </row>
    <row r="97" spans="1:16" s="153" customFormat="1" ht="18.75" customHeight="1" x14ac:dyDescent="0.2">
      <c r="A97" s="990"/>
      <c r="C97" s="856"/>
      <c r="D97" s="844"/>
      <c r="E97" s="845"/>
      <c r="F97" s="857"/>
      <c r="G97" s="489"/>
      <c r="H97" s="515"/>
      <c r="I97" s="515"/>
      <c r="J97" s="168"/>
      <c r="K97" s="151"/>
      <c r="L97" s="151"/>
      <c r="M97" s="151"/>
      <c r="N97" s="151"/>
      <c r="O97" s="151"/>
      <c r="P97" s="151"/>
    </row>
    <row r="98" spans="1:16" s="153" customFormat="1" ht="18.75" customHeight="1" x14ac:dyDescent="0.2">
      <c r="A98" s="990"/>
      <c r="C98" s="856"/>
      <c r="D98" s="844"/>
      <c r="E98" s="845"/>
      <c r="F98" s="857"/>
      <c r="G98" s="489"/>
      <c r="H98" s="515"/>
      <c r="I98" s="515"/>
      <c r="J98" s="168"/>
      <c r="K98" s="151"/>
      <c r="L98" s="151"/>
      <c r="M98" s="151"/>
      <c r="N98" s="151"/>
      <c r="O98" s="151"/>
      <c r="P98" s="151"/>
    </row>
    <row r="99" spans="1:16" s="153" customFormat="1" ht="18.75" customHeight="1" x14ac:dyDescent="0.2">
      <c r="A99" s="990"/>
      <c r="C99" s="856"/>
      <c r="D99" s="844"/>
      <c r="E99" s="845"/>
      <c r="F99" s="857"/>
      <c r="G99" s="489"/>
      <c r="H99" s="515"/>
      <c r="I99" s="515"/>
      <c r="J99" s="168"/>
      <c r="K99" s="151"/>
      <c r="L99" s="151"/>
      <c r="M99" s="151"/>
      <c r="N99" s="151"/>
      <c r="O99" s="151"/>
      <c r="P99" s="151"/>
    </row>
    <row r="100" spans="1:16" s="153" customFormat="1" ht="18.75" customHeight="1" x14ac:dyDescent="0.2">
      <c r="A100" s="990"/>
      <c r="C100" s="856"/>
      <c r="D100" s="844"/>
      <c r="E100" s="845"/>
      <c r="F100" s="857"/>
      <c r="G100" s="489"/>
      <c r="H100" s="515"/>
      <c r="I100" s="515"/>
      <c r="J100" s="168"/>
      <c r="K100" s="151"/>
      <c r="L100" s="151"/>
      <c r="M100" s="151"/>
      <c r="N100" s="151"/>
      <c r="O100" s="151"/>
      <c r="P100" s="151"/>
    </row>
    <row r="101" spans="1:16" s="153" customFormat="1" ht="18.75" customHeight="1" x14ac:dyDescent="0.2">
      <c r="A101" s="990"/>
      <c r="C101" s="856"/>
      <c r="D101" s="844"/>
      <c r="E101" s="845"/>
      <c r="F101" s="857"/>
      <c r="G101" s="489"/>
      <c r="H101" s="515"/>
      <c r="I101" s="515"/>
      <c r="J101" s="168"/>
      <c r="K101" s="151"/>
      <c r="L101" s="151"/>
      <c r="M101" s="151"/>
      <c r="N101" s="151"/>
      <c r="O101" s="151"/>
      <c r="P101" s="151"/>
    </row>
    <row r="102" spans="1:16" s="153" customFormat="1" ht="18.75" customHeight="1" x14ac:dyDescent="0.2">
      <c r="A102" s="990"/>
      <c r="C102" s="856"/>
      <c r="D102" s="844"/>
      <c r="E102" s="845"/>
      <c r="F102" s="857"/>
      <c r="G102" s="489"/>
      <c r="H102" s="515"/>
      <c r="I102" s="515"/>
      <c r="J102" s="168"/>
      <c r="K102" s="151"/>
      <c r="L102" s="151"/>
      <c r="M102" s="151"/>
      <c r="N102" s="151"/>
      <c r="O102" s="151"/>
      <c r="P102" s="151"/>
    </row>
    <row r="103" spans="1:16" s="153" customFormat="1" ht="18.75" customHeight="1" x14ac:dyDescent="0.2">
      <c r="A103" s="990"/>
      <c r="C103" s="856"/>
      <c r="D103" s="844"/>
      <c r="E103" s="845"/>
      <c r="F103" s="857"/>
      <c r="G103" s="489"/>
      <c r="H103" s="515"/>
      <c r="I103" s="515"/>
      <c r="J103" s="168"/>
      <c r="K103" s="151"/>
      <c r="L103" s="151"/>
      <c r="M103" s="151"/>
      <c r="N103" s="151"/>
      <c r="O103" s="151"/>
      <c r="P103" s="151"/>
    </row>
    <row r="104" spans="1:16" s="153" customFormat="1" ht="18.75" customHeight="1" x14ac:dyDescent="0.2">
      <c r="A104" s="990"/>
      <c r="C104" s="856"/>
      <c r="D104" s="844"/>
      <c r="E104" s="845"/>
      <c r="F104" s="857"/>
      <c r="G104" s="489"/>
      <c r="H104" s="515"/>
      <c r="I104" s="515"/>
      <c r="J104" s="168"/>
      <c r="K104" s="151"/>
      <c r="L104" s="151"/>
      <c r="M104" s="151"/>
      <c r="N104" s="151"/>
      <c r="O104" s="151"/>
      <c r="P104" s="151"/>
    </row>
    <row r="105" spans="1:16" s="153" customFormat="1" ht="18.75" customHeight="1" x14ac:dyDescent="0.2">
      <c r="A105" s="990"/>
      <c r="C105" s="856"/>
      <c r="D105" s="844"/>
      <c r="E105" s="845"/>
      <c r="F105" s="857"/>
      <c r="G105" s="489"/>
      <c r="H105" s="515"/>
      <c r="I105" s="515"/>
      <c r="J105" s="168"/>
      <c r="K105" s="151"/>
      <c r="L105" s="151"/>
      <c r="M105" s="151"/>
      <c r="N105" s="151"/>
      <c r="O105" s="151"/>
      <c r="P105" s="151"/>
    </row>
    <row r="106" spans="1:16" s="153" customFormat="1" ht="18.75" customHeight="1" x14ac:dyDescent="0.2">
      <c r="A106" s="990"/>
      <c r="C106" s="856"/>
      <c r="D106" s="844"/>
      <c r="E106" s="845"/>
      <c r="F106" s="857"/>
      <c r="G106" s="489"/>
      <c r="H106" s="515"/>
      <c r="I106" s="515"/>
      <c r="J106" s="168"/>
      <c r="K106" s="151"/>
      <c r="L106" s="151"/>
      <c r="M106" s="151"/>
      <c r="N106" s="151"/>
      <c r="O106" s="151"/>
      <c r="P106" s="151"/>
    </row>
    <row r="107" spans="1:16" s="153" customFormat="1" ht="18.75" customHeight="1" x14ac:dyDescent="0.2">
      <c r="A107" s="990"/>
      <c r="C107" s="856"/>
      <c r="D107" s="844"/>
      <c r="E107" s="845"/>
      <c r="F107" s="857"/>
      <c r="G107" s="489"/>
      <c r="H107" s="515"/>
      <c r="I107" s="515"/>
      <c r="J107" s="168"/>
      <c r="K107" s="151"/>
      <c r="L107" s="151"/>
      <c r="M107" s="151"/>
      <c r="N107" s="151"/>
      <c r="O107" s="151"/>
      <c r="P107" s="151"/>
    </row>
    <row r="108" spans="1:16" s="153" customFormat="1" ht="18.75" customHeight="1" x14ac:dyDescent="0.2">
      <c r="A108" s="990"/>
      <c r="C108" s="856"/>
      <c r="D108" s="844"/>
      <c r="E108" s="845"/>
      <c r="F108" s="857"/>
      <c r="G108" s="489"/>
      <c r="H108" s="515"/>
      <c r="I108" s="515"/>
      <c r="J108" s="168"/>
      <c r="K108" s="151"/>
      <c r="L108" s="151"/>
      <c r="M108" s="151"/>
      <c r="N108" s="151"/>
      <c r="O108" s="151"/>
      <c r="P108" s="151"/>
    </row>
    <row r="109" spans="1:16" s="153" customFormat="1" ht="18.75" customHeight="1" x14ac:dyDescent="0.2">
      <c r="A109" s="990"/>
      <c r="C109" s="856"/>
      <c r="D109" s="844"/>
      <c r="E109" s="845"/>
      <c r="F109" s="857"/>
      <c r="G109" s="489"/>
      <c r="H109" s="515"/>
      <c r="I109" s="515"/>
      <c r="J109" s="168"/>
      <c r="K109" s="151"/>
      <c r="L109" s="151"/>
      <c r="M109" s="151"/>
      <c r="N109" s="151"/>
      <c r="O109" s="151"/>
      <c r="P109" s="151"/>
    </row>
    <row r="110" spans="1:16" s="153" customFormat="1" ht="18.75" customHeight="1" x14ac:dyDescent="0.2">
      <c r="A110" s="990"/>
      <c r="C110" s="856"/>
      <c r="D110" s="844"/>
      <c r="E110" s="845"/>
      <c r="F110" s="857"/>
      <c r="G110" s="489"/>
      <c r="H110" s="515"/>
      <c r="I110" s="515"/>
      <c r="J110" s="168"/>
      <c r="K110" s="151"/>
      <c r="L110" s="151"/>
      <c r="M110" s="151"/>
      <c r="N110" s="151"/>
      <c r="O110" s="151"/>
      <c r="P110" s="151"/>
    </row>
    <row r="111" spans="1:16" s="153" customFormat="1" ht="18.75" customHeight="1" x14ac:dyDescent="0.2">
      <c r="A111" s="990"/>
      <c r="C111" s="856"/>
      <c r="D111" s="844"/>
      <c r="E111" s="845"/>
      <c r="F111" s="857"/>
      <c r="G111" s="489"/>
      <c r="H111" s="515"/>
      <c r="I111" s="515"/>
      <c r="J111" s="168"/>
      <c r="K111" s="151"/>
      <c r="L111" s="151"/>
      <c r="M111" s="151"/>
      <c r="N111" s="151"/>
      <c r="O111" s="151"/>
      <c r="P111" s="151"/>
    </row>
    <row r="112" spans="1:16" s="153" customFormat="1" ht="18.75" customHeight="1" x14ac:dyDescent="0.2">
      <c r="A112" s="990"/>
      <c r="C112" s="856"/>
      <c r="D112" s="844"/>
      <c r="E112" s="845"/>
      <c r="F112" s="857"/>
      <c r="G112" s="489"/>
      <c r="H112" s="515"/>
      <c r="I112" s="515"/>
      <c r="J112" s="168"/>
      <c r="K112" s="151"/>
      <c r="L112" s="151"/>
      <c r="M112" s="151"/>
      <c r="N112" s="151"/>
      <c r="O112" s="151"/>
      <c r="P112" s="151"/>
    </row>
    <row r="113" spans="1:16" s="153" customFormat="1" ht="18.75" customHeight="1" x14ac:dyDescent="0.2">
      <c r="A113" s="990"/>
      <c r="C113" s="856"/>
      <c r="D113" s="844"/>
      <c r="E113" s="845"/>
      <c r="F113" s="857"/>
      <c r="G113" s="489"/>
      <c r="H113" s="515"/>
      <c r="I113" s="515"/>
      <c r="J113" s="168"/>
      <c r="K113" s="151"/>
      <c r="L113" s="151"/>
      <c r="M113" s="151"/>
      <c r="N113" s="151"/>
      <c r="O113" s="151"/>
      <c r="P113" s="151"/>
    </row>
    <row r="114" spans="1:16" s="153" customFormat="1" ht="18.75" customHeight="1" x14ac:dyDescent="0.2">
      <c r="A114" s="990"/>
      <c r="C114" s="856"/>
      <c r="D114" s="844"/>
      <c r="E114" s="845"/>
      <c r="F114" s="857"/>
      <c r="G114" s="489"/>
      <c r="H114" s="515"/>
      <c r="I114" s="515"/>
      <c r="J114" s="168"/>
      <c r="K114" s="151"/>
      <c r="L114" s="151"/>
      <c r="M114" s="151"/>
      <c r="N114" s="151"/>
      <c r="O114" s="151"/>
      <c r="P114" s="151"/>
    </row>
    <row r="115" spans="1:16" s="153" customFormat="1" ht="18.75" customHeight="1" x14ac:dyDescent="0.2">
      <c r="A115" s="990"/>
      <c r="C115" s="856"/>
      <c r="D115" s="844"/>
      <c r="E115" s="845"/>
      <c r="F115" s="857"/>
      <c r="G115" s="489"/>
      <c r="H115" s="515"/>
      <c r="I115" s="515"/>
      <c r="J115" s="168"/>
      <c r="K115" s="151"/>
      <c r="L115" s="151"/>
      <c r="M115" s="151"/>
      <c r="N115" s="151"/>
      <c r="O115" s="151"/>
      <c r="P115" s="151"/>
    </row>
    <row r="116" spans="1:16" s="153" customFormat="1" ht="18.75" customHeight="1" x14ac:dyDescent="0.2">
      <c r="A116" s="990"/>
      <c r="C116" s="856"/>
      <c r="D116" s="844"/>
      <c r="E116" s="845"/>
      <c r="F116" s="857"/>
      <c r="G116" s="489"/>
      <c r="H116" s="515"/>
      <c r="I116" s="515"/>
      <c r="J116" s="168"/>
      <c r="K116" s="151"/>
      <c r="L116" s="151"/>
      <c r="M116" s="151"/>
      <c r="N116" s="151"/>
      <c r="O116" s="151"/>
      <c r="P116" s="151"/>
    </row>
    <row r="117" spans="1:16" s="153" customFormat="1" ht="18.75" customHeight="1" x14ac:dyDescent="0.2">
      <c r="A117" s="990"/>
      <c r="C117" s="856"/>
      <c r="D117" s="844"/>
      <c r="E117" s="845"/>
      <c r="F117" s="857"/>
      <c r="G117" s="489"/>
      <c r="H117" s="515"/>
      <c r="I117" s="515"/>
      <c r="J117" s="168"/>
      <c r="K117" s="151"/>
      <c r="L117" s="151"/>
      <c r="M117" s="151"/>
      <c r="N117" s="151"/>
      <c r="O117" s="151"/>
      <c r="P117" s="151"/>
    </row>
    <row r="118" spans="1:16" s="153" customFormat="1" ht="18.75" customHeight="1" x14ac:dyDescent="0.2">
      <c r="A118" s="990"/>
      <c r="C118" s="856"/>
      <c r="D118" s="844"/>
      <c r="E118" s="845"/>
      <c r="F118" s="857"/>
      <c r="G118" s="489"/>
      <c r="H118" s="515"/>
      <c r="I118" s="515"/>
      <c r="J118" s="168"/>
      <c r="K118" s="151"/>
      <c r="L118" s="151"/>
      <c r="M118" s="151"/>
      <c r="N118" s="151"/>
      <c r="O118" s="151"/>
      <c r="P118" s="151"/>
    </row>
    <row r="119" spans="1:16" s="153" customFormat="1" ht="18.75" customHeight="1" x14ac:dyDescent="0.2">
      <c r="A119" s="990"/>
      <c r="C119" s="856"/>
      <c r="D119" s="844"/>
      <c r="E119" s="845"/>
      <c r="F119" s="857"/>
      <c r="G119" s="489"/>
      <c r="H119" s="515"/>
      <c r="I119" s="515"/>
      <c r="J119" s="168"/>
      <c r="K119" s="151"/>
      <c r="L119" s="151"/>
      <c r="M119" s="151"/>
      <c r="N119" s="151"/>
      <c r="O119" s="151"/>
      <c r="P119" s="151"/>
    </row>
    <row r="120" spans="1:16" s="153" customFormat="1" ht="18.75" customHeight="1" x14ac:dyDescent="0.2">
      <c r="A120" s="990"/>
      <c r="C120" s="856"/>
      <c r="D120" s="844"/>
      <c r="E120" s="845"/>
      <c r="F120" s="857"/>
      <c r="G120" s="489"/>
      <c r="H120" s="515"/>
      <c r="I120" s="515"/>
      <c r="J120" s="168"/>
      <c r="K120" s="151"/>
      <c r="L120" s="151"/>
      <c r="M120" s="151"/>
      <c r="N120" s="151"/>
      <c r="O120" s="151"/>
      <c r="P120" s="151"/>
    </row>
    <row r="121" spans="1:16" s="153" customFormat="1" ht="18.75" customHeight="1" x14ac:dyDescent="0.2">
      <c r="A121" s="990"/>
      <c r="C121" s="856"/>
      <c r="D121" s="844"/>
      <c r="E121" s="845"/>
      <c r="F121" s="857"/>
      <c r="G121" s="489"/>
      <c r="H121" s="515"/>
      <c r="I121" s="515"/>
      <c r="J121" s="168"/>
      <c r="K121" s="151"/>
      <c r="L121" s="151"/>
      <c r="M121" s="151"/>
      <c r="N121" s="151"/>
      <c r="O121" s="151"/>
      <c r="P121" s="151"/>
    </row>
    <row r="122" spans="1:16" s="153" customFormat="1" ht="18.75" customHeight="1" x14ac:dyDescent="0.2">
      <c r="A122" s="990"/>
      <c r="C122" s="856"/>
      <c r="D122" s="844"/>
      <c r="E122" s="845"/>
      <c r="F122" s="857"/>
      <c r="G122" s="489"/>
      <c r="H122" s="515"/>
      <c r="I122" s="515"/>
      <c r="J122" s="168"/>
      <c r="K122" s="151"/>
      <c r="L122" s="151"/>
      <c r="M122" s="151"/>
      <c r="N122" s="151"/>
      <c r="O122" s="151"/>
      <c r="P122" s="151"/>
    </row>
    <row r="123" spans="1:16" s="153" customFormat="1" ht="18.75" customHeight="1" x14ac:dyDescent="0.2">
      <c r="A123" s="990"/>
      <c r="C123" s="856"/>
      <c r="D123" s="844"/>
      <c r="E123" s="845"/>
      <c r="F123" s="857"/>
      <c r="G123" s="489"/>
      <c r="H123" s="515"/>
      <c r="I123" s="515"/>
      <c r="J123" s="168"/>
      <c r="K123" s="151"/>
      <c r="L123" s="151"/>
      <c r="M123" s="151"/>
      <c r="N123" s="151"/>
      <c r="O123" s="151"/>
      <c r="P123" s="151"/>
    </row>
    <row r="124" spans="1:16" s="153" customFormat="1" ht="18.75" customHeight="1" x14ac:dyDescent="0.2">
      <c r="A124" s="990"/>
      <c r="C124" s="856"/>
      <c r="D124" s="844"/>
      <c r="E124" s="845"/>
      <c r="F124" s="857"/>
      <c r="G124" s="489"/>
      <c r="H124" s="515"/>
      <c r="I124" s="515"/>
      <c r="J124" s="168"/>
      <c r="K124" s="151"/>
      <c r="L124" s="151"/>
      <c r="M124" s="151"/>
      <c r="N124" s="151"/>
      <c r="O124" s="151"/>
      <c r="P124" s="151"/>
    </row>
    <row r="125" spans="1:16" s="153" customFormat="1" ht="18.75" customHeight="1" x14ac:dyDescent="0.2">
      <c r="A125" s="990"/>
      <c r="C125" s="856"/>
      <c r="D125" s="844"/>
      <c r="E125" s="845"/>
      <c r="F125" s="857"/>
      <c r="G125" s="489"/>
      <c r="H125" s="515"/>
      <c r="I125" s="515"/>
      <c r="J125" s="168"/>
      <c r="K125" s="151"/>
      <c r="L125" s="151"/>
      <c r="M125" s="151"/>
      <c r="N125" s="151"/>
      <c r="O125" s="151"/>
      <c r="P125" s="151"/>
    </row>
    <row r="126" spans="1:16" s="153" customFormat="1" ht="18.75" customHeight="1" x14ac:dyDescent="0.2">
      <c r="A126" s="990"/>
      <c r="C126" s="856"/>
      <c r="D126" s="844"/>
      <c r="E126" s="845"/>
      <c r="F126" s="857"/>
      <c r="G126" s="489"/>
      <c r="H126" s="515"/>
      <c r="I126" s="515"/>
      <c r="J126" s="168"/>
      <c r="K126" s="151"/>
      <c r="L126" s="151"/>
      <c r="M126" s="151"/>
      <c r="N126" s="151"/>
      <c r="O126" s="151"/>
      <c r="P126" s="151"/>
    </row>
    <row r="127" spans="1:16" s="153" customFormat="1" ht="18.75" customHeight="1" x14ac:dyDescent="0.2">
      <c r="A127" s="990"/>
      <c r="C127" s="856"/>
      <c r="D127" s="844"/>
      <c r="E127" s="845"/>
      <c r="F127" s="857"/>
      <c r="G127" s="489"/>
      <c r="H127" s="515"/>
      <c r="I127" s="515"/>
      <c r="J127" s="168"/>
      <c r="K127" s="151"/>
      <c r="L127" s="151"/>
      <c r="M127" s="151"/>
      <c r="N127" s="151"/>
      <c r="O127" s="151"/>
      <c r="P127" s="151"/>
    </row>
    <row r="128" spans="1:16" s="153" customFormat="1" ht="18.75" customHeight="1" x14ac:dyDescent="0.2">
      <c r="A128" s="990"/>
      <c r="C128" s="856"/>
      <c r="D128" s="844"/>
      <c r="E128" s="845"/>
      <c r="F128" s="857"/>
      <c r="G128" s="489"/>
      <c r="H128" s="515"/>
      <c r="I128" s="515"/>
      <c r="J128" s="168"/>
      <c r="K128" s="151"/>
      <c r="L128" s="151"/>
      <c r="M128" s="151"/>
      <c r="N128" s="151"/>
      <c r="O128" s="151"/>
      <c r="P128" s="151"/>
    </row>
    <row r="129" spans="1:16" s="153" customFormat="1" ht="18.75" customHeight="1" x14ac:dyDescent="0.2">
      <c r="A129" s="990"/>
      <c r="C129" s="856"/>
      <c r="D129" s="844"/>
      <c r="E129" s="845"/>
      <c r="F129" s="857"/>
      <c r="G129" s="489"/>
      <c r="H129" s="515"/>
      <c r="I129" s="515"/>
      <c r="J129" s="168"/>
      <c r="K129" s="151"/>
      <c r="L129" s="151"/>
      <c r="M129" s="151"/>
      <c r="N129" s="151"/>
      <c r="O129" s="151"/>
      <c r="P129" s="151"/>
    </row>
    <row r="130" spans="1:16" s="153" customFormat="1" ht="18.75" customHeight="1" x14ac:dyDescent="0.2">
      <c r="A130" s="990"/>
      <c r="C130" s="856"/>
      <c r="D130" s="844"/>
      <c r="E130" s="845"/>
      <c r="F130" s="857"/>
      <c r="G130" s="489"/>
      <c r="H130" s="515"/>
      <c r="I130" s="515"/>
      <c r="J130" s="168"/>
      <c r="K130" s="151"/>
      <c r="L130" s="151"/>
      <c r="M130" s="151"/>
      <c r="N130" s="151"/>
      <c r="O130" s="151"/>
      <c r="P130" s="151"/>
    </row>
    <row r="131" spans="1:16" s="153" customFormat="1" ht="18.75" customHeight="1" x14ac:dyDescent="0.2">
      <c r="A131" s="990"/>
      <c r="C131" s="856"/>
      <c r="D131" s="844"/>
      <c r="E131" s="845"/>
      <c r="F131" s="857"/>
      <c r="G131" s="489"/>
      <c r="H131" s="515"/>
      <c r="I131" s="515"/>
      <c r="J131" s="168"/>
      <c r="K131" s="151"/>
      <c r="L131" s="151"/>
      <c r="M131" s="151"/>
      <c r="N131" s="151"/>
      <c r="O131" s="151"/>
      <c r="P131" s="151"/>
    </row>
    <row r="132" spans="1:16" s="153" customFormat="1" ht="18.75" customHeight="1" x14ac:dyDescent="0.2">
      <c r="A132" s="990"/>
      <c r="C132" s="856"/>
      <c r="D132" s="844"/>
      <c r="E132" s="845"/>
      <c r="F132" s="857"/>
      <c r="G132" s="489"/>
      <c r="H132" s="515"/>
      <c r="I132" s="515"/>
      <c r="J132" s="168"/>
      <c r="K132" s="151"/>
      <c r="L132" s="151"/>
      <c r="M132" s="151"/>
      <c r="N132" s="151"/>
      <c r="O132" s="151"/>
      <c r="P132" s="151"/>
    </row>
    <row r="133" spans="1:16" s="153" customFormat="1" ht="18.75" customHeight="1" x14ac:dyDescent="0.2">
      <c r="A133" s="990"/>
      <c r="C133" s="856"/>
      <c r="D133" s="844"/>
      <c r="E133" s="845"/>
      <c r="F133" s="857"/>
      <c r="G133" s="489"/>
      <c r="H133" s="515"/>
      <c r="I133" s="515"/>
      <c r="J133" s="168"/>
      <c r="K133" s="151"/>
      <c r="L133" s="151"/>
      <c r="M133" s="151"/>
      <c r="N133" s="151"/>
      <c r="O133" s="151"/>
      <c r="P133" s="151"/>
    </row>
    <row r="134" spans="1:16" s="153" customFormat="1" ht="18.75" customHeight="1" x14ac:dyDescent="0.2">
      <c r="A134" s="990"/>
      <c r="C134" s="856"/>
      <c r="D134" s="844"/>
      <c r="E134" s="845"/>
      <c r="F134" s="857"/>
      <c r="G134" s="489"/>
      <c r="H134" s="515"/>
      <c r="I134" s="515"/>
      <c r="J134" s="168"/>
      <c r="K134" s="151"/>
      <c r="L134" s="151"/>
      <c r="M134" s="151"/>
      <c r="N134" s="151"/>
      <c r="O134" s="151"/>
      <c r="P134" s="151"/>
    </row>
    <row r="135" spans="1:16" s="153" customFormat="1" ht="18.75" customHeight="1" x14ac:dyDescent="0.2">
      <c r="A135" s="990"/>
      <c r="C135" s="856"/>
      <c r="D135" s="844"/>
      <c r="E135" s="845"/>
      <c r="F135" s="857"/>
      <c r="G135" s="489"/>
      <c r="H135" s="515"/>
      <c r="I135" s="515"/>
      <c r="J135" s="168"/>
      <c r="K135" s="151"/>
      <c r="L135" s="151"/>
      <c r="M135" s="151"/>
      <c r="N135" s="151"/>
      <c r="O135" s="151"/>
      <c r="P135" s="151"/>
    </row>
    <row r="136" spans="1:16" s="153" customFormat="1" ht="18.75" customHeight="1" x14ac:dyDescent="0.2">
      <c r="A136" s="990"/>
      <c r="C136" s="856"/>
      <c r="D136" s="844"/>
      <c r="E136" s="845"/>
      <c r="F136" s="857"/>
      <c r="G136" s="489"/>
      <c r="H136" s="515"/>
      <c r="I136" s="515"/>
      <c r="J136" s="168"/>
      <c r="K136" s="151"/>
      <c r="L136" s="151"/>
      <c r="M136" s="151"/>
      <c r="N136" s="151"/>
      <c r="O136" s="151"/>
      <c r="P136" s="151"/>
    </row>
    <row r="137" spans="1:16" s="153" customFormat="1" ht="18.75" customHeight="1" x14ac:dyDescent="0.2">
      <c r="A137" s="990"/>
      <c r="C137" s="856"/>
      <c r="D137" s="844"/>
      <c r="E137" s="845"/>
      <c r="F137" s="857"/>
      <c r="G137" s="489"/>
      <c r="H137" s="515"/>
      <c r="I137" s="515"/>
      <c r="J137" s="168"/>
      <c r="K137" s="151"/>
      <c r="L137" s="151"/>
      <c r="M137" s="151"/>
      <c r="N137" s="151"/>
      <c r="O137" s="151"/>
      <c r="P137" s="151"/>
    </row>
    <row r="138" spans="1:16" s="153" customFormat="1" ht="18.75" customHeight="1" x14ac:dyDescent="0.2">
      <c r="A138" s="990"/>
      <c r="C138" s="856"/>
      <c r="D138" s="844"/>
      <c r="E138" s="845"/>
      <c r="F138" s="857"/>
      <c r="G138" s="489"/>
      <c r="H138" s="515"/>
      <c r="I138" s="515"/>
      <c r="J138" s="168"/>
      <c r="K138" s="151"/>
      <c r="L138" s="151"/>
      <c r="M138" s="151"/>
      <c r="N138" s="151"/>
      <c r="O138" s="151"/>
      <c r="P138" s="151"/>
    </row>
    <row r="139" spans="1:16" s="153" customFormat="1" ht="18.75" customHeight="1" x14ac:dyDescent="0.2">
      <c r="A139" s="990"/>
      <c r="C139" s="856"/>
      <c r="D139" s="844"/>
      <c r="E139" s="845"/>
      <c r="F139" s="857"/>
      <c r="G139" s="489"/>
      <c r="H139" s="515"/>
      <c r="I139" s="515"/>
      <c r="J139" s="168"/>
      <c r="K139" s="151"/>
      <c r="L139" s="151"/>
      <c r="M139" s="151"/>
      <c r="N139" s="151"/>
      <c r="O139" s="151"/>
      <c r="P139" s="151"/>
    </row>
    <row r="140" spans="1:16" s="153" customFormat="1" ht="18.75" customHeight="1" x14ac:dyDescent="0.2">
      <c r="A140" s="990"/>
      <c r="C140" s="856"/>
      <c r="D140" s="844"/>
      <c r="E140" s="845"/>
      <c r="F140" s="857"/>
      <c r="G140" s="489"/>
      <c r="H140" s="515"/>
      <c r="I140" s="515"/>
      <c r="J140" s="168"/>
      <c r="K140" s="151"/>
      <c r="L140" s="151"/>
      <c r="M140" s="151"/>
      <c r="N140" s="151"/>
      <c r="O140" s="151"/>
      <c r="P140" s="151"/>
    </row>
    <row r="141" spans="1:16" s="153" customFormat="1" ht="18.75" customHeight="1" x14ac:dyDescent="0.2">
      <c r="A141" s="990"/>
      <c r="C141" s="856"/>
      <c r="D141" s="844"/>
      <c r="E141" s="845"/>
      <c r="F141" s="857"/>
      <c r="G141" s="489"/>
      <c r="H141" s="515"/>
      <c r="I141" s="515"/>
      <c r="J141" s="168"/>
      <c r="K141" s="151"/>
      <c r="L141" s="151"/>
      <c r="M141" s="151"/>
      <c r="N141" s="151"/>
      <c r="O141" s="151"/>
      <c r="P141" s="151"/>
    </row>
    <row r="142" spans="1:16" s="153" customFormat="1" ht="18.75" customHeight="1" x14ac:dyDescent="0.2">
      <c r="A142" s="990"/>
      <c r="C142" s="856"/>
      <c r="D142" s="844"/>
      <c r="E142" s="845"/>
      <c r="F142" s="857"/>
      <c r="G142" s="489"/>
      <c r="H142" s="515"/>
      <c r="I142" s="515"/>
      <c r="J142" s="168"/>
      <c r="K142" s="151"/>
      <c r="L142" s="151"/>
      <c r="M142" s="151"/>
      <c r="N142" s="151"/>
      <c r="O142" s="151"/>
      <c r="P142" s="151"/>
    </row>
    <row r="143" spans="1:16" s="153" customFormat="1" ht="18.75" customHeight="1" x14ac:dyDescent="0.2">
      <c r="A143" s="990"/>
      <c r="C143" s="856"/>
      <c r="D143" s="844"/>
      <c r="E143" s="845"/>
      <c r="F143" s="857"/>
      <c r="G143" s="489"/>
      <c r="H143" s="515"/>
      <c r="I143" s="515"/>
      <c r="J143" s="168"/>
      <c r="K143" s="151"/>
      <c r="L143" s="151"/>
      <c r="M143" s="151"/>
      <c r="N143" s="151"/>
      <c r="O143" s="151"/>
      <c r="P143" s="151"/>
    </row>
    <row r="144" spans="1:16" s="153" customFormat="1" ht="18.75" customHeight="1" x14ac:dyDescent="0.2">
      <c r="A144" s="990"/>
      <c r="C144" s="856"/>
      <c r="D144" s="844"/>
      <c r="E144" s="845"/>
      <c r="F144" s="857"/>
      <c r="G144" s="489"/>
      <c r="H144" s="515"/>
      <c r="I144" s="515"/>
      <c r="J144" s="168"/>
      <c r="K144" s="151"/>
      <c r="L144" s="151"/>
      <c r="M144" s="151"/>
      <c r="N144" s="151"/>
      <c r="O144" s="151"/>
      <c r="P144" s="151"/>
    </row>
    <row r="145" spans="1:16" s="153" customFormat="1" ht="18.75" customHeight="1" x14ac:dyDescent="0.2">
      <c r="A145" s="990"/>
      <c r="C145" s="856"/>
      <c r="D145" s="844"/>
      <c r="E145" s="845"/>
      <c r="F145" s="857"/>
      <c r="G145" s="489"/>
      <c r="H145" s="515"/>
      <c r="I145" s="515"/>
      <c r="J145" s="168"/>
      <c r="K145" s="151"/>
      <c r="L145" s="151"/>
      <c r="M145" s="151"/>
      <c r="N145" s="151"/>
      <c r="O145" s="151"/>
      <c r="P145" s="151"/>
    </row>
    <row r="146" spans="1:16" s="153" customFormat="1" ht="18.75" customHeight="1" x14ac:dyDescent="0.2">
      <c r="A146" s="990"/>
      <c r="C146" s="856"/>
      <c r="D146" s="844"/>
      <c r="E146" s="845"/>
      <c r="F146" s="857"/>
      <c r="G146" s="489"/>
      <c r="H146" s="515"/>
      <c r="I146" s="515"/>
      <c r="J146" s="168"/>
      <c r="K146" s="151"/>
      <c r="L146" s="151"/>
      <c r="M146" s="151"/>
      <c r="N146" s="151"/>
      <c r="O146" s="151"/>
      <c r="P146" s="151"/>
    </row>
    <row r="147" spans="1:16" s="153" customFormat="1" ht="18.75" customHeight="1" x14ac:dyDescent="0.2">
      <c r="A147" s="990"/>
      <c r="C147" s="856"/>
      <c r="D147" s="844"/>
      <c r="E147" s="845"/>
      <c r="F147" s="857"/>
      <c r="G147" s="489"/>
      <c r="H147" s="515"/>
      <c r="I147" s="515"/>
      <c r="J147" s="168"/>
      <c r="K147" s="151"/>
      <c r="L147" s="151"/>
      <c r="M147" s="151"/>
      <c r="N147" s="151"/>
      <c r="O147" s="151"/>
      <c r="P147" s="151"/>
    </row>
    <row r="148" spans="1:16" s="153" customFormat="1" ht="18.75" customHeight="1" x14ac:dyDescent="0.2">
      <c r="A148" s="990"/>
      <c r="C148" s="856"/>
      <c r="D148" s="844"/>
      <c r="E148" s="845"/>
      <c r="F148" s="857"/>
      <c r="G148" s="489"/>
      <c r="H148" s="515"/>
      <c r="I148" s="515"/>
      <c r="J148" s="168"/>
      <c r="K148" s="151"/>
      <c r="L148" s="151"/>
      <c r="M148" s="151"/>
      <c r="N148" s="151"/>
      <c r="O148" s="151"/>
      <c r="P148" s="151"/>
    </row>
    <row r="149" spans="1:16" s="153" customFormat="1" ht="18.75" customHeight="1" x14ac:dyDescent="0.2">
      <c r="A149" s="990"/>
      <c r="C149" s="856"/>
      <c r="D149" s="844"/>
      <c r="E149" s="845"/>
      <c r="F149" s="857"/>
      <c r="G149" s="489"/>
      <c r="H149" s="515"/>
      <c r="I149" s="515"/>
      <c r="J149" s="168"/>
      <c r="K149" s="151"/>
      <c r="L149" s="151"/>
      <c r="M149" s="151"/>
      <c r="N149" s="151"/>
      <c r="O149" s="151"/>
      <c r="P149" s="151"/>
    </row>
    <row r="150" spans="1:16" s="153" customFormat="1" ht="18.75" customHeight="1" x14ac:dyDescent="0.2">
      <c r="A150" s="990"/>
      <c r="C150" s="856"/>
      <c r="D150" s="844"/>
      <c r="E150" s="845"/>
      <c r="F150" s="857"/>
      <c r="G150" s="489"/>
      <c r="H150" s="515"/>
      <c r="I150" s="515"/>
      <c r="J150" s="168"/>
      <c r="K150" s="151"/>
      <c r="L150" s="151"/>
      <c r="M150" s="151"/>
      <c r="N150" s="151"/>
      <c r="O150" s="151"/>
      <c r="P150" s="151"/>
    </row>
    <row r="151" spans="1:16" s="153" customFormat="1" ht="18.75" customHeight="1" x14ac:dyDescent="0.2">
      <c r="A151" s="990"/>
      <c r="C151" s="856"/>
      <c r="D151" s="844"/>
      <c r="E151" s="845"/>
      <c r="F151" s="857"/>
      <c r="G151" s="489"/>
      <c r="H151" s="515"/>
      <c r="I151" s="515"/>
      <c r="J151" s="168"/>
      <c r="K151" s="151"/>
      <c r="L151" s="151"/>
      <c r="M151" s="151"/>
      <c r="N151" s="151"/>
      <c r="O151" s="151"/>
      <c r="P151" s="151"/>
    </row>
    <row r="152" spans="1:16" s="153" customFormat="1" ht="18.75" customHeight="1" x14ac:dyDescent="0.2">
      <c r="A152" s="990"/>
      <c r="C152" s="856"/>
      <c r="D152" s="844"/>
      <c r="E152" s="845"/>
      <c r="F152" s="857"/>
      <c r="G152" s="489"/>
      <c r="H152" s="515"/>
      <c r="I152" s="515"/>
      <c r="J152" s="168"/>
      <c r="K152" s="151"/>
      <c r="L152" s="151"/>
      <c r="M152" s="151"/>
      <c r="N152" s="151"/>
      <c r="O152" s="151"/>
      <c r="P152" s="151"/>
    </row>
    <row r="153" spans="1:16" s="153" customFormat="1" ht="18.75" customHeight="1" x14ac:dyDescent="0.2">
      <c r="A153" s="990"/>
      <c r="C153" s="856"/>
      <c r="D153" s="844"/>
      <c r="E153" s="845"/>
      <c r="F153" s="857"/>
      <c r="G153" s="489"/>
      <c r="H153" s="515"/>
      <c r="I153" s="515"/>
      <c r="J153" s="168"/>
      <c r="K153" s="151"/>
      <c r="L153" s="151"/>
      <c r="M153" s="151"/>
      <c r="N153" s="151"/>
      <c r="O153" s="151"/>
      <c r="P153" s="151"/>
    </row>
    <row r="154" spans="1:16" s="153" customFormat="1" ht="18.75" customHeight="1" x14ac:dyDescent="0.2">
      <c r="A154" s="990"/>
      <c r="C154" s="856"/>
      <c r="D154" s="844"/>
      <c r="E154" s="845"/>
      <c r="F154" s="857"/>
      <c r="G154" s="489"/>
      <c r="H154" s="515"/>
      <c r="I154" s="515"/>
      <c r="J154" s="168"/>
      <c r="K154" s="151"/>
      <c r="L154" s="151"/>
      <c r="M154" s="151"/>
      <c r="N154" s="151"/>
      <c r="O154" s="151"/>
      <c r="P154" s="151"/>
    </row>
    <row r="155" spans="1:16" s="153" customFormat="1" ht="18.75" customHeight="1" x14ac:dyDescent="0.2">
      <c r="A155" s="990"/>
      <c r="C155" s="856"/>
      <c r="D155" s="844"/>
      <c r="E155" s="845"/>
      <c r="F155" s="857"/>
      <c r="G155" s="489"/>
      <c r="H155" s="515"/>
      <c r="I155" s="515"/>
      <c r="J155" s="168"/>
      <c r="K155" s="151"/>
      <c r="L155" s="151"/>
      <c r="M155" s="151"/>
      <c r="N155" s="151"/>
      <c r="O155" s="151"/>
      <c r="P155" s="151"/>
    </row>
    <row r="156" spans="1:16" s="153" customFormat="1" ht="18.75" customHeight="1" x14ac:dyDescent="0.2">
      <c r="A156" s="990"/>
      <c r="C156" s="856"/>
      <c r="D156" s="844"/>
      <c r="E156" s="845"/>
      <c r="F156" s="857"/>
      <c r="G156" s="489"/>
      <c r="H156" s="515"/>
      <c r="I156" s="515"/>
      <c r="J156" s="168"/>
      <c r="K156" s="151"/>
      <c r="L156" s="151"/>
      <c r="M156" s="151"/>
      <c r="N156" s="151"/>
      <c r="O156" s="151"/>
      <c r="P156" s="151"/>
    </row>
    <row r="157" spans="1:16" s="153" customFormat="1" ht="18.75" customHeight="1" x14ac:dyDescent="0.2">
      <c r="A157" s="990"/>
      <c r="C157" s="856"/>
      <c r="D157" s="844"/>
      <c r="E157" s="845"/>
      <c r="F157" s="857"/>
      <c r="G157" s="489"/>
      <c r="H157" s="515"/>
      <c r="I157" s="515"/>
      <c r="J157" s="168"/>
      <c r="K157" s="151"/>
      <c r="L157" s="151"/>
      <c r="M157" s="151"/>
      <c r="N157" s="151"/>
      <c r="O157" s="151"/>
      <c r="P157" s="151"/>
    </row>
    <row r="158" spans="1:16" s="153" customFormat="1" ht="18.75" customHeight="1" x14ac:dyDescent="0.2">
      <c r="A158" s="990"/>
      <c r="C158" s="856"/>
      <c r="D158" s="844"/>
      <c r="E158" s="845"/>
      <c r="F158" s="857"/>
      <c r="G158" s="489"/>
      <c r="H158" s="515"/>
      <c r="I158" s="515"/>
      <c r="J158" s="168"/>
      <c r="K158" s="151"/>
      <c r="L158" s="151"/>
      <c r="M158" s="151"/>
      <c r="N158" s="151"/>
      <c r="O158" s="151"/>
      <c r="P158" s="151"/>
    </row>
    <row r="159" spans="1:16" s="153" customFormat="1" ht="18.75" customHeight="1" x14ac:dyDescent="0.2">
      <c r="A159" s="990"/>
      <c r="C159" s="856"/>
      <c r="D159" s="844"/>
      <c r="E159" s="845"/>
      <c r="F159" s="857"/>
      <c r="G159" s="489"/>
      <c r="H159" s="515"/>
      <c r="I159" s="515"/>
      <c r="J159" s="168"/>
      <c r="K159" s="151"/>
      <c r="L159" s="151"/>
      <c r="M159" s="151"/>
      <c r="N159" s="151"/>
      <c r="O159" s="151"/>
      <c r="P159" s="151"/>
    </row>
    <row r="160" spans="1:16" s="153" customFormat="1" ht="18.75" customHeight="1" x14ac:dyDescent="0.2">
      <c r="A160" s="990"/>
      <c r="C160" s="856"/>
      <c r="D160" s="844"/>
      <c r="E160" s="845"/>
      <c r="F160" s="857"/>
      <c r="G160" s="489"/>
      <c r="H160" s="515"/>
      <c r="I160" s="515"/>
      <c r="J160" s="168"/>
      <c r="K160" s="151"/>
      <c r="L160" s="151"/>
      <c r="M160" s="151"/>
      <c r="N160" s="151"/>
      <c r="O160" s="151"/>
      <c r="P160" s="151"/>
    </row>
    <row r="161" spans="1:16" s="153" customFormat="1" ht="18.75" customHeight="1" x14ac:dyDescent="0.2">
      <c r="A161" s="990"/>
      <c r="C161" s="856"/>
      <c r="D161" s="844"/>
      <c r="E161" s="845"/>
      <c r="F161" s="857"/>
      <c r="G161" s="489"/>
      <c r="H161" s="515"/>
      <c r="I161" s="515"/>
      <c r="J161" s="168"/>
      <c r="K161" s="151"/>
      <c r="L161" s="151"/>
      <c r="M161" s="151"/>
      <c r="N161" s="151"/>
      <c r="O161" s="151"/>
      <c r="P161" s="151"/>
    </row>
    <row r="162" spans="1:16" s="153" customFormat="1" ht="18" customHeight="1" x14ac:dyDescent="0.2">
      <c r="A162" s="990"/>
      <c r="C162" s="849"/>
      <c r="D162" s="161"/>
      <c r="E162" s="168"/>
      <c r="F162" s="161"/>
      <c r="G162" s="161"/>
      <c r="I162" s="484"/>
      <c r="J162" s="168"/>
      <c r="K162" s="151"/>
      <c r="L162" s="151"/>
      <c r="M162" s="151"/>
      <c r="N162" s="151"/>
      <c r="O162" s="151"/>
      <c r="P162" s="151"/>
    </row>
    <row r="163" spans="1:16" ht="18" customHeight="1" x14ac:dyDescent="0.2">
      <c r="K163" s="361"/>
    </row>
    <row r="164" spans="1:16" ht="18" customHeight="1" x14ac:dyDescent="0.2">
      <c r="K164" s="361"/>
    </row>
    <row r="165" spans="1:16" ht="18" customHeight="1" x14ac:dyDescent="0.2">
      <c r="K165" s="361"/>
    </row>
  </sheetData>
  <mergeCells count="4">
    <mergeCell ref="C2:F2"/>
    <mergeCell ref="C4:F4"/>
    <mergeCell ref="H7:H8"/>
    <mergeCell ref="I7:I8"/>
  </mergeCells>
  <hyperlinks>
    <hyperlink ref="H2" location="HOME!Print_Area" display="HOME" xr:uid="{D7FC4610-03B4-41AA-A9FD-E420C96570BD}"/>
    <hyperlink ref="I49" r:id="rId1" xr:uid="{92707DBC-BC3B-4DFF-A4EC-A3BCEA86182F}"/>
    <hyperlink ref="D49" r:id="rId2" xr:uid="{DA5A89AA-0FDA-4CE0-8785-F9F9EF8373ED}"/>
    <hyperlink ref="I54" r:id="rId3" xr:uid="{A6B74D79-0710-4122-BFF5-9737893B91F0}"/>
    <hyperlink ref="I53" r:id="rId4" xr:uid="{745B2C61-BEB3-459A-B691-29213461B841}"/>
    <hyperlink ref="D53" r:id="rId5" xr:uid="{72379EAD-1B1B-4EE2-9DB9-5BEB4967B2C2}"/>
    <hyperlink ref="D55" r:id="rId6" xr:uid="{EB64F4DD-0260-4DDE-81E2-BD5861CAB5B4}"/>
    <hyperlink ref="D54" r:id="rId7" xr:uid="{D0BB31FF-9AEC-477C-A9C5-DD5901EEB318}"/>
    <hyperlink ref="D51" r:id="rId8" xr:uid="{C826861F-30E2-4FB5-A8F9-90E25A0C01F6}"/>
    <hyperlink ref="D50" r:id="rId9" xr:uid="{1C9E828E-858F-4F69-8304-AE5A7324EF5C}"/>
    <hyperlink ref="D57" r:id="rId10" xr:uid="{5D282A31-CFFF-4FB3-A560-04C9DC59ED35}"/>
    <hyperlink ref="I55" r:id="rId11" xr:uid="{17F93DC9-A19A-4F6C-8A4E-817557E34CC7}"/>
    <hyperlink ref="I52" r:id="rId12" xr:uid="{C7EF4699-7D5A-4FAC-8513-6076452EA205}"/>
    <hyperlink ref="I56" r:id="rId13" xr:uid="{42E9F5C7-5330-4E1A-BD99-69F634ADB33A}"/>
    <hyperlink ref="D52" r:id="rId14" xr:uid="{A0FAE642-1035-4772-BCBB-9316783E66ED}"/>
    <hyperlink ref="F49" r:id="rId15" xr:uid="{B552FDF4-09CD-4AD3-801E-FCFB9136602D}"/>
    <hyperlink ref="G54" r:id="rId16" xr:uid="{FD602402-2E9F-4AA9-A973-60783A4CAACF}"/>
    <hyperlink ref="G50" r:id="rId17" xr:uid="{DC1334A5-1052-405F-AC51-634BF49D455F}"/>
    <hyperlink ref="G51" r:id="rId18" xr:uid="{9F6F7831-F93B-47B1-A6D6-27E92E2F1CA8}"/>
    <hyperlink ref="G52" r:id="rId19" xr:uid="{A876146F-8F45-4C3A-830B-71654F768713}"/>
    <hyperlink ref="G53" r:id="rId20" xr:uid="{1D29D5F4-3DB5-41B2-AFB1-99E0B453CD7F}"/>
    <hyperlink ref="I50" r:id="rId21" xr:uid="{35EB5671-BAF4-416A-B61A-01A737959548}"/>
    <hyperlink ref="I51" r:id="rId22" xr:uid="{E3D0978E-3623-42A4-98EC-63BD29AF68C4}"/>
    <hyperlink ref="G55" r:id="rId23" xr:uid="{6ABB8B4E-1C44-42AE-9129-C0B0FAB55BBF}"/>
  </hyperlinks>
  <pageMargins left="0.35433070866141736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IU126"/>
  <sheetViews>
    <sheetView zoomScale="85" zoomScaleNormal="85" zoomScaleSheetLayoutView="85" workbookViewId="0">
      <selection sqref="A1:L117"/>
    </sheetView>
  </sheetViews>
  <sheetFormatPr defaultColWidth="9.140625" defaultRowHeight="18" customHeight="1" x14ac:dyDescent="0.2"/>
  <cols>
    <col min="1" max="1" width="16.5703125" style="425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x14ac:dyDescent="0.2">
      <c r="A1" s="425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x14ac:dyDescent="0.2">
      <c r="A2" s="425"/>
      <c r="B2" s="8" t="s">
        <v>1033</v>
      </c>
      <c r="C2" s="127"/>
      <c r="D2" s="127"/>
      <c r="E2" s="127"/>
      <c r="F2" s="127"/>
      <c r="G2" s="127"/>
      <c r="H2" s="127"/>
      <c r="I2" s="127"/>
      <c r="J2" s="127"/>
    </row>
    <row r="3" spans="1:16" s="129" customFormat="1" ht="18" customHeight="1" x14ac:dyDescent="0.2">
      <c r="A3" s="425"/>
      <c r="B3" s="128"/>
      <c r="C3" s="127"/>
      <c r="D3" s="127"/>
      <c r="E3" s="127"/>
      <c r="F3" s="127"/>
      <c r="G3" s="127"/>
      <c r="H3" s="127"/>
      <c r="I3" s="681" t="s">
        <v>382</v>
      </c>
      <c r="J3" s="127"/>
    </row>
    <row r="4" spans="1:16" s="155" customFormat="1" ht="18" customHeight="1" x14ac:dyDescent="0.2">
      <c r="B4" s="1344" t="s">
        <v>78</v>
      </c>
      <c r="C4" s="1344"/>
      <c r="D4" s="1344"/>
      <c r="E4" s="1344"/>
      <c r="F4" s="1344"/>
      <c r="G4" s="153"/>
    </row>
    <row r="5" spans="1:16" s="155" customFormat="1" ht="18" customHeight="1" x14ac:dyDescent="0.2">
      <c r="A5" s="426"/>
      <c r="B5" s="154"/>
      <c r="C5" s="154"/>
      <c r="D5" s="154"/>
      <c r="E5" s="154"/>
      <c r="F5" s="154"/>
      <c r="G5" s="154"/>
    </row>
    <row r="6" spans="1:16" s="152" customFormat="1" ht="24" x14ac:dyDescent="0.2">
      <c r="A6" s="350"/>
      <c r="B6" s="433" t="s">
        <v>2640</v>
      </c>
      <c r="C6" s="175" t="s">
        <v>384</v>
      </c>
      <c r="D6" s="1341" t="s">
        <v>1256</v>
      </c>
      <c r="E6" s="362" t="s">
        <v>305</v>
      </c>
      <c r="F6" s="167" t="s">
        <v>166</v>
      </c>
      <c r="G6" s="153"/>
      <c r="H6" s="485"/>
      <c r="I6" s="485" t="s">
        <v>1458</v>
      </c>
      <c r="J6" s="155"/>
      <c r="K6" s="155"/>
      <c r="L6" s="155"/>
      <c r="M6" s="155"/>
      <c r="N6" s="155"/>
      <c r="O6" s="155"/>
      <c r="P6" s="155"/>
    </row>
    <row r="7" spans="1:16" s="152" customFormat="1" ht="18" customHeight="1" x14ac:dyDescent="0.2">
      <c r="A7" s="350"/>
      <c r="B7" s="158" t="s">
        <v>388</v>
      </c>
      <c r="C7" s="158" t="s">
        <v>389</v>
      </c>
      <c r="D7" s="1341"/>
      <c r="E7" s="362" t="s">
        <v>246</v>
      </c>
      <c r="F7" s="167" t="s">
        <v>318</v>
      </c>
      <c r="G7" s="153"/>
      <c r="H7" s="473"/>
      <c r="I7" s="155"/>
      <c r="J7" s="155"/>
      <c r="K7" s="155"/>
      <c r="L7" s="155"/>
      <c r="M7" s="155"/>
      <c r="N7" s="155"/>
      <c r="O7" s="155"/>
      <c r="P7" s="155"/>
    </row>
    <row r="8" spans="1:16" s="152" customFormat="1" ht="18" hidden="1" customHeight="1" x14ac:dyDescent="0.2">
      <c r="A8" s="434"/>
      <c r="B8" s="395" t="s">
        <v>1388</v>
      </c>
      <c r="C8" s="392" t="s">
        <v>3338</v>
      </c>
      <c r="D8" s="392">
        <v>44628</v>
      </c>
      <c r="E8" s="480">
        <f>D8+2</f>
        <v>44630</v>
      </c>
      <c r="F8" s="440">
        <f>D8+4</f>
        <v>44632</v>
      </c>
      <c r="H8" s="222"/>
      <c r="I8" s="153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434"/>
      <c r="B9" s="395" t="s">
        <v>1388</v>
      </c>
      <c r="C9" s="392" t="s">
        <v>3339</v>
      </c>
      <c r="D9" s="392">
        <f>D8+7</f>
        <v>44635</v>
      </c>
      <c r="E9" s="341">
        <f t="shared" ref="E9:E19" si="0">D9+2</f>
        <v>44637</v>
      </c>
      <c r="F9" s="440">
        <f>D9+4</f>
        <v>44639</v>
      </c>
      <c r="H9" s="222"/>
      <c r="I9" s="153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434"/>
      <c r="B10" s="481" t="s">
        <v>3340</v>
      </c>
      <c r="C10" s="392" t="s">
        <v>3341</v>
      </c>
      <c r="D10" s="392">
        <v>44460</v>
      </c>
      <c r="E10" s="341">
        <f t="shared" si="0"/>
        <v>44462</v>
      </c>
      <c r="F10" s="440">
        <f t="shared" ref="F10:F19" si="1">D10+4</f>
        <v>44464</v>
      </c>
      <c r="H10" s="222"/>
      <c r="I10" s="153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434"/>
      <c r="B11" s="481" t="s">
        <v>1767</v>
      </c>
      <c r="C11" s="392" t="s">
        <v>3342</v>
      </c>
      <c r="D11" s="392">
        <v>44464</v>
      </c>
      <c r="E11" s="456">
        <f t="shared" si="0"/>
        <v>44466</v>
      </c>
      <c r="F11" s="440">
        <f t="shared" si="1"/>
        <v>44468</v>
      </c>
      <c r="G11" s="372" t="s">
        <v>3343</v>
      </c>
      <c r="H11" s="222"/>
      <c r="I11" s="153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434"/>
      <c r="B12" s="395" t="s">
        <v>3340</v>
      </c>
      <c r="C12" s="392" t="s">
        <v>3344</v>
      </c>
      <c r="D12" s="392">
        <v>44467</v>
      </c>
      <c r="E12" s="456">
        <f t="shared" si="0"/>
        <v>44469</v>
      </c>
      <c r="F12" s="440">
        <f t="shared" si="1"/>
        <v>44471</v>
      </c>
      <c r="H12" s="222"/>
      <c r="I12" s="153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434"/>
      <c r="B13" s="395" t="s">
        <v>3340</v>
      </c>
      <c r="C13" s="392" t="s">
        <v>3345</v>
      </c>
      <c r="D13" s="392">
        <f t="shared" ref="D13:D18" si="2">D12+7</f>
        <v>44474</v>
      </c>
      <c r="E13" s="456">
        <f t="shared" si="0"/>
        <v>44476</v>
      </c>
      <c r="F13" s="440">
        <f t="shared" si="1"/>
        <v>44478</v>
      </c>
      <c r="H13" s="222"/>
      <c r="I13" s="153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434"/>
      <c r="B14" s="395" t="s">
        <v>3340</v>
      </c>
      <c r="C14" s="392" t="s">
        <v>3346</v>
      </c>
      <c r="D14" s="392">
        <f t="shared" si="2"/>
        <v>44481</v>
      </c>
      <c r="E14" s="456">
        <f t="shared" si="0"/>
        <v>44483</v>
      </c>
      <c r="F14" s="440">
        <f t="shared" si="1"/>
        <v>44485</v>
      </c>
      <c r="H14" s="222"/>
      <c r="I14" s="153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434"/>
      <c r="B15" s="395" t="s">
        <v>3340</v>
      </c>
      <c r="C15" s="392" t="s">
        <v>3347</v>
      </c>
      <c r="D15" s="392">
        <f t="shared" si="2"/>
        <v>44488</v>
      </c>
      <c r="E15" s="456">
        <f t="shared" si="0"/>
        <v>44490</v>
      </c>
      <c r="F15" s="440">
        <f t="shared" si="1"/>
        <v>44492</v>
      </c>
      <c r="H15" s="222"/>
      <c r="I15" s="153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434"/>
      <c r="B16" s="395" t="s">
        <v>3340</v>
      </c>
      <c r="C16" s="392" t="s">
        <v>3348</v>
      </c>
      <c r="D16" s="392">
        <f t="shared" si="2"/>
        <v>44495</v>
      </c>
      <c r="E16" s="341">
        <f t="shared" si="0"/>
        <v>44497</v>
      </c>
      <c r="F16" s="440">
        <f t="shared" si="1"/>
        <v>44499</v>
      </c>
      <c r="H16" s="222"/>
      <c r="I16" s="153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434"/>
      <c r="B17" s="395" t="s">
        <v>3340</v>
      </c>
      <c r="C17" s="392" t="s">
        <v>3349</v>
      </c>
      <c r="D17" s="392">
        <f t="shared" si="2"/>
        <v>44502</v>
      </c>
      <c r="E17" s="341">
        <f t="shared" si="0"/>
        <v>44504</v>
      </c>
      <c r="F17" s="440">
        <f t="shared" si="1"/>
        <v>44506</v>
      </c>
      <c r="H17" s="222"/>
      <c r="I17" s="153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434"/>
      <c r="B18" s="395" t="s">
        <v>3340</v>
      </c>
      <c r="C18" s="392" t="s">
        <v>3350</v>
      </c>
      <c r="D18" s="392">
        <f t="shared" si="2"/>
        <v>44509</v>
      </c>
      <c r="E18" s="341">
        <f t="shared" si="0"/>
        <v>44511</v>
      </c>
      <c r="F18" s="440">
        <f t="shared" si="1"/>
        <v>44513</v>
      </c>
      <c r="H18" s="222"/>
      <c r="I18" s="153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434"/>
      <c r="B19" s="395" t="s">
        <v>1388</v>
      </c>
      <c r="C19" s="392" t="s">
        <v>3351</v>
      </c>
      <c r="D19" s="621">
        <v>44618</v>
      </c>
      <c r="E19" s="540">
        <f t="shared" si="0"/>
        <v>44620</v>
      </c>
      <c r="F19" s="392">
        <f t="shared" si="1"/>
        <v>44622</v>
      </c>
      <c r="H19" s="473"/>
      <c r="I19" s="168">
        <v>44615</v>
      </c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434"/>
      <c r="B20" s="395" t="s">
        <v>1388</v>
      </c>
      <c r="C20" s="392" t="s">
        <v>3352</v>
      </c>
      <c r="D20" s="621">
        <v>44623</v>
      </c>
      <c r="E20" s="540">
        <f t="shared" ref="E20:E26" si="3">D20+2</f>
        <v>44625</v>
      </c>
      <c r="F20" s="392">
        <f t="shared" ref="F20:F26" si="4">D20+4</f>
        <v>44627</v>
      </c>
      <c r="H20" s="473"/>
      <c r="I20" s="168">
        <f>I19+7</f>
        <v>44622</v>
      </c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434"/>
      <c r="B21" s="395" t="s">
        <v>1388</v>
      </c>
      <c r="C21" s="392" t="s">
        <v>3338</v>
      </c>
      <c r="D21" s="621">
        <v>44633</v>
      </c>
      <c r="E21" s="540">
        <f t="shared" si="3"/>
        <v>44635</v>
      </c>
      <c r="F21" s="392">
        <f t="shared" si="4"/>
        <v>44637</v>
      </c>
      <c r="H21" s="473"/>
      <c r="I21" s="168">
        <f t="shared" ref="I21:I48" si="5">I20+7</f>
        <v>44629</v>
      </c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434"/>
      <c r="B22" s="395" t="s">
        <v>1388</v>
      </c>
      <c r="C22" s="392" t="s">
        <v>3353</v>
      </c>
      <c r="D22" s="621">
        <v>44638</v>
      </c>
      <c r="E22" s="540">
        <f t="shared" si="3"/>
        <v>44640</v>
      </c>
      <c r="F22" s="392">
        <f t="shared" si="4"/>
        <v>44642</v>
      </c>
      <c r="H22" s="473"/>
      <c r="I22" s="168">
        <f t="shared" si="5"/>
        <v>44636</v>
      </c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434"/>
      <c r="B23" s="395" t="s">
        <v>1388</v>
      </c>
      <c r="C23" s="392" t="s">
        <v>3354</v>
      </c>
      <c r="D23" s="392">
        <v>44642</v>
      </c>
      <c r="E23" s="540">
        <f t="shared" si="3"/>
        <v>44644</v>
      </c>
      <c r="F23" s="392">
        <f t="shared" si="4"/>
        <v>44646</v>
      </c>
      <c r="H23" s="473"/>
      <c r="I23" s="168">
        <f t="shared" si="5"/>
        <v>44643</v>
      </c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434"/>
      <c r="B24" s="395" t="s">
        <v>1388</v>
      </c>
      <c r="C24" s="392" t="s">
        <v>3355</v>
      </c>
      <c r="D24" s="392">
        <f t="shared" ref="D24:D26" si="6">D23+7</f>
        <v>44649</v>
      </c>
      <c r="E24" s="540">
        <f t="shared" si="3"/>
        <v>44651</v>
      </c>
      <c r="F24" s="392">
        <f t="shared" si="4"/>
        <v>44653</v>
      </c>
      <c r="H24" s="473"/>
      <c r="I24" s="168">
        <f t="shared" si="5"/>
        <v>44650</v>
      </c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434"/>
      <c r="B25" s="395" t="s">
        <v>1388</v>
      </c>
      <c r="C25" s="392" t="s">
        <v>3356</v>
      </c>
      <c r="D25" s="392">
        <f t="shared" si="6"/>
        <v>44656</v>
      </c>
      <c r="E25" s="540">
        <f t="shared" si="3"/>
        <v>44658</v>
      </c>
      <c r="F25" s="392">
        <f t="shared" si="4"/>
        <v>44660</v>
      </c>
      <c r="H25" s="473"/>
      <c r="I25" s="168">
        <f t="shared" si="5"/>
        <v>44657</v>
      </c>
      <c r="J25" s="151"/>
      <c r="K25" s="151"/>
      <c r="L25" s="151"/>
      <c r="M25" s="155"/>
      <c r="N25" s="155"/>
      <c r="O25" s="155"/>
      <c r="P25" s="155"/>
    </row>
    <row r="26" spans="1:16" s="152" customFormat="1" ht="18" hidden="1" customHeight="1" x14ac:dyDescent="0.2">
      <c r="A26" s="434"/>
      <c r="B26" s="395" t="s">
        <v>1388</v>
      </c>
      <c r="C26" s="392" t="s">
        <v>3357</v>
      </c>
      <c r="D26" s="392">
        <f t="shared" si="6"/>
        <v>44663</v>
      </c>
      <c r="E26" s="540">
        <f t="shared" si="3"/>
        <v>44665</v>
      </c>
      <c r="F26" s="392">
        <f t="shared" si="4"/>
        <v>44667</v>
      </c>
      <c r="H26" s="473"/>
      <c r="I26" s="168">
        <f t="shared" si="5"/>
        <v>44664</v>
      </c>
      <c r="J26" s="151"/>
      <c r="K26" s="151"/>
      <c r="L26" s="151"/>
      <c r="M26" s="155"/>
      <c r="N26" s="155"/>
      <c r="O26" s="155"/>
      <c r="P26" s="155"/>
    </row>
    <row r="27" spans="1:16" s="152" customFormat="1" ht="18" hidden="1" customHeight="1" x14ac:dyDescent="0.2">
      <c r="A27" s="434"/>
      <c r="B27" s="395" t="s">
        <v>1388</v>
      </c>
      <c r="C27" s="392" t="s">
        <v>3358</v>
      </c>
      <c r="D27" s="392">
        <f t="shared" ref="D27:D48" si="7">D26+7</f>
        <v>44670</v>
      </c>
      <c r="E27" s="540">
        <f t="shared" ref="E27:E28" si="8">D27+2</f>
        <v>44672</v>
      </c>
      <c r="F27" s="392">
        <f t="shared" ref="F27:F28" si="9">D27+4</f>
        <v>44674</v>
      </c>
      <c r="H27" s="473"/>
      <c r="I27" s="168">
        <f t="shared" si="5"/>
        <v>44671</v>
      </c>
      <c r="J27" s="151"/>
      <c r="K27" s="151"/>
      <c r="L27" s="151"/>
      <c r="M27" s="155"/>
      <c r="N27" s="155"/>
      <c r="O27" s="155"/>
      <c r="P27" s="155"/>
    </row>
    <row r="28" spans="1:16" s="152" customFormat="1" ht="18" hidden="1" customHeight="1" x14ac:dyDescent="0.2">
      <c r="A28" s="434"/>
      <c r="B28" s="395" t="s">
        <v>1388</v>
      </c>
      <c r="C28" s="392" t="s">
        <v>3359</v>
      </c>
      <c r="D28" s="392">
        <f t="shared" si="7"/>
        <v>44677</v>
      </c>
      <c r="E28" s="540">
        <f t="shared" si="8"/>
        <v>44679</v>
      </c>
      <c r="F28" s="392">
        <f t="shared" si="9"/>
        <v>44681</v>
      </c>
      <c r="H28" s="473"/>
      <c r="I28" s="168">
        <f t="shared" si="5"/>
        <v>44678</v>
      </c>
      <c r="J28" s="151"/>
      <c r="K28" s="151"/>
      <c r="L28" s="151"/>
      <c r="M28" s="155"/>
      <c r="N28" s="155"/>
      <c r="O28" s="155"/>
      <c r="P28" s="155"/>
    </row>
    <row r="29" spans="1:16" s="152" customFormat="1" ht="18" hidden="1" customHeight="1" x14ac:dyDescent="0.2">
      <c r="A29" s="434"/>
      <c r="B29" s="395" t="s">
        <v>1388</v>
      </c>
      <c r="C29" s="392" t="s">
        <v>3360</v>
      </c>
      <c r="D29" s="392">
        <f t="shared" si="7"/>
        <v>44684</v>
      </c>
      <c r="E29" s="540">
        <f t="shared" ref="E29:E34" si="10">D29+2</f>
        <v>44686</v>
      </c>
      <c r="F29" s="392">
        <f t="shared" ref="F29:F34" si="11">D29+4</f>
        <v>44688</v>
      </c>
      <c r="H29" s="473"/>
      <c r="I29" s="168">
        <f t="shared" si="5"/>
        <v>44685</v>
      </c>
      <c r="J29" s="151"/>
      <c r="K29" s="151"/>
      <c r="L29" s="151"/>
      <c r="M29" s="155"/>
      <c r="N29" s="155"/>
      <c r="O29" s="155"/>
      <c r="P29" s="155"/>
    </row>
    <row r="30" spans="1:16" s="152" customFormat="1" ht="18" hidden="1" customHeight="1" x14ac:dyDescent="0.2">
      <c r="A30" s="434"/>
      <c r="B30" s="395" t="s">
        <v>1388</v>
      </c>
      <c r="C30" s="392" t="s">
        <v>3361</v>
      </c>
      <c r="D30" s="392">
        <f t="shared" si="7"/>
        <v>44691</v>
      </c>
      <c r="E30" s="540">
        <f t="shared" si="10"/>
        <v>44693</v>
      </c>
      <c r="F30" s="392">
        <f t="shared" si="11"/>
        <v>44695</v>
      </c>
      <c r="H30" s="473"/>
      <c r="I30" s="168">
        <f t="shared" si="5"/>
        <v>44692</v>
      </c>
      <c r="J30" s="151"/>
      <c r="K30" s="151"/>
      <c r="L30" s="151"/>
      <c r="M30" s="155"/>
      <c r="N30" s="155"/>
      <c r="O30" s="155"/>
      <c r="P30" s="155"/>
    </row>
    <row r="31" spans="1:16" s="152" customFormat="1" ht="18" hidden="1" customHeight="1" x14ac:dyDescent="0.2">
      <c r="A31" s="434"/>
      <c r="B31" s="395" t="s">
        <v>1388</v>
      </c>
      <c r="C31" s="392" t="s">
        <v>3362</v>
      </c>
      <c r="D31" s="392">
        <f t="shared" si="7"/>
        <v>44698</v>
      </c>
      <c r="E31" s="540">
        <f t="shared" si="10"/>
        <v>44700</v>
      </c>
      <c r="F31" s="392">
        <f t="shared" si="11"/>
        <v>44702</v>
      </c>
      <c r="H31" s="473"/>
      <c r="I31" s="168">
        <f t="shared" si="5"/>
        <v>44699</v>
      </c>
      <c r="J31" s="151"/>
      <c r="K31" s="151"/>
      <c r="L31" s="151"/>
      <c r="M31" s="155"/>
      <c r="N31" s="155"/>
      <c r="O31" s="155"/>
      <c r="P31" s="155"/>
    </row>
    <row r="32" spans="1:16" s="152" customFormat="1" ht="18" hidden="1" customHeight="1" x14ac:dyDescent="0.2">
      <c r="A32" s="434"/>
      <c r="B32" s="395" t="s">
        <v>1388</v>
      </c>
      <c r="C32" s="392" t="s">
        <v>3363</v>
      </c>
      <c r="D32" s="392">
        <f t="shared" si="7"/>
        <v>44705</v>
      </c>
      <c r="E32" s="540">
        <f t="shared" si="10"/>
        <v>44707</v>
      </c>
      <c r="F32" s="392">
        <f t="shared" si="11"/>
        <v>44709</v>
      </c>
      <c r="H32" s="473"/>
      <c r="I32" s="168">
        <f t="shared" si="5"/>
        <v>44706</v>
      </c>
      <c r="J32" s="151"/>
      <c r="K32" s="151"/>
      <c r="L32" s="151"/>
      <c r="M32" s="155"/>
      <c r="N32" s="155"/>
      <c r="O32" s="155"/>
      <c r="P32" s="155"/>
    </row>
    <row r="33" spans="1:16" s="152" customFormat="1" ht="18" hidden="1" customHeight="1" x14ac:dyDescent="0.2">
      <c r="A33" s="434"/>
      <c r="B33" s="395" t="s">
        <v>1388</v>
      </c>
      <c r="C33" s="392" t="s">
        <v>3364</v>
      </c>
      <c r="D33" s="392">
        <f t="shared" si="7"/>
        <v>44712</v>
      </c>
      <c r="E33" s="540">
        <f t="shared" si="10"/>
        <v>44714</v>
      </c>
      <c r="F33" s="392">
        <f t="shared" si="11"/>
        <v>44716</v>
      </c>
      <c r="H33" s="473"/>
      <c r="I33" s="168">
        <f t="shared" si="5"/>
        <v>44713</v>
      </c>
      <c r="J33" s="151"/>
      <c r="K33" s="151"/>
      <c r="L33" s="151"/>
      <c r="M33" s="155"/>
      <c r="N33" s="155"/>
      <c r="O33" s="155"/>
      <c r="P33" s="155"/>
    </row>
    <row r="34" spans="1:16" s="152" customFormat="1" ht="18" hidden="1" customHeight="1" x14ac:dyDescent="0.2">
      <c r="A34" s="434"/>
      <c r="B34" s="395" t="s">
        <v>1388</v>
      </c>
      <c r="C34" s="392" t="s">
        <v>3365</v>
      </c>
      <c r="D34" s="392">
        <f t="shared" si="7"/>
        <v>44719</v>
      </c>
      <c r="E34" s="540">
        <f t="shared" si="10"/>
        <v>44721</v>
      </c>
      <c r="F34" s="392">
        <f t="shared" si="11"/>
        <v>44723</v>
      </c>
      <c r="H34" s="473"/>
      <c r="I34" s="168">
        <f t="shared" si="5"/>
        <v>44720</v>
      </c>
      <c r="J34" s="151"/>
      <c r="K34" s="151"/>
      <c r="L34" s="151"/>
      <c r="M34" s="155"/>
      <c r="N34" s="155"/>
      <c r="O34" s="155"/>
      <c r="P34" s="155"/>
    </row>
    <row r="35" spans="1:16" s="152" customFormat="1" ht="18" hidden="1" customHeight="1" x14ac:dyDescent="0.2">
      <c r="A35" s="434"/>
      <c r="B35" s="395" t="s">
        <v>1388</v>
      </c>
      <c r="C35" s="392" t="s">
        <v>3366</v>
      </c>
      <c r="D35" s="392">
        <f t="shared" si="7"/>
        <v>44726</v>
      </c>
      <c r="E35" s="540">
        <f t="shared" ref="E35:E36" si="12">D35+2</f>
        <v>44728</v>
      </c>
      <c r="F35" s="392">
        <f t="shared" ref="F35:F36" si="13">D35+4</f>
        <v>44730</v>
      </c>
      <c r="H35" s="473"/>
      <c r="I35" s="168">
        <f t="shared" si="5"/>
        <v>44727</v>
      </c>
      <c r="J35" s="151"/>
      <c r="K35" s="151"/>
      <c r="L35" s="151"/>
      <c r="M35" s="155"/>
      <c r="N35" s="155"/>
      <c r="O35" s="155"/>
      <c r="P35" s="155"/>
    </row>
    <row r="36" spans="1:16" s="152" customFormat="1" ht="18" hidden="1" customHeight="1" x14ac:dyDescent="0.2">
      <c r="A36" s="434"/>
      <c r="B36" s="395" t="s">
        <v>1388</v>
      </c>
      <c r="C36" s="392" t="s">
        <v>3367</v>
      </c>
      <c r="D36" s="392">
        <f t="shared" si="7"/>
        <v>44733</v>
      </c>
      <c r="E36" s="540">
        <f t="shared" si="12"/>
        <v>44735</v>
      </c>
      <c r="F36" s="392">
        <f t="shared" si="13"/>
        <v>44737</v>
      </c>
      <c r="H36" s="473"/>
      <c r="I36" s="168">
        <f t="shared" si="5"/>
        <v>44734</v>
      </c>
      <c r="J36" s="151"/>
      <c r="K36" s="151"/>
      <c r="L36" s="151"/>
      <c r="M36" s="155"/>
      <c r="N36" s="155"/>
      <c r="O36" s="155"/>
      <c r="P36" s="155"/>
    </row>
    <row r="37" spans="1:16" s="152" customFormat="1" ht="18" hidden="1" customHeight="1" x14ac:dyDescent="0.2">
      <c r="A37" s="434"/>
      <c r="B37" s="395" t="s">
        <v>1388</v>
      </c>
      <c r="C37" s="392" t="s">
        <v>3368</v>
      </c>
      <c r="D37" s="392">
        <f t="shared" si="7"/>
        <v>44740</v>
      </c>
      <c r="E37" s="540">
        <f t="shared" ref="E37" si="14">D37+2</f>
        <v>44742</v>
      </c>
      <c r="F37" s="392">
        <f t="shared" ref="F37" si="15">D37+4</f>
        <v>44744</v>
      </c>
      <c r="H37" s="473"/>
      <c r="I37" s="168">
        <f t="shared" si="5"/>
        <v>44741</v>
      </c>
      <c r="J37" s="151"/>
      <c r="K37" s="151"/>
      <c r="L37" s="151"/>
      <c r="M37" s="155"/>
      <c r="N37" s="155"/>
      <c r="O37" s="155"/>
      <c r="P37" s="155"/>
    </row>
    <row r="38" spans="1:16" s="152" customFormat="1" ht="18" hidden="1" customHeight="1" x14ac:dyDescent="0.2">
      <c r="A38" s="434"/>
      <c r="B38" s="395" t="s">
        <v>1388</v>
      </c>
      <c r="C38" s="392" t="s">
        <v>3369</v>
      </c>
      <c r="D38" s="392">
        <f t="shared" si="7"/>
        <v>44747</v>
      </c>
      <c r="E38" s="540">
        <f t="shared" ref="E38" si="16">D38+2</f>
        <v>44749</v>
      </c>
      <c r="F38" s="392">
        <f t="shared" ref="F38" si="17">D38+4</f>
        <v>44751</v>
      </c>
      <c r="H38" s="473"/>
      <c r="I38" s="168">
        <f t="shared" si="5"/>
        <v>44748</v>
      </c>
      <c r="J38" s="151"/>
      <c r="K38" s="151"/>
      <c r="L38" s="151"/>
      <c r="M38" s="155"/>
      <c r="N38" s="155"/>
      <c r="O38" s="155"/>
      <c r="P38" s="155"/>
    </row>
    <row r="39" spans="1:16" s="152" customFormat="1" ht="18" hidden="1" customHeight="1" x14ac:dyDescent="0.2">
      <c r="A39" s="434"/>
      <c r="B39" s="395" t="s">
        <v>1388</v>
      </c>
      <c r="C39" s="392" t="s">
        <v>3370</v>
      </c>
      <c r="D39" s="392">
        <f t="shared" si="7"/>
        <v>44754</v>
      </c>
      <c r="E39" s="540">
        <f t="shared" ref="E39" si="18">D39+2</f>
        <v>44756</v>
      </c>
      <c r="F39" s="392">
        <f t="shared" ref="F39" si="19">D39+4</f>
        <v>44758</v>
      </c>
      <c r="H39" s="473"/>
      <c r="I39" s="168">
        <f t="shared" si="5"/>
        <v>44755</v>
      </c>
      <c r="J39" s="151"/>
      <c r="K39" s="151"/>
      <c r="L39" s="151"/>
      <c r="M39" s="155"/>
      <c r="N39" s="155"/>
      <c r="O39" s="155"/>
      <c r="P39" s="155"/>
    </row>
    <row r="40" spans="1:16" s="152" customFormat="1" ht="18" hidden="1" customHeight="1" x14ac:dyDescent="0.2">
      <c r="A40" s="434"/>
      <c r="B40" s="395" t="s">
        <v>1388</v>
      </c>
      <c r="C40" s="392" t="s">
        <v>3371</v>
      </c>
      <c r="D40" s="392">
        <f t="shared" si="7"/>
        <v>44761</v>
      </c>
      <c r="E40" s="540">
        <f t="shared" ref="E40" si="20">D40+2</f>
        <v>44763</v>
      </c>
      <c r="F40" s="392">
        <f t="shared" ref="F40" si="21">D40+4</f>
        <v>44765</v>
      </c>
      <c r="H40" s="473"/>
      <c r="I40" s="168">
        <f t="shared" si="5"/>
        <v>44762</v>
      </c>
      <c r="J40" s="151"/>
      <c r="K40" s="151"/>
      <c r="L40" s="151"/>
      <c r="M40" s="155"/>
      <c r="N40" s="155"/>
      <c r="O40" s="155"/>
      <c r="P40" s="155"/>
    </row>
    <row r="41" spans="1:16" s="152" customFormat="1" ht="18" hidden="1" customHeight="1" x14ac:dyDescent="0.2">
      <c r="A41" s="434"/>
      <c r="B41" s="395" t="s">
        <v>1388</v>
      </c>
      <c r="C41" s="392" t="s">
        <v>3372</v>
      </c>
      <c r="D41" s="392">
        <f t="shared" si="7"/>
        <v>44768</v>
      </c>
      <c r="E41" s="540">
        <f t="shared" ref="E41" si="22">D41+2</f>
        <v>44770</v>
      </c>
      <c r="F41" s="392">
        <f t="shared" ref="F41" si="23">D41+4</f>
        <v>44772</v>
      </c>
      <c r="H41" s="473"/>
      <c r="I41" s="168">
        <f t="shared" si="5"/>
        <v>44769</v>
      </c>
      <c r="J41" s="151"/>
      <c r="K41" s="151"/>
      <c r="L41" s="151"/>
      <c r="M41" s="155"/>
      <c r="N41" s="155"/>
      <c r="O41" s="155"/>
      <c r="P41" s="155"/>
    </row>
    <row r="42" spans="1:16" s="152" customFormat="1" ht="18" hidden="1" customHeight="1" x14ac:dyDescent="0.2">
      <c r="A42" s="434"/>
      <c r="B42" s="395" t="s">
        <v>1388</v>
      </c>
      <c r="C42" s="392" t="s">
        <v>3373</v>
      </c>
      <c r="D42" s="392">
        <f t="shared" si="7"/>
        <v>44775</v>
      </c>
      <c r="E42" s="540">
        <f t="shared" ref="E42" si="24">D42+2</f>
        <v>44777</v>
      </c>
      <c r="F42" s="392">
        <f t="shared" ref="F42" si="25">D42+4</f>
        <v>44779</v>
      </c>
      <c r="H42" s="473"/>
      <c r="I42" s="168">
        <f t="shared" si="5"/>
        <v>44776</v>
      </c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 x14ac:dyDescent="0.2">
      <c r="A43" s="434"/>
      <c r="B43" s="395" t="s">
        <v>1388</v>
      </c>
      <c r="C43" s="392" t="s">
        <v>3374</v>
      </c>
      <c r="D43" s="392">
        <f t="shared" si="7"/>
        <v>44782</v>
      </c>
      <c r="E43" s="540">
        <f t="shared" ref="E43" si="26">D43+2</f>
        <v>44784</v>
      </c>
      <c r="F43" s="392">
        <f t="shared" ref="F43" si="27">D43+4</f>
        <v>44786</v>
      </c>
      <c r="H43" s="473"/>
      <c r="I43" s="168">
        <f t="shared" si="5"/>
        <v>44783</v>
      </c>
      <c r="J43" s="151"/>
      <c r="K43" s="151"/>
      <c r="L43" s="151"/>
      <c r="M43" s="155"/>
      <c r="N43" s="155"/>
      <c r="O43" s="155"/>
      <c r="P43" s="155"/>
    </row>
    <row r="44" spans="1:16" s="152" customFormat="1" ht="18" hidden="1" customHeight="1" x14ac:dyDescent="0.2">
      <c r="A44" s="434"/>
      <c r="B44" s="395" t="s">
        <v>1388</v>
      </c>
      <c r="C44" s="392" t="s">
        <v>3375</v>
      </c>
      <c r="D44" s="392">
        <f t="shared" si="7"/>
        <v>44789</v>
      </c>
      <c r="E44" s="540">
        <f t="shared" ref="E44" si="28">D44+2</f>
        <v>44791</v>
      </c>
      <c r="F44" s="392">
        <f t="shared" ref="F44" si="29">D44+4</f>
        <v>44793</v>
      </c>
      <c r="H44" s="473"/>
      <c r="I44" s="168">
        <f t="shared" si="5"/>
        <v>44790</v>
      </c>
      <c r="J44" s="151"/>
      <c r="K44" s="151"/>
      <c r="L44" s="151"/>
      <c r="M44" s="155"/>
      <c r="N44" s="155"/>
      <c r="O44" s="155"/>
      <c r="P44" s="155"/>
    </row>
    <row r="45" spans="1:16" s="152" customFormat="1" ht="18" hidden="1" customHeight="1" x14ac:dyDescent="0.2">
      <c r="A45" s="434"/>
      <c r="B45" s="395" t="s">
        <v>1388</v>
      </c>
      <c r="C45" s="392" t="s">
        <v>3376</v>
      </c>
      <c r="D45" s="392">
        <f t="shared" si="7"/>
        <v>44796</v>
      </c>
      <c r="E45" s="540">
        <f t="shared" ref="E45" si="30">D45+2</f>
        <v>44798</v>
      </c>
      <c r="F45" s="392">
        <f t="shared" ref="F45" si="31">D45+4</f>
        <v>44800</v>
      </c>
      <c r="H45" s="473"/>
      <c r="I45" s="168">
        <f t="shared" si="5"/>
        <v>44797</v>
      </c>
      <c r="J45" s="151"/>
      <c r="K45" s="151"/>
      <c r="L45" s="151"/>
      <c r="M45" s="155"/>
      <c r="N45" s="155"/>
      <c r="O45" s="155"/>
      <c r="P45" s="155"/>
    </row>
    <row r="46" spans="1:16" s="152" customFormat="1" ht="18" hidden="1" customHeight="1" x14ac:dyDescent="0.2">
      <c r="A46" s="434"/>
      <c r="B46" s="395" t="s">
        <v>1388</v>
      </c>
      <c r="C46" s="392" t="s">
        <v>3377</v>
      </c>
      <c r="D46" s="392">
        <f t="shared" si="7"/>
        <v>44803</v>
      </c>
      <c r="E46" s="540">
        <f t="shared" ref="E46" si="32">D46+2</f>
        <v>44805</v>
      </c>
      <c r="F46" s="392">
        <f t="shared" ref="F46" si="33">D46+4</f>
        <v>44807</v>
      </c>
      <c r="H46" s="473"/>
      <c r="I46" s="168">
        <f t="shared" si="5"/>
        <v>44804</v>
      </c>
      <c r="J46" s="151"/>
      <c r="K46" s="151"/>
      <c r="L46" s="151"/>
      <c r="M46" s="155"/>
      <c r="N46" s="155"/>
      <c r="O46" s="155"/>
      <c r="P46" s="155"/>
    </row>
    <row r="47" spans="1:16" s="152" customFormat="1" ht="18" hidden="1" customHeight="1" x14ac:dyDescent="0.2">
      <c r="A47" s="434"/>
      <c r="B47" s="395" t="s">
        <v>1388</v>
      </c>
      <c r="C47" s="392" t="s">
        <v>3378</v>
      </c>
      <c r="D47" s="392">
        <f t="shared" si="7"/>
        <v>44810</v>
      </c>
      <c r="E47" s="540">
        <f t="shared" ref="E47" si="34">D47+2</f>
        <v>44812</v>
      </c>
      <c r="F47" s="392">
        <f t="shared" ref="F47" si="35">D47+4</f>
        <v>44814</v>
      </c>
      <c r="H47" s="473"/>
      <c r="I47" s="168">
        <f t="shared" si="5"/>
        <v>44811</v>
      </c>
      <c r="J47" s="151"/>
      <c r="K47" s="151"/>
      <c r="L47" s="151"/>
      <c r="M47" s="155"/>
      <c r="N47" s="155"/>
      <c r="O47" s="155"/>
      <c r="P47" s="155"/>
    </row>
    <row r="48" spans="1:16" s="152" customFormat="1" ht="18" hidden="1" customHeight="1" x14ac:dyDescent="0.2">
      <c r="A48" s="434"/>
      <c r="B48" s="395" t="s">
        <v>1388</v>
      </c>
      <c r="C48" s="392" t="s">
        <v>3379</v>
      </c>
      <c r="D48" s="392">
        <f t="shared" si="7"/>
        <v>44817</v>
      </c>
      <c r="E48" s="540">
        <f t="shared" ref="E48" si="36">D48+2</f>
        <v>44819</v>
      </c>
      <c r="F48" s="392">
        <f t="shared" ref="F48" si="37">D48+4</f>
        <v>44821</v>
      </c>
      <c r="H48" s="473"/>
      <c r="I48" s="168">
        <f t="shared" si="5"/>
        <v>44818</v>
      </c>
      <c r="J48" s="151"/>
      <c r="K48" s="151"/>
      <c r="L48" s="151"/>
      <c r="M48" s="155"/>
      <c r="N48" s="155"/>
      <c r="O48" s="155"/>
      <c r="P48" s="155"/>
    </row>
    <row r="49" spans="1:16" s="152" customFormat="1" ht="18" hidden="1" customHeight="1" x14ac:dyDescent="0.2">
      <c r="A49" s="434"/>
      <c r="B49" s="395" t="s">
        <v>1388</v>
      </c>
      <c r="C49" s="392" t="s">
        <v>3380</v>
      </c>
      <c r="D49" s="392">
        <f t="shared" ref="D49:D69" si="38">D48+7</f>
        <v>44824</v>
      </c>
      <c r="E49" s="540">
        <f t="shared" ref="E49" si="39">D49+2</f>
        <v>44826</v>
      </c>
      <c r="F49" s="392">
        <f t="shared" ref="F49" si="40">D49+4</f>
        <v>44828</v>
      </c>
      <c r="H49" s="473"/>
      <c r="I49" s="168">
        <f t="shared" ref="I49:I69" si="41">I48+7</f>
        <v>44825</v>
      </c>
      <c r="J49" s="151"/>
      <c r="K49" s="151"/>
      <c r="L49" s="151"/>
      <c r="M49" s="155"/>
      <c r="N49" s="155"/>
      <c r="O49" s="155"/>
      <c r="P49" s="155"/>
    </row>
    <row r="50" spans="1:16" s="152" customFormat="1" ht="18" hidden="1" customHeight="1" x14ac:dyDescent="0.2">
      <c r="A50" s="434"/>
      <c r="B50" s="395" t="s">
        <v>1388</v>
      </c>
      <c r="C50" s="392" t="s">
        <v>3381</v>
      </c>
      <c r="D50" s="392">
        <f t="shared" si="38"/>
        <v>44831</v>
      </c>
      <c r="E50" s="540">
        <f t="shared" ref="E50" si="42">D50+2</f>
        <v>44833</v>
      </c>
      <c r="F50" s="392">
        <f t="shared" ref="F50" si="43">D50+4</f>
        <v>44835</v>
      </c>
      <c r="H50" s="473"/>
      <c r="I50" s="168">
        <f t="shared" si="41"/>
        <v>44832</v>
      </c>
      <c r="J50" s="151"/>
      <c r="K50" s="151"/>
      <c r="L50" s="151"/>
      <c r="M50" s="155"/>
      <c r="N50" s="155"/>
      <c r="O50" s="155"/>
      <c r="P50" s="155"/>
    </row>
    <row r="51" spans="1:16" s="152" customFormat="1" ht="18" hidden="1" customHeight="1" x14ac:dyDescent="0.2">
      <c r="A51" s="434"/>
      <c r="B51" s="395" t="s">
        <v>1388</v>
      </c>
      <c r="C51" s="392" t="s">
        <v>3382</v>
      </c>
      <c r="D51" s="392">
        <f t="shared" si="38"/>
        <v>44838</v>
      </c>
      <c r="E51" s="540">
        <f t="shared" ref="E51" si="44">D51+2</f>
        <v>44840</v>
      </c>
      <c r="F51" s="392">
        <f t="shared" ref="F51" si="45">D51+4</f>
        <v>44842</v>
      </c>
      <c r="H51" s="473"/>
      <c r="I51" s="168">
        <f t="shared" si="41"/>
        <v>44839</v>
      </c>
      <c r="J51" s="151"/>
      <c r="K51" s="151"/>
      <c r="L51" s="151"/>
      <c r="M51" s="155"/>
      <c r="N51" s="155"/>
      <c r="O51" s="155"/>
      <c r="P51" s="155"/>
    </row>
    <row r="52" spans="1:16" s="152" customFormat="1" ht="18" hidden="1" customHeight="1" x14ac:dyDescent="0.2">
      <c r="A52" s="434"/>
      <c r="B52" s="395" t="s">
        <v>1388</v>
      </c>
      <c r="C52" s="392" t="s">
        <v>3383</v>
      </c>
      <c r="D52" s="392">
        <f t="shared" si="38"/>
        <v>44845</v>
      </c>
      <c r="E52" s="540">
        <f t="shared" ref="E52" si="46">D52+2</f>
        <v>44847</v>
      </c>
      <c r="F52" s="392">
        <f t="shared" ref="F52" si="47">D52+4</f>
        <v>44849</v>
      </c>
      <c r="H52" s="473"/>
      <c r="I52" s="168">
        <f t="shared" si="41"/>
        <v>44846</v>
      </c>
      <c r="J52" s="151"/>
      <c r="K52" s="151"/>
      <c r="L52" s="151"/>
      <c r="M52" s="155"/>
      <c r="N52" s="155"/>
      <c r="O52" s="155"/>
      <c r="P52" s="155"/>
    </row>
    <row r="53" spans="1:16" s="152" customFormat="1" ht="18" hidden="1" customHeight="1" x14ac:dyDescent="0.2">
      <c r="A53" s="434"/>
      <c r="B53" s="395" t="s">
        <v>1388</v>
      </c>
      <c r="C53" s="392" t="s">
        <v>3384</v>
      </c>
      <c r="D53" s="392">
        <f t="shared" si="38"/>
        <v>44852</v>
      </c>
      <c r="E53" s="540">
        <f t="shared" ref="E53" si="48">D53+2</f>
        <v>44854</v>
      </c>
      <c r="F53" s="392">
        <f t="shared" ref="F53" si="49">D53+4</f>
        <v>44856</v>
      </c>
      <c r="H53" s="473"/>
      <c r="I53" s="168">
        <f t="shared" si="41"/>
        <v>44853</v>
      </c>
      <c r="J53" s="151"/>
      <c r="K53" s="151"/>
      <c r="L53" s="151"/>
      <c r="M53" s="155"/>
      <c r="N53" s="155"/>
      <c r="O53" s="155"/>
      <c r="P53" s="155"/>
    </row>
    <row r="54" spans="1:16" s="152" customFormat="1" ht="18" hidden="1" customHeight="1" x14ac:dyDescent="0.2">
      <c r="A54" s="434"/>
      <c r="B54" s="395" t="s">
        <v>1388</v>
      </c>
      <c r="C54" s="392" t="s">
        <v>3385</v>
      </c>
      <c r="D54" s="392">
        <f t="shared" si="38"/>
        <v>44859</v>
      </c>
      <c r="E54" s="540">
        <f t="shared" ref="E54" si="50">D54+2</f>
        <v>44861</v>
      </c>
      <c r="F54" s="392">
        <f t="shared" ref="F54" si="51">D54+4</f>
        <v>44863</v>
      </c>
      <c r="H54" s="473"/>
      <c r="I54" s="168">
        <f t="shared" si="41"/>
        <v>44860</v>
      </c>
      <c r="J54" s="151"/>
      <c r="K54" s="151"/>
      <c r="L54" s="151"/>
      <c r="M54" s="155"/>
      <c r="N54" s="155"/>
      <c r="O54" s="155"/>
      <c r="P54" s="155"/>
    </row>
    <row r="55" spans="1:16" s="152" customFormat="1" ht="18" hidden="1" customHeight="1" x14ac:dyDescent="0.2">
      <c r="A55" s="434"/>
      <c r="B55" s="395" t="s">
        <v>1388</v>
      </c>
      <c r="C55" s="392" t="s">
        <v>3386</v>
      </c>
      <c r="D55" s="392">
        <f t="shared" si="38"/>
        <v>44866</v>
      </c>
      <c r="E55" s="540">
        <f t="shared" ref="E55" si="52">D55+2</f>
        <v>44868</v>
      </c>
      <c r="F55" s="392">
        <f t="shared" ref="F55" si="53">D55+4</f>
        <v>44870</v>
      </c>
      <c r="H55" s="473"/>
      <c r="I55" s="168">
        <f t="shared" si="41"/>
        <v>44867</v>
      </c>
      <c r="J55" s="151"/>
      <c r="K55" s="151"/>
      <c r="L55" s="151"/>
      <c r="M55" s="155"/>
      <c r="N55" s="155"/>
      <c r="O55" s="155"/>
      <c r="P55" s="155"/>
    </row>
    <row r="56" spans="1:16" s="152" customFormat="1" ht="18" hidden="1" customHeight="1" x14ac:dyDescent="0.2">
      <c r="A56" s="434"/>
      <c r="B56" s="395" t="s">
        <v>1388</v>
      </c>
      <c r="C56" s="392" t="s">
        <v>3387</v>
      </c>
      <c r="D56" s="392">
        <f t="shared" si="38"/>
        <v>44873</v>
      </c>
      <c r="E56" s="540">
        <f t="shared" ref="E56" si="54">D56+2</f>
        <v>44875</v>
      </c>
      <c r="F56" s="392">
        <f t="shared" ref="F56" si="55">D56+4</f>
        <v>44877</v>
      </c>
      <c r="H56" s="473"/>
      <c r="I56" s="168">
        <f t="shared" si="41"/>
        <v>44874</v>
      </c>
      <c r="J56" s="151"/>
      <c r="K56" s="151"/>
      <c r="L56" s="151"/>
      <c r="M56" s="155"/>
      <c r="N56" s="155"/>
      <c r="O56" s="155"/>
      <c r="P56" s="155"/>
    </row>
    <row r="57" spans="1:16" s="152" customFormat="1" ht="18" hidden="1" customHeight="1" x14ac:dyDescent="0.2">
      <c r="A57" s="434"/>
      <c r="B57" s="395" t="s">
        <v>1388</v>
      </c>
      <c r="C57" s="392" t="s">
        <v>3388</v>
      </c>
      <c r="D57" s="392">
        <f t="shared" si="38"/>
        <v>44880</v>
      </c>
      <c r="E57" s="540">
        <f t="shared" ref="E57" si="56">D57+2</f>
        <v>44882</v>
      </c>
      <c r="F57" s="392">
        <f t="shared" ref="F57" si="57">D57+4</f>
        <v>44884</v>
      </c>
      <c r="H57" s="473"/>
      <c r="I57" s="168">
        <f t="shared" si="41"/>
        <v>44881</v>
      </c>
      <c r="J57" s="151"/>
      <c r="K57" s="151"/>
      <c r="L57" s="151"/>
      <c r="M57" s="155"/>
      <c r="N57" s="155"/>
      <c r="O57" s="155"/>
      <c r="P57" s="155"/>
    </row>
    <row r="58" spans="1:16" s="152" customFormat="1" ht="18" hidden="1" customHeight="1" x14ac:dyDescent="0.2">
      <c r="A58" s="434"/>
      <c r="B58" s="395" t="s">
        <v>1388</v>
      </c>
      <c r="C58" s="392" t="s">
        <v>3389</v>
      </c>
      <c r="D58" s="392">
        <f t="shared" si="38"/>
        <v>44887</v>
      </c>
      <c r="E58" s="540">
        <f t="shared" ref="E58" si="58">D58+2</f>
        <v>44889</v>
      </c>
      <c r="F58" s="392">
        <f t="shared" ref="F58" si="59">D58+4</f>
        <v>44891</v>
      </c>
      <c r="H58" s="473"/>
      <c r="I58" s="168">
        <f t="shared" si="41"/>
        <v>44888</v>
      </c>
      <c r="J58" s="151"/>
      <c r="K58" s="151"/>
      <c r="L58" s="151"/>
      <c r="M58" s="155"/>
      <c r="N58" s="155"/>
      <c r="O58" s="155"/>
      <c r="P58" s="155"/>
    </row>
    <row r="59" spans="1:16" s="152" customFormat="1" ht="18" hidden="1" customHeight="1" x14ac:dyDescent="0.2">
      <c r="A59" s="434"/>
      <c r="B59" s="395" t="s">
        <v>1388</v>
      </c>
      <c r="C59" s="392" t="s">
        <v>3390</v>
      </c>
      <c r="D59" s="392">
        <f t="shared" si="38"/>
        <v>44894</v>
      </c>
      <c r="E59" s="540">
        <f t="shared" ref="E59" si="60">D59+2</f>
        <v>44896</v>
      </c>
      <c r="F59" s="392">
        <f t="shared" ref="F59" si="61">D59+4</f>
        <v>44898</v>
      </c>
      <c r="H59" s="473"/>
      <c r="I59" s="168">
        <f t="shared" si="41"/>
        <v>44895</v>
      </c>
      <c r="J59" s="151"/>
      <c r="K59" s="151"/>
      <c r="L59" s="151"/>
      <c r="M59" s="155"/>
      <c r="N59" s="155"/>
      <c r="O59" s="155"/>
      <c r="P59" s="155"/>
    </row>
    <row r="60" spans="1:16" s="152" customFormat="1" ht="18" hidden="1" customHeight="1" x14ac:dyDescent="0.2">
      <c r="A60" s="434"/>
      <c r="B60" s="395" t="s">
        <v>1388</v>
      </c>
      <c r="C60" s="392" t="s">
        <v>3391</v>
      </c>
      <c r="D60" s="392">
        <f t="shared" si="38"/>
        <v>44901</v>
      </c>
      <c r="E60" s="540">
        <f t="shared" ref="E60" si="62">D60+2</f>
        <v>44903</v>
      </c>
      <c r="F60" s="392">
        <f t="shared" ref="F60" si="63">D60+4</f>
        <v>44905</v>
      </c>
      <c r="H60" s="473"/>
      <c r="I60" s="168">
        <f t="shared" si="41"/>
        <v>44902</v>
      </c>
      <c r="J60" s="151"/>
      <c r="K60" s="151"/>
      <c r="L60" s="151"/>
      <c r="M60" s="155"/>
      <c r="N60" s="155"/>
      <c r="O60" s="155"/>
      <c r="P60" s="155"/>
    </row>
    <row r="61" spans="1:16" s="152" customFormat="1" ht="18" hidden="1" customHeight="1" x14ac:dyDescent="0.2">
      <c r="A61" s="434"/>
      <c r="B61" s="395" t="s">
        <v>1388</v>
      </c>
      <c r="C61" s="392" t="s">
        <v>3392</v>
      </c>
      <c r="D61" s="392">
        <f t="shared" si="38"/>
        <v>44908</v>
      </c>
      <c r="E61" s="540">
        <f t="shared" ref="E61" si="64">D61+2</f>
        <v>44910</v>
      </c>
      <c r="F61" s="392">
        <f t="shared" ref="F61" si="65">D61+4</f>
        <v>44912</v>
      </c>
      <c r="H61" s="473"/>
      <c r="I61" s="168">
        <f t="shared" si="41"/>
        <v>44909</v>
      </c>
      <c r="J61" s="151"/>
      <c r="K61" s="151"/>
      <c r="L61" s="151"/>
      <c r="M61" s="155"/>
      <c r="N61" s="155"/>
      <c r="O61" s="155"/>
      <c r="P61" s="155"/>
    </row>
    <row r="62" spans="1:16" s="152" customFormat="1" ht="18" hidden="1" customHeight="1" x14ac:dyDescent="0.2">
      <c r="A62" s="434"/>
      <c r="B62" s="395" t="s">
        <v>1388</v>
      </c>
      <c r="C62" s="392" t="s">
        <v>3393</v>
      </c>
      <c r="D62" s="392">
        <f t="shared" si="38"/>
        <v>44915</v>
      </c>
      <c r="E62" s="540">
        <f t="shared" ref="E62" si="66">D62+2</f>
        <v>44917</v>
      </c>
      <c r="F62" s="392">
        <f t="shared" ref="F62" si="67">D62+4</f>
        <v>44919</v>
      </c>
      <c r="H62" s="473"/>
      <c r="I62" s="168">
        <f t="shared" si="41"/>
        <v>44916</v>
      </c>
      <c r="J62" s="151"/>
      <c r="K62" s="151"/>
      <c r="L62" s="151"/>
      <c r="M62" s="155"/>
      <c r="N62" s="155"/>
      <c r="O62" s="155"/>
      <c r="P62" s="155"/>
    </row>
    <row r="63" spans="1:16" s="152" customFormat="1" ht="18" hidden="1" customHeight="1" x14ac:dyDescent="0.2">
      <c r="A63" s="434"/>
      <c r="B63" s="395" t="s">
        <v>1388</v>
      </c>
      <c r="C63" s="392" t="s">
        <v>3394</v>
      </c>
      <c r="D63" s="392">
        <f t="shared" si="38"/>
        <v>44922</v>
      </c>
      <c r="E63" s="540">
        <f t="shared" ref="E63" si="68">D63+2</f>
        <v>44924</v>
      </c>
      <c r="F63" s="392">
        <f t="shared" ref="F63" si="69">D63+4</f>
        <v>44926</v>
      </c>
      <c r="H63" s="473"/>
      <c r="I63" s="168">
        <f t="shared" si="41"/>
        <v>44923</v>
      </c>
      <c r="J63" s="151"/>
      <c r="K63" s="151"/>
      <c r="L63" s="151"/>
      <c r="M63" s="155"/>
      <c r="N63" s="155"/>
      <c r="O63" s="155"/>
      <c r="P63" s="155"/>
    </row>
    <row r="64" spans="1:16" s="152" customFormat="1" ht="18" hidden="1" customHeight="1" x14ac:dyDescent="0.2">
      <c r="A64" s="434"/>
      <c r="B64" s="395" t="s">
        <v>1388</v>
      </c>
      <c r="C64" s="392" t="s">
        <v>3395</v>
      </c>
      <c r="D64" s="392">
        <f t="shared" si="38"/>
        <v>44929</v>
      </c>
      <c r="E64" s="540">
        <f t="shared" ref="E64" si="70">D64+2</f>
        <v>44931</v>
      </c>
      <c r="F64" s="392">
        <f t="shared" ref="F64" si="71">D64+4</f>
        <v>44933</v>
      </c>
      <c r="H64" s="473"/>
      <c r="I64" s="168">
        <f t="shared" si="41"/>
        <v>44930</v>
      </c>
      <c r="J64" s="151"/>
      <c r="K64" s="151"/>
      <c r="L64" s="151"/>
      <c r="M64" s="155"/>
      <c r="N64" s="155"/>
      <c r="O64" s="155"/>
      <c r="P64" s="155"/>
    </row>
    <row r="65" spans="1:16" s="152" customFormat="1" ht="18" hidden="1" customHeight="1" x14ac:dyDescent="0.2">
      <c r="A65" s="434"/>
      <c r="B65" s="395" t="s">
        <v>1388</v>
      </c>
      <c r="C65" s="392" t="s">
        <v>3396</v>
      </c>
      <c r="D65" s="392">
        <f t="shared" si="38"/>
        <v>44936</v>
      </c>
      <c r="E65" s="540">
        <f t="shared" ref="E65" si="72">D65+2</f>
        <v>44938</v>
      </c>
      <c r="F65" s="392">
        <f t="shared" ref="F65" si="73">D65+4</f>
        <v>44940</v>
      </c>
      <c r="H65" s="473"/>
      <c r="I65" s="168">
        <f t="shared" si="41"/>
        <v>44937</v>
      </c>
      <c r="J65" s="151"/>
      <c r="K65" s="151"/>
      <c r="L65" s="151"/>
      <c r="M65" s="155"/>
      <c r="N65" s="155"/>
      <c r="O65" s="155"/>
      <c r="P65" s="155"/>
    </row>
    <row r="66" spans="1:16" s="152" customFormat="1" ht="18" hidden="1" customHeight="1" x14ac:dyDescent="0.2">
      <c r="A66" s="434"/>
      <c r="B66" s="395" t="s">
        <v>1388</v>
      </c>
      <c r="C66" s="392" t="s">
        <v>3397</v>
      </c>
      <c r="D66" s="392">
        <f t="shared" si="38"/>
        <v>44943</v>
      </c>
      <c r="E66" s="540">
        <f t="shared" ref="E66" si="74">D66+2</f>
        <v>44945</v>
      </c>
      <c r="F66" s="392">
        <f t="shared" ref="F66" si="75">D66+4</f>
        <v>44947</v>
      </c>
      <c r="H66" s="473"/>
      <c r="I66" s="168">
        <f t="shared" si="41"/>
        <v>44944</v>
      </c>
      <c r="J66" s="151"/>
      <c r="K66" s="151"/>
      <c r="L66" s="151"/>
      <c r="M66" s="155"/>
      <c r="N66" s="155"/>
      <c r="O66" s="155"/>
      <c r="P66" s="155"/>
    </row>
    <row r="67" spans="1:16" s="152" customFormat="1" ht="18" hidden="1" customHeight="1" x14ac:dyDescent="0.2">
      <c r="A67" s="434"/>
      <c r="B67" s="395" t="s">
        <v>1388</v>
      </c>
      <c r="C67" s="392" t="s">
        <v>3398</v>
      </c>
      <c r="D67" s="392">
        <f t="shared" si="38"/>
        <v>44950</v>
      </c>
      <c r="E67" s="540">
        <f t="shared" ref="E67" si="76">D67+2</f>
        <v>44952</v>
      </c>
      <c r="F67" s="392">
        <f t="shared" ref="F67" si="77">D67+4</f>
        <v>44954</v>
      </c>
      <c r="H67" s="473"/>
      <c r="I67" s="168">
        <f t="shared" si="41"/>
        <v>44951</v>
      </c>
      <c r="J67" s="151"/>
      <c r="K67" s="151"/>
      <c r="L67" s="151"/>
      <c r="M67" s="155"/>
      <c r="N67" s="155"/>
      <c r="O67" s="155"/>
      <c r="P67" s="155"/>
    </row>
    <row r="68" spans="1:16" s="152" customFormat="1" ht="18" hidden="1" customHeight="1" x14ac:dyDescent="0.2">
      <c r="A68" s="434"/>
      <c r="B68" s="395" t="s">
        <v>1388</v>
      </c>
      <c r="C68" s="392" t="s">
        <v>3399</v>
      </c>
      <c r="D68" s="392">
        <f t="shared" si="38"/>
        <v>44957</v>
      </c>
      <c r="E68" s="540">
        <f t="shared" ref="E68" si="78">D68+2</f>
        <v>44959</v>
      </c>
      <c r="F68" s="392">
        <f t="shared" ref="F68" si="79">D68+4</f>
        <v>44961</v>
      </c>
      <c r="H68" s="473"/>
      <c r="I68" s="168">
        <f t="shared" si="41"/>
        <v>44958</v>
      </c>
      <c r="J68" s="151"/>
      <c r="K68" s="151"/>
      <c r="L68" s="151"/>
      <c r="M68" s="155"/>
      <c r="N68" s="155"/>
      <c r="O68" s="155"/>
      <c r="P68" s="155"/>
    </row>
    <row r="69" spans="1:16" s="152" customFormat="1" ht="18" hidden="1" customHeight="1" x14ac:dyDescent="0.2">
      <c r="A69" s="434"/>
      <c r="B69" s="395" t="s">
        <v>1388</v>
      </c>
      <c r="C69" s="392" t="s">
        <v>3400</v>
      </c>
      <c r="D69" s="392">
        <f t="shared" si="38"/>
        <v>44964</v>
      </c>
      <c r="E69" s="540">
        <f t="shared" ref="E69" si="80">D69+2</f>
        <v>44966</v>
      </c>
      <c r="F69" s="392">
        <f t="shared" ref="F69" si="81">D69+4</f>
        <v>44968</v>
      </c>
      <c r="H69" s="473"/>
      <c r="I69" s="168">
        <f t="shared" si="41"/>
        <v>44965</v>
      </c>
      <c r="J69" s="151"/>
      <c r="K69" s="151"/>
      <c r="L69" s="151"/>
      <c r="M69" s="155"/>
      <c r="N69" s="155"/>
      <c r="O69" s="155"/>
      <c r="P69" s="155"/>
    </row>
    <row r="70" spans="1:16" s="152" customFormat="1" ht="18" hidden="1" customHeight="1" x14ac:dyDescent="0.2">
      <c r="A70" s="434"/>
      <c r="B70" s="395" t="s">
        <v>1388</v>
      </c>
      <c r="C70" s="392" t="s">
        <v>3401</v>
      </c>
      <c r="D70" s="392">
        <f t="shared" ref="D70:D85" si="82">D69+7</f>
        <v>44971</v>
      </c>
      <c r="E70" s="540">
        <f t="shared" ref="E70" si="83">D70+2</f>
        <v>44973</v>
      </c>
      <c r="F70" s="392">
        <f t="shared" ref="F70" si="84">D70+4</f>
        <v>44975</v>
      </c>
      <c r="H70" s="473"/>
      <c r="I70" s="168">
        <f t="shared" ref="I70:I85" si="85">I69+7</f>
        <v>44972</v>
      </c>
      <c r="J70" s="151"/>
      <c r="K70" s="151"/>
      <c r="L70" s="151"/>
      <c r="M70" s="155"/>
      <c r="N70" s="155"/>
      <c r="O70" s="155"/>
      <c r="P70" s="155"/>
    </row>
    <row r="71" spans="1:16" s="152" customFormat="1" ht="18" hidden="1" customHeight="1" x14ac:dyDescent="0.2">
      <c r="A71" s="434"/>
      <c r="B71" s="395" t="s">
        <v>1388</v>
      </c>
      <c r="C71" s="392" t="s">
        <v>3402</v>
      </c>
      <c r="D71" s="392">
        <f t="shared" si="82"/>
        <v>44978</v>
      </c>
      <c r="E71" s="540">
        <f t="shared" ref="E71" si="86">D71+2</f>
        <v>44980</v>
      </c>
      <c r="F71" s="392">
        <f t="shared" ref="F71" si="87">D71+4</f>
        <v>44982</v>
      </c>
      <c r="H71" s="473"/>
      <c r="I71" s="168">
        <f t="shared" si="85"/>
        <v>44979</v>
      </c>
      <c r="J71" s="151"/>
      <c r="K71" s="151"/>
      <c r="L71" s="151"/>
      <c r="M71" s="155"/>
      <c r="N71" s="155"/>
      <c r="O71" s="155"/>
      <c r="P71" s="155"/>
    </row>
    <row r="72" spans="1:16" s="152" customFormat="1" ht="18" hidden="1" customHeight="1" x14ac:dyDescent="0.2">
      <c r="A72" s="434"/>
      <c r="B72" s="395" t="s">
        <v>1388</v>
      </c>
      <c r="C72" s="392" t="s">
        <v>3403</v>
      </c>
      <c r="D72" s="392">
        <f t="shared" si="82"/>
        <v>44985</v>
      </c>
      <c r="E72" s="540">
        <f t="shared" ref="E72" si="88">D72+2</f>
        <v>44987</v>
      </c>
      <c r="F72" s="392">
        <f t="shared" ref="F72" si="89">D72+4</f>
        <v>44989</v>
      </c>
      <c r="H72" s="473"/>
      <c r="I72" s="168">
        <f t="shared" si="85"/>
        <v>44986</v>
      </c>
      <c r="J72" s="151"/>
      <c r="K72" s="151"/>
      <c r="L72" s="151"/>
      <c r="M72" s="155"/>
      <c r="N72" s="155"/>
      <c r="O72" s="155"/>
      <c r="P72" s="155"/>
    </row>
    <row r="73" spans="1:16" s="152" customFormat="1" ht="18" customHeight="1" x14ac:dyDescent="0.2">
      <c r="A73" s="434"/>
      <c r="B73" s="159" t="s">
        <v>1388</v>
      </c>
      <c r="C73" s="392" t="s">
        <v>3404</v>
      </c>
      <c r="D73" s="392">
        <f t="shared" si="82"/>
        <v>44992</v>
      </c>
      <c r="E73" s="540">
        <f t="shared" ref="E73" si="90">D73+2</f>
        <v>44994</v>
      </c>
      <c r="F73" s="392">
        <f t="shared" ref="F73" si="91">D73+4</f>
        <v>44996</v>
      </c>
      <c r="H73" s="473"/>
      <c r="I73" s="168">
        <f t="shared" si="85"/>
        <v>44993</v>
      </c>
      <c r="J73" s="151"/>
      <c r="K73" s="151"/>
      <c r="L73" s="151"/>
      <c r="M73" s="155"/>
      <c r="N73" s="155"/>
      <c r="O73" s="155"/>
      <c r="P73" s="155"/>
    </row>
    <row r="74" spans="1:16" s="152" customFormat="1" ht="18" customHeight="1" x14ac:dyDescent="0.2">
      <c r="A74" s="434" t="s">
        <v>1549</v>
      </c>
      <c r="B74" s="159" t="s">
        <v>3405</v>
      </c>
      <c r="C74" s="392" t="s">
        <v>3406</v>
      </c>
      <c r="D74" s="392">
        <f t="shared" si="82"/>
        <v>44999</v>
      </c>
      <c r="E74" s="540">
        <f t="shared" ref="E74" si="92">D74+2</f>
        <v>45001</v>
      </c>
      <c r="F74" s="392">
        <f t="shared" ref="F74" si="93">D74+4</f>
        <v>45003</v>
      </c>
      <c r="H74" s="473"/>
      <c r="I74" s="168">
        <f t="shared" si="85"/>
        <v>45000</v>
      </c>
      <c r="J74" s="151"/>
      <c r="K74" s="151"/>
      <c r="L74" s="151"/>
      <c r="M74" s="155"/>
      <c r="N74" s="155"/>
      <c r="O74" s="155"/>
      <c r="P74" s="155"/>
    </row>
    <row r="75" spans="1:16" s="152" customFormat="1" ht="18" customHeight="1" x14ac:dyDescent="0.2">
      <c r="A75" s="434"/>
      <c r="B75" s="676" t="s">
        <v>1388</v>
      </c>
      <c r="C75" s="392" t="s">
        <v>3407</v>
      </c>
      <c r="D75" s="392">
        <f t="shared" si="82"/>
        <v>45006</v>
      </c>
      <c r="E75" s="540">
        <f t="shared" ref="E75" si="94">D75+2</f>
        <v>45008</v>
      </c>
      <c r="F75" s="392">
        <f t="shared" ref="F75" si="95">D75+4</f>
        <v>45010</v>
      </c>
      <c r="H75" s="473"/>
      <c r="I75" s="168">
        <f t="shared" si="85"/>
        <v>45007</v>
      </c>
      <c r="J75" s="151"/>
      <c r="K75" s="151"/>
      <c r="L75" s="151"/>
      <c r="M75" s="155"/>
      <c r="N75" s="155"/>
      <c r="O75" s="155"/>
      <c r="P75" s="155"/>
    </row>
    <row r="76" spans="1:16" s="152" customFormat="1" ht="18" customHeight="1" x14ac:dyDescent="0.2">
      <c r="A76" s="434"/>
      <c r="B76" s="159" t="s">
        <v>1388</v>
      </c>
      <c r="C76" s="392" t="s">
        <v>3408</v>
      </c>
      <c r="D76" s="392">
        <f t="shared" si="82"/>
        <v>45013</v>
      </c>
      <c r="E76" s="341">
        <f t="shared" ref="E76" si="96">D76+2</f>
        <v>45015</v>
      </c>
      <c r="F76" s="392">
        <f t="shared" ref="F76" si="97">D76+4</f>
        <v>45017</v>
      </c>
      <c r="H76" s="473"/>
      <c r="I76" s="168">
        <f t="shared" si="85"/>
        <v>45014</v>
      </c>
      <c r="J76" s="151"/>
      <c r="K76" s="151"/>
      <c r="L76" s="151"/>
      <c r="M76" s="155"/>
      <c r="N76" s="155"/>
      <c r="O76" s="155"/>
      <c r="P76" s="155"/>
    </row>
    <row r="77" spans="1:16" s="152" customFormat="1" ht="18" customHeight="1" x14ac:dyDescent="0.2">
      <c r="A77" s="434" t="s">
        <v>1549</v>
      </c>
      <c r="B77" s="159" t="s">
        <v>511</v>
      </c>
      <c r="C77" s="392" t="s">
        <v>3409</v>
      </c>
      <c r="D77" s="392">
        <f t="shared" si="82"/>
        <v>45020</v>
      </c>
      <c r="E77" s="540">
        <f t="shared" ref="E77" si="98">D77+2</f>
        <v>45022</v>
      </c>
      <c r="F77" s="392">
        <f t="shared" ref="F77" si="99">D77+4</f>
        <v>45024</v>
      </c>
      <c r="H77" s="473"/>
      <c r="I77" s="168">
        <f t="shared" si="85"/>
        <v>45021</v>
      </c>
      <c r="J77" s="151"/>
      <c r="K77" s="151"/>
      <c r="L77" s="151"/>
      <c r="M77" s="155"/>
      <c r="N77" s="155"/>
      <c r="O77" s="155"/>
      <c r="P77" s="155"/>
    </row>
    <row r="78" spans="1:16" s="152" customFormat="1" ht="18" customHeight="1" x14ac:dyDescent="0.2">
      <c r="A78" s="434"/>
      <c r="B78" s="159" t="s">
        <v>1388</v>
      </c>
      <c r="C78" s="392" t="s">
        <v>3410</v>
      </c>
      <c r="D78" s="392">
        <f t="shared" si="82"/>
        <v>45027</v>
      </c>
      <c r="E78" s="540">
        <f t="shared" ref="E78" si="100">D78+2</f>
        <v>45029</v>
      </c>
      <c r="F78" s="392">
        <f t="shared" ref="F78" si="101">D78+4</f>
        <v>45031</v>
      </c>
      <c r="H78" s="473"/>
      <c r="I78" s="168">
        <f t="shared" si="85"/>
        <v>45028</v>
      </c>
      <c r="J78" s="151"/>
      <c r="K78" s="151"/>
      <c r="L78" s="151"/>
      <c r="M78" s="155"/>
      <c r="N78" s="155"/>
      <c r="O78" s="155"/>
      <c r="P78" s="155"/>
    </row>
    <row r="79" spans="1:16" s="152" customFormat="1" ht="18" customHeight="1" x14ac:dyDescent="0.2">
      <c r="A79" s="434"/>
      <c r="B79" s="159" t="s">
        <v>1388</v>
      </c>
      <c r="C79" s="392" t="s">
        <v>3411</v>
      </c>
      <c r="D79" s="392">
        <f t="shared" si="82"/>
        <v>45034</v>
      </c>
      <c r="E79" s="540">
        <f t="shared" ref="E79" si="102">D79+2</f>
        <v>45036</v>
      </c>
      <c r="F79" s="392">
        <f t="shared" ref="F79" si="103">D79+4</f>
        <v>45038</v>
      </c>
      <c r="H79" s="473"/>
      <c r="I79" s="168">
        <f t="shared" si="85"/>
        <v>45035</v>
      </c>
      <c r="J79" s="151"/>
      <c r="K79" s="151"/>
      <c r="L79" s="151"/>
      <c r="M79" s="155"/>
      <c r="N79" s="155"/>
      <c r="O79" s="155"/>
      <c r="P79" s="155"/>
    </row>
    <row r="80" spans="1:16" s="152" customFormat="1" ht="18" customHeight="1" x14ac:dyDescent="0.2">
      <c r="A80" s="434"/>
      <c r="B80" s="159" t="s">
        <v>1388</v>
      </c>
      <c r="C80" s="392" t="s">
        <v>3412</v>
      </c>
      <c r="D80" s="392">
        <f t="shared" si="82"/>
        <v>45041</v>
      </c>
      <c r="E80" s="540">
        <f t="shared" ref="E80" si="104">D80+2</f>
        <v>45043</v>
      </c>
      <c r="F80" s="392">
        <f t="shared" ref="F80" si="105">D80+4</f>
        <v>45045</v>
      </c>
      <c r="H80" s="473"/>
      <c r="I80" s="168">
        <f t="shared" si="85"/>
        <v>45042</v>
      </c>
      <c r="J80" s="151"/>
      <c r="K80" s="151"/>
      <c r="L80" s="151"/>
      <c r="M80" s="155"/>
      <c r="N80" s="155"/>
      <c r="O80" s="155"/>
      <c r="P80" s="155"/>
    </row>
    <row r="81" spans="1:255" s="152" customFormat="1" ht="18" customHeight="1" x14ac:dyDescent="0.2">
      <c r="A81" s="434"/>
      <c r="B81" s="159" t="s">
        <v>1388</v>
      </c>
      <c r="C81" s="392" t="s">
        <v>3413</v>
      </c>
      <c r="D81" s="392">
        <f t="shared" si="82"/>
        <v>45048</v>
      </c>
      <c r="E81" s="540">
        <f t="shared" ref="E81" si="106">D81+2</f>
        <v>45050</v>
      </c>
      <c r="F81" s="392">
        <f t="shared" ref="F81" si="107">D81+4</f>
        <v>45052</v>
      </c>
      <c r="H81" s="473"/>
      <c r="I81" s="168">
        <f t="shared" si="85"/>
        <v>45049</v>
      </c>
      <c r="J81" s="151"/>
      <c r="K81" s="151"/>
      <c r="L81" s="151"/>
      <c r="M81" s="155"/>
      <c r="N81" s="155"/>
      <c r="O81" s="155"/>
      <c r="P81" s="155"/>
    </row>
    <row r="82" spans="1:255" s="152" customFormat="1" ht="18" customHeight="1" x14ac:dyDescent="0.2">
      <c r="A82" s="434"/>
      <c r="B82" s="159" t="s">
        <v>1388</v>
      </c>
      <c r="C82" s="392" t="s">
        <v>3414</v>
      </c>
      <c r="D82" s="392">
        <f t="shared" si="82"/>
        <v>45055</v>
      </c>
      <c r="E82" s="540">
        <f t="shared" ref="E82:E83" si="108">D82+2</f>
        <v>45057</v>
      </c>
      <c r="F82" s="392">
        <f t="shared" ref="F82:F83" si="109">D82+4</f>
        <v>45059</v>
      </c>
      <c r="H82" s="473"/>
      <c r="I82" s="168">
        <f t="shared" si="85"/>
        <v>45056</v>
      </c>
      <c r="J82" s="151"/>
      <c r="K82" s="151"/>
      <c r="L82" s="151"/>
      <c r="M82" s="155"/>
      <c r="N82" s="155"/>
      <c r="O82" s="155"/>
      <c r="P82" s="155"/>
    </row>
    <row r="83" spans="1:255" s="152" customFormat="1" ht="18" customHeight="1" x14ac:dyDescent="0.2">
      <c r="A83" s="434"/>
      <c r="B83" s="159" t="s">
        <v>1388</v>
      </c>
      <c r="C83" s="392" t="s">
        <v>3415</v>
      </c>
      <c r="D83" s="392">
        <f t="shared" si="82"/>
        <v>45062</v>
      </c>
      <c r="E83" s="540">
        <f t="shared" si="108"/>
        <v>45064</v>
      </c>
      <c r="F83" s="392">
        <f t="shared" si="109"/>
        <v>45066</v>
      </c>
      <c r="H83" s="473"/>
      <c r="I83" s="168">
        <f t="shared" si="85"/>
        <v>45063</v>
      </c>
      <c r="J83" s="151"/>
      <c r="K83" s="151"/>
      <c r="L83" s="151"/>
      <c r="M83" s="155"/>
      <c r="N83" s="155"/>
      <c r="O83" s="155"/>
      <c r="P83" s="155"/>
    </row>
    <row r="84" spans="1:255" s="152" customFormat="1" ht="18" customHeight="1" x14ac:dyDescent="0.2">
      <c r="A84" s="434"/>
      <c r="B84" s="159" t="s">
        <v>1388</v>
      </c>
      <c r="C84" s="392" t="s">
        <v>3416</v>
      </c>
      <c r="D84" s="392">
        <f t="shared" si="82"/>
        <v>45069</v>
      </c>
      <c r="E84" s="540">
        <f t="shared" ref="E84" si="110">D84+2</f>
        <v>45071</v>
      </c>
      <c r="F84" s="392">
        <f t="shared" ref="F84" si="111">D84+4</f>
        <v>45073</v>
      </c>
      <c r="H84" s="473"/>
      <c r="I84" s="168">
        <f t="shared" si="85"/>
        <v>45070</v>
      </c>
      <c r="J84" s="151"/>
      <c r="K84" s="151"/>
      <c r="L84" s="151"/>
      <c r="M84" s="155"/>
      <c r="N84" s="155"/>
      <c r="O84" s="155"/>
      <c r="P84" s="155"/>
    </row>
    <row r="85" spans="1:255" s="152" customFormat="1" ht="18" customHeight="1" x14ac:dyDescent="0.2">
      <c r="A85" s="434"/>
      <c r="B85" s="159" t="s">
        <v>1388</v>
      </c>
      <c r="C85" s="392" t="s">
        <v>3417</v>
      </c>
      <c r="D85" s="392">
        <f t="shared" si="82"/>
        <v>45076</v>
      </c>
      <c r="E85" s="540">
        <f t="shared" ref="E85" si="112">D85+2</f>
        <v>45078</v>
      </c>
      <c r="F85" s="392">
        <f t="shared" ref="F85" si="113">D85+4</f>
        <v>45080</v>
      </c>
      <c r="H85" s="473"/>
      <c r="I85" s="168">
        <f t="shared" si="85"/>
        <v>45077</v>
      </c>
      <c r="J85" s="151"/>
      <c r="K85" s="151"/>
      <c r="L85" s="151"/>
      <c r="M85" s="155"/>
      <c r="N85" s="155"/>
      <c r="O85" s="155"/>
      <c r="P85" s="155"/>
    </row>
    <row r="86" spans="1:255" s="152" customFormat="1" ht="18" customHeight="1" x14ac:dyDescent="0.2">
      <c r="A86" s="434"/>
      <c r="B86" s="170"/>
      <c r="C86" s="161"/>
      <c r="D86" s="161"/>
      <c r="E86" s="161"/>
      <c r="F86" s="161"/>
      <c r="H86" s="473"/>
      <c r="I86" s="168"/>
      <c r="J86" s="151"/>
      <c r="K86" s="151"/>
      <c r="L86" s="151"/>
      <c r="M86" s="155"/>
      <c r="N86" s="155"/>
      <c r="O86" s="155"/>
      <c r="P86" s="155"/>
    </row>
    <row r="87" spans="1:255" s="152" customFormat="1" ht="18" customHeight="1" x14ac:dyDescent="0.2">
      <c r="A87" s="350"/>
      <c r="B87" s="163" t="s">
        <v>685</v>
      </c>
      <c r="C87" s="151"/>
      <c r="D87" s="151"/>
      <c r="F87" s="151"/>
      <c r="G87" s="153"/>
      <c r="H87" s="155"/>
      <c r="I87" s="155"/>
      <c r="J87" s="155"/>
      <c r="K87" s="155"/>
      <c r="L87" s="155"/>
      <c r="M87" s="155"/>
      <c r="N87" s="155"/>
      <c r="O87" s="155"/>
      <c r="P87" s="15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</row>
    <row r="88" spans="1:255" s="152" customFormat="1" ht="18" customHeight="1" x14ac:dyDescent="0.2">
      <c r="A88" s="350"/>
      <c r="B88" s="163"/>
      <c r="C88" s="151"/>
      <c r="D88" s="151"/>
      <c r="F88" s="151"/>
      <c r="G88" s="153"/>
      <c r="H88" s="155"/>
      <c r="I88" s="155"/>
      <c r="J88" s="155"/>
      <c r="K88" s="155"/>
      <c r="L88" s="155"/>
      <c r="M88" s="155"/>
      <c r="N88" s="155"/>
      <c r="O88" s="155"/>
      <c r="P88" s="15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</row>
    <row r="89" spans="1:255" s="152" customFormat="1" ht="18" customHeight="1" x14ac:dyDescent="0.2">
      <c r="A89" s="350"/>
      <c r="B89" s="155"/>
      <c r="C89" s="151"/>
      <c r="D89" s="151"/>
      <c r="E89" s="151"/>
      <c r="F89" s="151"/>
      <c r="G89" s="151"/>
      <c r="H89" s="155"/>
      <c r="I89" s="155"/>
      <c r="J89" s="155"/>
      <c r="K89" s="155"/>
      <c r="L89" s="155"/>
      <c r="M89" s="15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</row>
    <row r="90" spans="1:255" s="152" customFormat="1" ht="18" customHeight="1" x14ac:dyDescent="0.2">
      <c r="A90" s="350"/>
      <c r="B90" s="155"/>
      <c r="C90" s="151"/>
      <c r="D90" s="151"/>
      <c r="E90" s="151"/>
      <c r="F90" s="151"/>
      <c r="G90" s="151"/>
      <c r="H90" s="155"/>
      <c r="I90" s="155"/>
      <c r="J90" s="155"/>
      <c r="K90" s="155"/>
      <c r="L90" s="155"/>
      <c r="M90" s="15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</row>
    <row r="91" spans="1:255" s="155" customFormat="1" ht="18" hidden="1" customHeight="1" x14ac:dyDescent="0.2">
      <c r="B91" s="1344" t="s">
        <v>3418</v>
      </c>
      <c r="C91" s="1344"/>
      <c r="D91" s="1344"/>
      <c r="E91" s="1344"/>
      <c r="F91" s="1344"/>
      <c r="G91" s="175"/>
      <c r="H91" s="175"/>
    </row>
    <row r="92" spans="1:255" s="155" customFormat="1" ht="18" hidden="1" customHeight="1" x14ac:dyDescent="0.2">
      <c r="A92" s="426"/>
      <c r="B92" s="154"/>
      <c r="C92" s="175"/>
      <c r="D92" s="175"/>
      <c r="E92" s="175"/>
      <c r="F92" s="175"/>
      <c r="G92" s="175"/>
      <c r="H92" s="175"/>
    </row>
    <row r="93" spans="1:255" s="155" customFormat="1" ht="31.9" hidden="1" customHeight="1" x14ac:dyDescent="0.2">
      <c r="A93" s="350"/>
      <c r="B93" s="433" t="s">
        <v>1736</v>
      </c>
      <c r="C93" s="168" t="s">
        <v>560</v>
      </c>
      <c r="D93" s="362" t="s">
        <v>1256</v>
      </c>
      <c r="E93" s="169" t="s">
        <v>1737</v>
      </c>
      <c r="F93" s="362" t="s">
        <v>305</v>
      </c>
      <c r="G93" s="169" t="s">
        <v>2181</v>
      </c>
    </row>
    <row r="94" spans="1:255" s="155" customFormat="1" ht="22.5" hidden="1" customHeight="1" x14ac:dyDescent="0.2">
      <c r="A94" s="350"/>
      <c r="B94" s="433"/>
      <c r="C94" s="168"/>
      <c r="D94" s="362"/>
      <c r="E94" s="169" t="s">
        <v>246</v>
      </c>
      <c r="F94" s="362" t="s">
        <v>318</v>
      </c>
      <c r="G94" s="169" t="s">
        <v>147</v>
      </c>
    </row>
    <row r="95" spans="1:255" s="155" customFormat="1" ht="18" hidden="1" customHeight="1" x14ac:dyDescent="0.2">
      <c r="A95" s="371"/>
      <c r="B95" s="159" t="s">
        <v>1741</v>
      </c>
      <c r="C95" s="341" t="s">
        <v>3419</v>
      </c>
      <c r="D95" s="341">
        <v>44300</v>
      </c>
      <c r="E95" s="341">
        <f t="shared" ref="E95" si="114">D95+2</f>
        <v>44302</v>
      </c>
      <c r="F95" s="341">
        <f t="shared" ref="F95" si="115">D95+4</f>
        <v>44304</v>
      </c>
      <c r="G95" s="341">
        <f t="shared" ref="G95" si="116">D95+6</f>
        <v>44306</v>
      </c>
      <c r="H95" s="443"/>
      <c r="I95" s="151"/>
      <c r="J95" s="151"/>
      <c r="K95" s="151"/>
      <c r="L95" s="151"/>
    </row>
    <row r="96" spans="1:255" s="155" customFormat="1" ht="18" hidden="1" customHeight="1" x14ac:dyDescent="0.2">
      <c r="A96" s="371" t="s">
        <v>3420</v>
      </c>
      <c r="B96" s="159" t="s">
        <v>1741</v>
      </c>
      <c r="C96" s="341" t="s">
        <v>3421</v>
      </c>
      <c r="D96" s="341">
        <f t="shared" ref="D96:D102" si="117">D95+7</f>
        <v>44307</v>
      </c>
      <c r="E96" s="341">
        <f t="shared" ref="E96" si="118">D96+2</f>
        <v>44309</v>
      </c>
      <c r="F96" s="341">
        <f t="shared" ref="F96" si="119">D96+4</f>
        <v>44311</v>
      </c>
      <c r="G96" s="341">
        <f t="shared" ref="G96" si="120">D96+6</f>
        <v>44313</v>
      </c>
      <c r="H96" s="443"/>
      <c r="I96" s="151"/>
      <c r="J96" s="151"/>
      <c r="K96" s="151"/>
      <c r="L96" s="151"/>
    </row>
    <row r="97" spans="1:14" s="155" customFormat="1" ht="18" hidden="1" customHeight="1" x14ac:dyDescent="0.2">
      <c r="A97" s="371"/>
      <c r="B97" s="159" t="s">
        <v>1741</v>
      </c>
      <c r="C97" s="341" t="s">
        <v>3422</v>
      </c>
      <c r="D97" s="449">
        <f t="shared" si="117"/>
        <v>44314</v>
      </c>
      <c r="E97" s="160"/>
      <c r="F97" s="160"/>
      <c r="G97" s="160"/>
      <c r="H97" s="443"/>
      <c r="I97" s="151"/>
      <c r="J97" s="151"/>
      <c r="K97" s="151"/>
      <c r="L97" s="151"/>
    </row>
    <row r="98" spans="1:14" s="155" customFormat="1" ht="18" hidden="1" customHeight="1" x14ac:dyDescent="0.2">
      <c r="A98" s="371"/>
      <c r="B98" s="395" t="s">
        <v>1741</v>
      </c>
      <c r="C98" s="392" t="s">
        <v>3423</v>
      </c>
      <c r="D98" s="392">
        <f t="shared" si="117"/>
        <v>44321</v>
      </c>
      <c r="E98" s="392">
        <f t="shared" ref="E98:E99" si="121">D98+2</f>
        <v>44323</v>
      </c>
      <c r="F98" s="392">
        <f t="shared" ref="F98:F99" si="122">D98+4</f>
        <v>44325</v>
      </c>
      <c r="G98" s="392">
        <f t="shared" ref="G98:G99" si="123">D98+6</f>
        <v>44327</v>
      </c>
      <c r="H98" s="443"/>
      <c r="I98" s="151"/>
      <c r="J98" s="151"/>
      <c r="K98" s="151"/>
      <c r="L98" s="151"/>
    </row>
    <row r="99" spans="1:14" s="155" customFormat="1" ht="18" hidden="1" customHeight="1" x14ac:dyDescent="0.2">
      <c r="A99" s="371" t="s">
        <v>1155</v>
      </c>
      <c r="B99" s="395" t="s">
        <v>1084</v>
      </c>
      <c r="C99" s="392" t="s">
        <v>3424</v>
      </c>
      <c r="D99" s="392">
        <f t="shared" si="117"/>
        <v>44328</v>
      </c>
      <c r="E99" s="392">
        <f t="shared" si="121"/>
        <v>44330</v>
      </c>
      <c r="F99" s="392">
        <f t="shared" si="122"/>
        <v>44332</v>
      </c>
      <c r="G99" s="392">
        <f t="shared" si="123"/>
        <v>44334</v>
      </c>
      <c r="H99" s="443"/>
      <c r="I99" s="151"/>
      <c r="J99" s="151"/>
      <c r="K99" s="151"/>
      <c r="L99" s="151"/>
    </row>
    <row r="100" spans="1:14" s="155" customFormat="1" ht="18" hidden="1" customHeight="1" x14ac:dyDescent="0.2">
      <c r="A100" s="371"/>
      <c r="B100" s="395" t="s">
        <v>1741</v>
      </c>
      <c r="C100" s="392" t="s">
        <v>3425</v>
      </c>
      <c r="D100" s="392">
        <f t="shared" si="117"/>
        <v>44335</v>
      </c>
      <c r="E100" s="392">
        <f t="shared" ref="E100:E101" si="124">D100+2</f>
        <v>44337</v>
      </c>
      <c r="F100" s="392">
        <f t="shared" ref="F100:F101" si="125">D100+4</f>
        <v>44339</v>
      </c>
      <c r="G100" s="392">
        <f t="shared" ref="G100:G101" si="126">D100+6</f>
        <v>44341</v>
      </c>
      <c r="H100" s="443"/>
      <c r="I100" s="151"/>
      <c r="J100" s="151"/>
      <c r="K100" s="151"/>
      <c r="L100" s="151"/>
    </row>
    <row r="101" spans="1:14" s="155" customFormat="1" ht="18" hidden="1" customHeight="1" x14ac:dyDescent="0.2">
      <c r="A101" s="371" t="s">
        <v>1155</v>
      </c>
      <c r="B101" s="395" t="s">
        <v>1084</v>
      </c>
      <c r="C101" s="392" t="s">
        <v>3426</v>
      </c>
      <c r="D101" s="392">
        <f t="shared" si="117"/>
        <v>44342</v>
      </c>
      <c r="E101" s="392">
        <f t="shared" si="124"/>
        <v>44344</v>
      </c>
      <c r="F101" s="392">
        <f t="shared" si="125"/>
        <v>44346</v>
      </c>
      <c r="G101" s="392">
        <f t="shared" si="126"/>
        <v>44348</v>
      </c>
      <c r="H101" s="443"/>
      <c r="I101" s="151"/>
      <c r="J101" s="151"/>
      <c r="K101" s="151"/>
      <c r="L101" s="151"/>
    </row>
    <row r="102" spans="1:14" s="155" customFormat="1" ht="18" hidden="1" customHeight="1" x14ac:dyDescent="0.2">
      <c r="A102" s="371"/>
      <c r="B102" s="395" t="s">
        <v>1741</v>
      </c>
      <c r="C102" s="392" t="s">
        <v>3427</v>
      </c>
      <c r="D102" s="392">
        <f t="shared" si="117"/>
        <v>44349</v>
      </c>
      <c r="E102" s="392">
        <f t="shared" ref="E102" si="127">D102+2</f>
        <v>44351</v>
      </c>
      <c r="F102" s="392">
        <f t="shared" ref="F102" si="128">D102+4</f>
        <v>44353</v>
      </c>
      <c r="G102" s="392">
        <f t="shared" ref="G102" si="129">D102+6</f>
        <v>44355</v>
      </c>
      <c r="H102" s="443"/>
      <c r="I102" s="151"/>
      <c r="J102" s="151"/>
      <c r="K102" s="151"/>
      <c r="L102" s="151"/>
    </row>
    <row r="103" spans="1:14" s="155" customFormat="1" ht="16.5" hidden="1" customHeight="1" x14ac:dyDescent="0.2">
      <c r="A103" s="350"/>
      <c r="B103" s="163" t="s">
        <v>685</v>
      </c>
      <c r="C103" s="161"/>
      <c r="D103" s="161"/>
      <c r="E103" s="161"/>
      <c r="F103" s="161"/>
      <c r="G103" s="161"/>
      <c r="H103" s="151"/>
    </row>
    <row r="104" spans="1:14" s="155" customFormat="1" ht="18" hidden="1" customHeight="1" x14ac:dyDescent="0.2">
      <c r="A104" s="350"/>
      <c r="B104" s="163" t="s">
        <v>3428</v>
      </c>
      <c r="C104" s="151"/>
      <c r="D104" s="151"/>
      <c r="E104" s="151"/>
      <c r="F104" s="151"/>
      <c r="G104" s="151"/>
      <c r="H104" s="151"/>
    </row>
    <row r="105" spans="1:14" ht="18" customHeight="1" x14ac:dyDescent="0.2">
      <c r="B105" s="3"/>
      <c r="C105" s="9"/>
      <c r="D105" s="9"/>
      <c r="E105" s="9"/>
    </row>
    <row r="106" spans="1:14" s="165" customFormat="1" ht="18" customHeight="1" x14ac:dyDescent="0.2">
      <c r="A106" s="427"/>
      <c r="B106" s="199" t="s">
        <v>449</v>
      </c>
      <c r="C106" s="200"/>
      <c r="D106" s="200"/>
      <c r="E106" s="201"/>
      <c r="F106" s="202" t="s">
        <v>1168</v>
      </c>
      <c r="G106" s="202"/>
      <c r="H106" s="200"/>
      <c r="I106" s="200"/>
      <c r="J106" s="202" t="s">
        <v>451</v>
      </c>
      <c r="K106" s="202"/>
      <c r="L106" s="202"/>
      <c r="M106" s="200"/>
      <c r="N106" s="203"/>
    </row>
    <row r="107" spans="1:14" s="165" customFormat="1" ht="18" customHeight="1" x14ac:dyDescent="0.2">
      <c r="A107" s="427"/>
      <c r="B107" s="204" t="s">
        <v>452</v>
      </c>
      <c r="C107" s="200"/>
      <c r="D107" s="205" t="s">
        <v>453</v>
      </c>
      <c r="E107" s="206"/>
      <c r="F107" s="204" t="s">
        <v>454</v>
      </c>
      <c r="G107" s="200"/>
      <c r="H107" s="205" t="s">
        <v>455</v>
      </c>
      <c r="I107" s="200"/>
      <c r="J107" s="204" t="s">
        <v>456</v>
      </c>
      <c r="K107" s="200"/>
      <c r="L107" s="205" t="s">
        <v>457</v>
      </c>
      <c r="M107" s="200"/>
      <c r="N107" s="203"/>
    </row>
    <row r="108" spans="1:14" s="165" customFormat="1" ht="18" customHeight="1" x14ac:dyDescent="0.2">
      <c r="A108" s="428"/>
      <c r="B108" s="465" t="s">
        <v>458</v>
      </c>
      <c r="C108" s="209"/>
      <c r="D108" s="645" t="s">
        <v>459</v>
      </c>
      <c r="E108" s="204"/>
      <c r="F108" s="796" t="s">
        <v>460</v>
      </c>
      <c r="G108" s="796" t="s">
        <v>461</v>
      </c>
      <c r="H108" s="264" t="s">
        <v>462</v>
      </c>
      <c r="I108" s="200"/>
      <c r="J108" s="208" t="s">
        <v>463</v>
      </c>
      <c r="K108" s="209" t="s">
        <v>1169</v>
      </c>
      <c r="L108" s="210" t="s">
        <v>464</v>
      </c>
      <c r="M108" s="200"/>
      <c r="N108" s="203"/>
    </row>
    <row r="109" spans="1:14" s="165" customFormat="1" ht="18" customHeight="1" x14ac:dyDescent="0.2">
      <c r="A109" s="427"/>
      <c r="B109" s="465" t="s">
        <v>465</v>
      </c>
      <c r="C109" s="209"/>
      <c r="D109" s="645" t="s">
        <v>466</v>
      </c>
      <c r="E109" s="204"/>
      <c r="F109" s="796" t="s">
        <v>467</v>
      </c>
      <c r="G109" s="796" t="s">
        <v>468</v>
      </c>
      <c r="H109" s="264" t="s">
        <v>469</v>
      </c>
      <c r="I109" s="200"/>
      <c r="J109" s="208" t="s">
        <v>470</v>
      </c>
      <c r="K109" s="209" t="s">
        <v>1170</v>
      </c>
      <c r="L109" s="210" t="s">
        <v>471</v>
      </c>
      <c r="M109" s="200"/>
      <c r="N109" s="203"/>
    </row>
    <row r="110" spans="1:14" s="165" customFormat="1" ht="18" customHeight="1" x14ac:dyDescent="0.2">
      <c r="A110" s="427"/>
      <c r="B110" s="208" t="s">
        <v>2273</v>
      </c>
      <c r="C110" s="209"/>
      <c r="D110" s="210" t="s">
        <v>473</v>
      </c>
      <c r="E110" s="204"/>
      <c r="F110" s="796" t="s">
        <v>474</v>
      </c>
      <c r="G110" s="796" t="s">
        <v>475</v>
      </c>
      <c r="H110" s="264" t="s">
        <v>476</v>
      </c>
      <c r="I110" s="200"/>
      <c r="J110" s="208" t="s">
        <v>1173</v>
      </c>
      <c r="K110" s="209" t="s">
        <v>1174</v>
      </c>
      <c r="L110" s="210" t="s">
        <v>1175</v>
      </c>
      <c r="M110" s="200"/>
      <c r="N110" s="203"/>
    </row>
    <row r="111" spans="1:14" s="165" customFormat="1" ht="18" customHeight="1" x14ac:dyDescent="0.2">
      <c r="A111" s="427"/>
      <c r="B111" s="208" t="s">
        <v>479</v>
      </c>
      <c r="C111" s="209"/>
      <c r="D111" s="210" t="s">
        <v>480</v>
      </c>
      <c r="E111" s="204"/>
      <c r="F111" s="796" t="s">
        <v>481</v>
      </c>
      <c r="G111" s="796" t="s">
        <v>482</v>
      </c>
      <c r="H111" s="264" t="s">
        <v>483</v>
      </c>
      <c r="I111" s="200"/>
      <c r="J111" s="208" t="s">
        <v>484</v>
      </c>
      <c r="K111" s="209" t="s">
        <v>1176</v>
      </c>
      <c r="L111" s="210" t="s">
        <v>485</v>
      </c>
      <c r="M111" s="200"/>
      <c r="N111" s="203"/>
    </row>
    <row r="112" spans="1:14" s="165" customFormat="1" ht="18" customHeight="1" x14ac:dyDescent="0.2">
      <c r="A112" s="427"/>
      <c r="B112" s="465" t="s">
        <v>486</v>
      </c>
      <c r="C112" s="209"/>
      <c r="D112" s="645" t="s">
        <v>487</v>
      </c>
      <c r="E112" s="204"/>
      <c r="F112" s="796" t="s">
        <v>2274</v>
      </c>
      <c r="G112" s="796" t="s">
        <v>489</v>
      </c>
      <c r="H112" s="264" t="s">
        <v>2275</v>
      </c>
      <c r="I112" s="200"/>
      <c r="J112" s="208" t="s">
        <v>491</v>
      </c>
      <c r="K112" s="209" t="s">
        <v>1177</v>
      </c>
      <c r="L112" s="210" t="s">
        <v>492</v>
      </c>
      <c r="M112" s="200"/>
      <c r="N112" s="203"/>
    </row>
    <row r="113" spans="1:14" s="165" customFormat="1" ht="18" customHeight="1" x14ac:dyDescent="0.2">
      <c r="A113" s="427"/>
      <c r="B113" s="465" t="s">
        <v>493</v>
      </c>
      <c r="C113" s="209"/>
      <c r="D113" s="645" t="s">
        <v>494</v>
      </c>
      <c r="E113" s="204"/>
      <c r="F113" s="796" t="s">
        <v>2276</v>
      </c>
      <c r="G113" s="796" t="s">
        <v>496</v>
      </c>
      <c r="H113" s="264" t="s">
        <v>2277</v>
      </c>
      <c r="I113" s="200"/>
      <c r="J113" s="208" t="s">
        <v>498</v>
      </c>
      <c r="K113" s="209" t="s">
        <v>1178</v>
      </c>
      <c r="L113" s="210" t="s">
        <v>499</v>
      </c>
      <c r="M113" s="200"/>
      <c r="N113" s="203"/>
    </row>
    <row r="114" spans="1:14" s="165" customFormat="1" ht="18" customHeight="1" x14ac:dyDescent="0.2">
      <c r="A114" s="427"/>
      <c r="B114" s="465" t="s">
        <v>1179</v>
      </c>
      <c r="C114" s="209"/>
      <c r="D114" s="645" t="s">
        <v>1180</v>
      </c>
      <c r="E114" s="204"/>
      <c r="F114" s="569"/>
      <c r="G114"/>
      <c r="H114"/>
      <c r="I114" s="200"/>
      <c r="J114" s="208"/>
      <c r="K114" s="209"/>
      <c r="L114" s="210"/>
      <c r="M114" s="200"/>
      <c r="N114" s="203"/>
    </row>
    <row r="115" spans="1:14" s="165" customFormat="1" ht="18" customHeight="1" x14ac:dyDescent="0.2">
      <c r="A115" s="427"/>
      <c r="B115" s="465" t="s">
        <v>504</v>
      </c>
      <c r="C115" s="209"/>
      <c r="D115" s="645" t="s">
        <v>505</v>
      </c>
      <c r="E115" s="204"/>
      <c r="F115" s="208"/>
      <c r="G115" s="204"/>
      <c r="H115" s="210"/>
      <c r="I115" s="200"/>
      <c r="J115" s="204"/>
      <c r="K115" s="200"/>
      <c r="L115" s="205"/>
      <c r="M115" s="200"/>
      <c r="N115" s="203"/>
    </row>
    <row r="116" spans="1:14" s="155" customFormat="1" ht="18" customHeight="1" x14ac:dyDescent="0.2">
      <c r="A116" s="429"/>
      <c r="B116" s="203"/>
      <c r="C116" s="203"/>
      <c r="D116" s="211"/>
      <c r="E116" s="211"/>
      <c r="F116" s="208"/>
      <c r="G116" s="204"/>
      <c r="H116" s="210"/>
      <c r="I116" s="200"/>
      <c r="J116" s="19"/>
      <c r="K116" s="19"/>
      <c r="L116" s="19"/>
      <c r="M116" s="200"/>
      <c r="N116" s="203"/>
    </row>
    <row r="117" spans="1:14" s="155" customFormat="1" ht="18" customHeight="1" x14ac:dyDescent="0.2">
      <c r="A117" s="429"/>
      <c r="B117" s="200" t="s">
        <v>1181</v>
      </c>
      <c r="C117" s="200" t="s">
        <v>1182</v>
      </c>
      <c r="D117" s="212"/>
      <c r="E117" s="200"/>
      <c r="F117" s="200" t="s">
        <v>1183</v>
      </c>
      <c r="G117" s="213" t="s">
        <v>1184</v>
      </c>
      <c r="H117" s="203"/>
      <c r="I117" s="200"/>
      <c r="J117" s="200" t="s">
        <v>1183</v>
      </c>
      <c r="K117" s="200" t="s">
        <v>1185</v>
      </c>
      <c r="L117" s="203"/>
      <c r="M117" s="203"/>
      <c r="N117" s="203"/>
    </row>
    <row r="118" spans="1:14" ht="18" customHeight="1" x14ac:dyDescent="0.2">
      <c r="J118" s="19"/>
    </row>
    <row r="119" spans="1:14" ht="18" customHeight="1" x14ac:dyDescent="0.2">
      <c r="J119" s="19"/>
    </row>
    <row r="120" spans="1:14" ht="18" customHeight="1" x14ac:dyDescent="0.2">
      <c r="J120" s="19"/>
    </row>
    <row r="121" spans="1:14" ht="18" customHeight="1" x14ac:dyDescent="0.2">
      <c r="J121" s="19"/>
    </row>
    <row r="122" spans="1:14" ht="18" customHeight="1" x14ac:dyDescent="0.2">
      <c r="J122" s="19"/>
    </row>
    <row r="123" spans="1:14" ht="18" customHeight="1" x14ac:dyDescent="0.2">
      <c r="J123" s="19"/>
    </row>
    <row r="124" spans="1:14" ht="18" customHeight="1" x14ac:dyDescent="0.2">
      <c r="J124" s="19"/>
    </row>
    <row r="125" spans="1:14" ht="18" customHeight="1" x14ac:dyDescent="0.2">
      <c r="J125" s="19"/>
    </row>
    <row r="126" spans="1:14" ht="18" customHeight="1" x14ac:dyDescent="0.2">
      <c r="J126" s="19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2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IV46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36" customWidth="1"/>
    <col min="2" max="2" width="27.140625" style="151" customWidth="1"/>
    <col min="3" max="3" width="14" style="151" customWidth="1"/>
    <col min="4" max="4" width="14.140625" style="151" customWidth="1"/>
    <col min="5" max="5" width="17.5703125" style="151" customWidth="1"/>
    <col min="6" max="6" width="19.28515625" style="151" customWidth="1"/>
    <col min="7" max="7" width="17.5703125" style="151" customWidth="1"/>
    <col min="8" max="8" width="18" style="151" customWidth="1"/>
    <col min="9" max="9" width="9.5703125" style="151" customWidth="1"/>
    <col min="10" max="10" width="16.85546875" style="151" customWidth="1"/>
    <col min="11" max="11" width="11.5703125" style="151" bestFit="1" customWidth="1"/>
    <col min="12" max="12" width="9.140625" style="151"/>
    <col min="13" max="13" width="4.140625" style="151" customWidth="1"/>
    <col min="14" max="14" width="13.28515625" style="151" customWidth="1"/>
    <col min="15" max="17" width="9.140625" style="155" customWidth="1"/>
    <col min="18" max="18" width="9.140625" style="155"/>
    <col min="19" max="19" width="9.140625" style="155" customWidth="1"/>
    <col min="20" max="16384" width="9.140625" style="155"/>
  </cols>
  <sheetData>
    <row r="1" spans="1:256" ht="17.25" customHeight="1" x14ac:dyDescent="0.2">
      <c r="K1" s="155"/>
      <c r="L1" s="155"/>
      <c r="M1" s="155"/>
      <c r="N1" s="155"/>
    </row>
    <row r="2" spans="1:256" ht="16.899999999999999" customHeight="1" x14ac:dyDescent="0.2">
      <c r="B2" s="8" t="s">
        <v>1033</v>
      </c>
      <c r="K2" s="155"/>
      <c r="L2" s="155"/>
      <c r="M2" s="155"/>
      <c r="N2" s="155"/>
    </row>
    <row r="3" spans="1:256" ht="17.25" customHeight="1" x14ac:dyDescent="0.2">
      <c r="B3" s="171"/>
      <c r="K3" s="155"/>
      <c r="L3" s="155"/>
      <c r="M3" s="155"/>
      <c r="N3" s="155"/>
    </row>
    <row r="4" spans="1:256" s="152" customFormat="1" ht="17.25" customHeight="1" x14ac:dyDescent="0.2">
      <c r="A4" s="337"/>
      <c r="B4" s="1344" t="s">
        <v>3429</v>
      </c>
      <c r="C4" s="1344"/>
      <c r="D4" s="1344"/>
      <c r="E4" s="1344"/>
      <c r="F4" s="1344"/>
      <c r="G4" s="161"/>
      <c r="H4" s="151"/>
      <c r="I4" s="151"/>
      <c r="J4" s="151"/>
      <c r="K4" s="151"/>
      <c r="L4" s="151"/>
      <c r="M4" s="151"/>
      <c r="N4" s="151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</row>
    <row r="5" spans="1:256" s="152" customFormat="1" ht="17.25" customHeight="1" x14ac:dyDescent="0.2">
      <c r="A5" s="337"/>
      <c r="B5" s="170"/>
      <c r="C5" s="161"/>
      <c r="D5" s="172"/>
      <c r="E5" s="172"/>
      <c r="F5" s="172"/>
      <c r="G5" s="15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6" s="152" customFormat="1" ht="27.75" customHeight="1" x14ac:dyDescent="0.2">
      <c r="A6" s="217"/>
      <c r="B6" s="433" t="s">
        <v>2180</v>
      </c>
      <c r="C6" s="388"/>
      <c r="D6" s="451" t="s">
        <v>1256</v>
      </c>
      <c r="E6" s="362" t="s">
        <v>300</v>
      </c>
      <c r="F6" s="169" t="s">
        <v>3430</v>
      </c>
      <c r="I6" s="151"/>
      <c r="J6" s="151"/>
      <c r="K6" s="151"/>
      <c r="L6" s="151"/>
      <c r="M6" s="151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6" s="152" customFormat="1" ht="17.25" customHeight="1" x14ac:dyDescent="0.2">
      <c r="A7" s="217"/>
      <c r="B7" s="173"/>
      <c r="C7" s="157" t="s">
        <v>1650</v>
      </c>
      <c r="D7" s="387"/>
      <c r="E7" s="362" t="s">
        <v>246</v>
      </c>
      <c r="F7" s="362" t="s">
        <v>318</v>
      </c>
      <c r="I7" s="151"/>
      <c r="J7" s="151"/>
      <c r="K7" s="151"/>
      <c r="L7" s="151"/>
      <c r="M7" s="151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6" s="152" customFormat="1" ht="17.25" hidden="1" customHeight="1" x14ac:dyDescent="0.2">
      <c r="A8" s="217" t="s">
        <v>3431</v>
      </c>
      <c r="B8" s="159" t="s">
        <v>2186</v>
      </c>
      <c r="C8" s="341" t="s">
        <v>3432</v>
      </c>
      <c r="D8" s="341">
        <v>44296</v>
      </c>
      <c r="E8" s="160"/>
      <c r="F8" s="341">
        <f t="shared" ref="F8" si="0">D8+4</f>
        <v>44300</v>
      </c>
      <c r="G8" s="444" t="s">
        <v>3433</v>
      </c>
      <c r="H8" s="153"/>
      <c r="I8" s="151"/>
      <c r="J8" s="151"/>
      <c r="K8" s="151"/>
      <c r="L8" s="151"/>
      <c r="M8" s="151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6" s="152" customFormat="1" ht="17.25" customHeight="1" x14ac:dyDescent="0.2">
      <c r="A9" s="217" t="s">
        <v>3434</v>
      </c>
      <c r="B9" s="159" t="s">
        <v>2186</v>
      </c>
      <c r="C9" s="341" t="s">
        <v>3435</v>
      </c>
      <c r="D9" s="341">
        <v>44296</v>
      </c>
      <c r="E9" s="341">
        <f t="shared" ref="E9" si="1">D9+2</f>
        <v>44298</v>
      </c>
      <c r="F9" s="160"/>
      <c r="G9" s="444"/>
      <c r="H9" s="153"/>
      <c r="I9" s="151"/>
      <c r="J9" s="151"/>
      <c r="K9" s="151"/>
      <c r="L9" s="151"/>
      <c r="M9" s="151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6" s="152" customFormat="1" ht="17.25" customHeight="1" x14ac:dyDescent="0.2">
      <c r="A10" s="217" t="s">
        <v>3431</v>
      </c>
      <c r="B10" s="159" t="s">
        <v>2186</v>
      </c>
      <c r="C10" s="341" t="s">
        <v>3436</v>
      </c>
      <c r="D10" s="341">
        <v>44304</v>
      </c>
      <c r="E10" s="341">
        <f t="shared" ref="E10" si="2">D10+2</f>
        <v>44306</v>
      </c>
      <c r="F10" s="160"/>
      <c r="G10" s="153"/>
      <c r="H10" s="153"/>
      <c r="I10" s="151"/>
      <c r="J10" s="151"/>
      <c r="K10" s="151"/>
      <c r="L10" s="151"/>
      <c r="M10" s="151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6" s="152" customFormat="1" ht="17.25" customHeight="1" x14ac:dyDescent="0.2">
      <c r="A11" s="217" t="s">
        <v>3434</v>
      </c>
      <c r="B11" s="159" t="s">
        <v>2186</v>
      </c>
      <c r="C11" s="341" t="s">
        <v>3437</v>
      </c>
      <c r="D11" s="341">
        <v>44311</v>
      </c>
      <c r="E11" s="341">
        <f t="shared" ref="E11:E14" si="3">D11+2</f>
        <v>44313</v>
      </c>
      <c r="F11" s="341">
        <f t="shared" ref="F11:F14" si="4">D11+4</f>
        <v>44315</v>
      </c>
      <c r="G11" s="153" t="s">
        <v>3438</v>
      </c>
      <c r="H11" s="153"/>
      <c r="I11" s="151"/>
      <c r="J11" s="151"/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6" s="152" customFormat="1" ht="17.25" customHeight="1" x14ac:dyDescent="0.2">
      <c r="A12" s="217"/>
      <c r="B12" s="432" t="s">
        <v>1084</v>
      </c>
      <c r="C12" s="392" t="s">
        <v>3439</v>
      </c>
      <c r="D12" s="392">
        <v>44318</v>
      </c>
      <c r="E12" s="392">
        <f t="shared" si="3"/>
        <v>44320</v>
      </c>
      <c r="F12" s="392">
        <f t="shared" si="4"/>
        <v>44322</v>
      </c>
      <c r="G12" s="153"/>
      <c r="H12" s="153"/>
      <c r="I12" s="151"/>
      <c r="J12" s="151"/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6" s="152" customFormat="1" ht="17.25" hidden="1" customHeight="1" x14ac:dyDescent="0.2">
      <c r="A13" s="217" t="s">
        <v>3434</v>
      </c>
      <c r="B13" s="395" t="s">
        <v>1741</v>
      </c>
      <c r="C13" s="392" t="s">
        <v>3440</v>
      </c>
      <c r="D13" s="392">
        <f t="shared" ref="D13:D16" si="5">D12+7</f>
        <v>44325</v>
      </c>
      <c r="E13" s="392">
        <f t="shared" si="3"/>
        <v>44327</v>
      </c>
      <c r="F13" s="392">
        <f>D13+4</f>
        <v>44329</v>
      </c>
      <c r="G13" s="153"/>
      <c r="H13" s="153"/>
      <c r="I13" s="151"/>
      <c r="J13" s="151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6" s="152" customFormat="1" ht="17.25" hidden="1" customHeight="1" x14ac:dyDescent="0.2">
      <c r="A14" s="217"/>
      <c r="B14" s="395" t="s">
        <v>1084</v>
      </c>
      <c r="C14" s="392" t="s">
        <v>3441</v>
      </c>
      <c r="D14" s="392">
        <f t="shared" si="5"/>
        <v>44332</v>
      </c>
      <c r="E14" s="392">
        <f t="shared" si="3"/>
        <v>44334</v>
      </c>
      <c r="F14" s="392">
        <f t="shared" si="4"/>
        <v>44336</v>
      </c>
      <c r="G14" s="153"/>
      <c r="H14" s="153"/>
      <c r="I14" s="151"/>
      <c r="J14" s="151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6" s="152" customFormat="1" ht="17.25" hidden="1" customHeight="1" x14ac:dyDescent="0.2">
      <c r="A15" s="217" t="s">
        <v>3434</v>
      </c>
      <c r="B15" s="395" t="s">
        <v>1741</v>
      </c>
      <c r="C15" s="392" t="s">
        <v>3442</v>
      </c>
      <c r="D15" s="392">
        <f t="shared" si="5"/>
        <v>44339</v>
      </c>
      <c r="E15" s="392">
        <f t="shared" ref="E15" si="6">D15+2</f>
        <v>44341</v>
      </c>
      <c r="F15" s="392">
        <f t="shared" ref="F15" si="7">D15+4</f>
        <v>44343</v>
      </c>
      <c r="G15" s="153"/>
      <c r="H15" s="153"/>
      <c r="I15" s="151"/>
      <c r="J15" s="151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6" s="152" customFormat="1" ht="17.25" hidden="1" customHeight="1" x14ac:dyDescent="0.2">
      <c r="A16" s="217"/>
      <c r="B16" s="395" t="s">
        <v>1084</v>
      </c>
      <c r="C16" s="392" t="s">
        <v>3443</v>
      </c>
      <c r="D16" s="392">
        <f t="shared" si="5"/>
        <v>44346</v>
      </c>
      <c r="E16" s="392">
        <f t="shared" ref="E16" si="8">D16+2</f>
        <v>44348</v>
      </c>
      <c r="F16" s="392">
        <f t="shared" ref="F16" si="9">D16+4</f>
        <v>44350</v>
      </c>
      <c r="G16" s="153"/>
      <c r="H16" s="153"/>
      <c r="I16" s="151"/>
      <c r="J16" s="151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6" s="152" customFormat="1" ht="17.25" customHeight="1" x14ac:dyDescent="0.2">
      <c r="A17" s="337"/>
      <c r="B17" s="163" t="s">
        <v>685</v>
      </c>
      <c r="C17" s="161"/>
      <c r="D17" s="161"/>
      <c r="E17" s="161"/>
      <c r="F17" s="161"/>
      <c r="G17" s="161"/>
      <c r="H17" s="151"/>
      <c r="I17" s="151"/>
      <c r="J17" s="151"/>
      <c r="K17" s="151"/>
      <c r="L17" s="151"/>
      <c r="M17" s="151"/>
      <c r="N17" s="15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17.25" customHeight="1" x14ac:dyDescent="0.2">
      <c r="A18" s="337"/>
      <c r="B18" s="163"/>
      <c r="C18" s="161"/>
      <c r="D18" s="161"/>
      <c r="E18" s="161"/>
      <c r="F18" s="161"/>
      <c r="G18" s="161"/>
      <c r="H18" s="151"/>
      <c r="I18" s="151"/>
      <c r="J18" s="151"/>
      <c r="K18" s="151"/>
      <c r="L18" s="151"/>
      <c r="M18" s="151"/>
      <c r="N18" s="15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17.25" hidden="1" customHeight="1" x14ac:dyDescent="0.2">
      <c r="A19" s="337"/>
      <c r="B19" s="175"/>
      <c r="C19" s="171" t="s">
        <v>3444</v>
      </c>
      <c r="D19" s="161"/>
      <c r="E19" s="161"/>
      <c r="F19" s="161"/>
      <c r="G19" s="151"/>
      <c r="H19" s="151"/>
      <c r="I19" s="151"/>
      <c r="J19" s="151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6" s="152" customFormat="1" ht="17.25" hidden="1" customHeight="1" x14ac:dyDescent="0.2">
      <c r="A20" s="337"/>
      <c r="B20" s="170"/>
      <c r="C20" s="171"/>
      <c r="D20" s="172"/>
      <c r="E20" s="172"/>
      <c r="F20" s="172"/>
      <c r="G20" s="161"/>
      <c r="H20" s="151"/>
      <c r="I20" s="151"/>
      <c r="J20" s="151"/>
      <c r="K20" s="151"/>
      <c r="L20" s="151"/>
      <c r="M20" s="151"/>
      <c r="N20" s="151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6.25" hidden="1" customHeight="1" x14ac:dyDescent="0.2">
      <c r="A21" s="337"/>
      <c r="B21" s="173"/>
      <c r="C21" s="157" t="s">
        <v>1650</v>
      </c>
      <c r="D21" s="1341" t="s">
        <v>1256</v>
      </c>
      <c r="E21" s="169" t="s">
        <v>1737</v>
      </c>
      <c r="F21" s="362" t="s">
        <v>300</v>
      </c>
      <c r="G21" s="169" t="s">
        <v>3445</v>
      </c>
      <c r="H21" s="151"/>
      <c r="I21" s="151"/>
      <c r="J21" s="151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6" s="152" customFormat="1" ht="17.25" hidden="1" customHeight="1" x14ac:dyDescent="0.2">
      <c r="A22" s="337"/>
      <c r="B22" s="158" t="s">
        <v>388</v>
      </c>
      <c r="C22" s="158" t="s">
        <v>389</v>
      </c>
      <c r="D22" s="1341"/>
      <c r="E22" s="362" t="s">
        <v>246</v>
      </c>
      <c r="F22" s="362" t="s">
        <v>243</v>
      </c>
      <c r="G22" s="362" t="s">
        <v>154</v>
      </c>
      <c r="H22" s="151"/>
      <c r="I22" s="151"/>
      <c r="J22" s="151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6" s="152" customFormat="1" ht="17.25" hidden="1" customHeight="1" x14ac:dyDescent="0.2">
      <c r="A23" s="217"/>
      <c r="B23" s="159" t="s">
        <v>1084</v>
      </c>
      <c r="C23" s="341" t="s">
        <v>3446</v>
      </c>
      <c r="D23" s="341">
        <v>44010</v>
      </c>
      <c r="E23" s="341">
        <f t="shared" ref="E23:E25" si="10">D23+2</f>
        <v>44012</v>
      </c>
      <c r="F23" s="341">
        <f t="shared" ref="F23:F25" si="11">D23+3</f>
        <v>44013</v>
      </c>
      <c r="G23" s="341">
        <f t="shared" ref="G23:G25" si="12">D23+5</f>
        <v>44015</v>
      </c>
      <c r="H23" s="151"/>
      <c r="I23" s="151"/>
      <c r="J23" s="151"/>
      <c r="K23" s="151"/>
      <c r="L23" s="151"/>
      <c r="M23" s="151"/>
      <c r="N23" s="15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17.25" hidden="1" customHeight="1" x14ac:dyDescent="0.2">
      <c r="A24" s="217"/>
      <c r="B24" s="395" t="s">
        <v>2037</v>
      </c>
      <c r="C24" s="392" t="s">
        <v>3447</v>
      </c>
      <c r="D24" s="392">
        <f t="shared" ref="D24:D25" si="13">D23+7</f>
        <v>44017</v>
      </c>
      <c r="E24" s="392">
        <f t="shared" si="10"/>
        <v>44019</v>
      </c>
      <c r="F24" s="392">
        <f t="shared" si="11"/>
        <v>44020</v>
      </c>
      <c r="G24" s="392">
        <f t="shared" si="12"/>
        <v>44022</v>
      </c>
      <c r="H24" s="151"/>
      <c r="I24" s="151"/>
      <c r="J24" s="151"/>
      <c r="K24" s="151"/>
      <c r="L24" s="151"/>
      <c r="M24" s="151"/>
      <c r="N24" s="15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17.25" hidden="1" customHeight="1" x14ac:dyDescent="0.2">
      <c r="A25" s="217"/>
      <c r="B25" s="395" t="s">
        <v>1084</v>
      </c>
      <c r="C25" s="392" t="s">
        <v>3448</v>
      </c>
      <c r="D25" s="392">
        <f t="shared" si="13"/>
        <v>44024</v>
      </c>
      <c r="E25" s="392">
        <f t="shared" si="10"/>
        <v>44026</v>
      </c>
      <c r="F25" s="392">
        <f t="shared" si="11"/>
        <v>44027</v>
      </c>
      <c r="G25" s="392">
        <f t="shared" si="12"/>
        <v>44029</v>
      </c>
      <c r="H25" s="151"/>
      <c r="I25" s="151"/>
      <c r="J25" s="151"/>
      <c r="K25" s="151"/>
      <c r="L25" s="151"/>
      <c r="M25" s="151"/>
      <c r="N25" s="151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17.25" hidden="1" customHeight="1" x14ac:dyDescent="0.2">
      <c r="A26" s="217"/>
      <c r="B26" s="395" t="s">
        <v>2037</v>
      </c>
      <c r="C26" s="392" t="s">
        <v>3449</v>
      </c>
      <c r="D26" s="160">
        <v>44031</v>
      </c>
      <c r="E26" s="160"/>
      <c r="F26" s="160"/>
      <c r="G26" s="160"/>
      <c r="H26" s="151" t="s">
        <v>3450</v>
      </c>
      <c r="I26" s="151"/>
      <c r="J26" s="151"/>
      <c r="K26" s="151"/>
      <c r="L26" s="151"/>
      <c r="M26" s="151"/>
      <c r="N26" s="151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65" customFormat="1" ht="17.25" hidden="1" customHeight="1" x14ac:dyDescent="0.2">
      <c r="A27" s="337"/>
      <c r="B27" s="163" t="s">
        <v>685</v>
      </c>
      <c r="C27" s="151"/>
      <c r="D27" s="151"/>
      <c r="E27" s="151"/>
      <c r="F27" s="151"/>
      <c r="G27" s="151"/>
      <c r="H27" s="166"/>
      <c r="I27" s="151"/>
      <c r="J27" s="151"/>
      <c r="K27" s="151"/>
      <c r="L27" s="166"/>
      <c r="M27" s="151"/>
    </row>
    <row r="28" spans="1:256" s="165" customFormat="1" ht="17.25" customHeight="1" x14ac:dyDescent="0.2">
      <c r="A28" s="337"/>
      <c r="B28" s="163"/>
      <c r="C28" s="151"/>
      <c r="D28" s="151"/>
      <c r="E28" s="151"/>
      <c r="F28" s="151"/>
      <c r="G28" s="151"/>
      <c r="H28" s="166"/>
      <c r="I28" s="151"/>
      <c r="J28" s="151"/>
      <c r="K28" s="151"/>
      <c r="L28" s="166"/>
      <c r="M28" s="151"/>
    </row>
    <row r="29" spans="1:256" s="165" customFormat="1" ht="17.25" customHeight="1" x14ac:dyDescent="0.2">
      <c r="A29" s="337"/>
      <c r="B29" s="199" t="s">
        <v>449</v>
      </c>
      <c r="C29" s="200"/>
      <c r="D29" s="200"/>
      <c r="E29" s="201"/>
      <c r="F29" s="202" t="s">
        <v>1168</v>
      </c>
      <c r="G29" s="202"/>
      <c r="H29" s="200"/>
      <c r="I29" s="200"/>
      <c r="J29" s="202" t="s">
        <v>451</v>
      </c>
      <c r="K29" s="202"/>
      <c r="L29" s="202"/>
      <c r="M29" s="200"/>
      <c r="N29" s="203"/>
    </row>
    <row r="30" spans="1:256" s="165" customFormat="1" ht="17.25" customHeight="1" x14ac:dyDescent="0.2">
      <c r="A30" s="337"/>
      <c r="B30" s="204" t="s">
        <v>452</v>
      </c>
      <c r="C30" s="200"/>
      <c r="D30" s="205" t="s">
        <v>453</v>
      </c>
      <c r="E30" s="206"/>
      <c r="F30" s="204" t="s">
        <v>454</v>
      </c>
      <c r="G30" s="200"/>
      <c r="H30" s="205" t="s">
        <v>455</v>
      </c>
      <c r="I30" s="200"/>
      <c r="J30" s="204" t="s">
        <v>456</v>
      </c>
      <c r="K30" s="200"/>
      <c r="L30" s="205" t="s">
        <v>457</v>
      </c>
      <c r="M30" s="200"/>
      <c r="N30" s="203"/>
    </row>
    <row r="31" spans="1:256" s="165" customFormat="1" ht="17.25" customHeight="1" x14ac:dyDescent="0.2">
      <c r="A31" s="338"/>
      <c r="B31" s="208" t="s">
        <v>3451</v>
      </c>
      <c r="C31" s="209" t="s">
        <v>3452</v>
      </c>
      <c r="D31" s="210" t="s">
        <v>3453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463</v>
      </c>
      <c r="K31" s="209" t="s">
        <v>1169</v>
      </c>
      <c r="L31" s="210" t="s">
        <v>464</v>
      </c>
      <c r="M31" s="200"/>
      <c r="N31" s="203"/>
    </row>
    <row r="32" spans="1:256" s="165" customFormat="1" ht="17.25" customHeight="1" x14ac:dyDescent="0.2">
      <c r="A32" s="337"/>
      <c r="B32" s="208" t="s">
        <v>3454</v>
      </c>
      <c r="C32" s="209" t="s">
        <v>3455</v>
      </c>
      <c r="D32" s="210" t="s">
        <v>3456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470</v>
      </c>
      <c r="K32" s="209" t="s">
        <v>1170</v>
      </c>
      <c r="L32" s="210" t="s">
        <v>471</v>
      </c>
      <c r="M32" s="200"/>
      <c r="N32" s="203"/>
    </row>
    <row r="33" spans="1:14" s="165" customFormat="1" ht="17.25" customHeight="1" x14ac:dyDescent="0.2">
      <c r="A33" s="337"/>
      <c r="B33" s="208" t="s">
        <v>1171</v>
      </c>
      <c r="C33" s="209" t="s">
        <v>3457</v>
      </c>
      <c r="D33" s="210" t="s">
        <v>1172</v>
      </c>
      <c r="E33" s="204"/>
      <c r="F33" s="266" t="e">
        <f>#REF!</f>
        <v>#REF!</v>
      </c>
      <c r="G33" s="266" t="e">
        <f>#REF!</f>
        <v>#REF!</v>
      </c>
      <c r="H33" s="115" t="e">
        <f>#REF!</f>
        <v>#REF!</v>
      </c>
      <c r="I33" s="200"/>
      <c r="J33" s="208" t="s">
        <v>1173</v>
      </c>
      <c r="K33" s="209" t="s">
        <v>1174</v>
      </c>
      <c r="L33" s="210" t="s">
        <v>1175</v>
      </c>
      <c r="M33" s="200"/>
      <c r="N33" s="203"/>
    </row>
    <row r="34" spans="1:14" s="165" customFormat="1" ht="17.25" customHeight="1" x14ac:dyDescent="0.2">
      <c r="A34" s="337"/>
      <c r="B34" s="208" t="s">
        <v>3458</v>
      </c>
      <c r="C34" s="209" t="s">
        <v>3459</v>
      </c>
      <c r="D34" s="210" t="s">
        <v>3460</v>
      </c>
      <c r="E34" s="204"/>
      <c r="F34" s="266" t="e">
        <f>#REF!</f>
        <v>#REF!</v>
      </c>
      <c r="G34" s="266" t="e">
        <f>#REF!</f>
        <v>#REF!</v>
      </c>
      <c r="H34" s="115" t="e">
        <f>#REF!</f>
        <v>#REF!</v>
      </c>
      <c r="I34" s="200"/>
      <c r="J34" s="208" t="s">
        <v>484</v>
      </c>
      <c r="K34" s="209" t="s">
        <v>1176</v>
      </c>
      <c r="L34" s="210" t="s">
        <v>485</v>
      </c>
      <c r="M34" s="200"/>
      <c r="N34" s="203"/>
    </row>
    <row r="35" spans="1:14" s="165" customFormat="1" ht="17.25" customHeight="1" x14ac:dyDescent="0.2">
      <c r="A35" s="337"/>
      <c r="B35" s="208" t="s">
        <v>479</v>
      </c>
      <c r="C35" s="209" t="s">
        <v>3461</v>
      </c>
      <c r="D35" s="210" t="s">
        <v>480</v>
      </c>
      <c r="E35" s="204"/>
      <c r="F35" s="208"/>
      <c r="G35" s="209"/>
      <c r="H35" s="210"/>
      <c r="I35" s="200"/>
      <c r="J35" s="208" t="s">
        <v>491</v>
      </c>
      <c r="K35" s="209" t="s">
        <v>1177</v>
      </c>
      <c r="L35" s="210" t="s">
        <v>492</v>
      </c>
      <c r="M35" s="200"/>
      <c r="N35" s="203"/>
    </row>
    <row r="36" spans="1:14" s="165" customFormat="1" ht="17.25" customHeight="1" x14ac:dyDescent="0.2">
      <c r="A36" s="337"/>
      <c r="B36" s="208" t="s">
        <v>3462</v>
      </c>
      <c r="C36" s="209" t="s">
        <v>3463</v>
      </c>
      <c r="D36" s="210" t="s">
        <v>3464</v>
      </c>
      <c r="E36" s="204"/>
      <c r="F36" s="208"/>
      <c r="G36" s="209"/>
      <c r="H36" s="210"/>
      <c r="I36" s="200"/>
      <c r="J36" s="208" t="s">
        <v>498</v>
      </c>
      <c r="K36" s="209" t="s">
        <v>1178</v>
      </c>
      <c r="L36" s="210" t="s">
        <v>499</v>
      </c>
      <c r="M36" s="200"/>
      <c r="N36" s="203"/>
    </row>
    <row r="37" spans="1:14" s="165" customFormat="1" ht="17.25" customHeight="1" x14ac:dyDescent="0.2">
      <c r="A37" s="337"/>
      <c r="B37" s="208" t="s">
        <v>3465</v>
      </c>
      <c r="C37" s="209" t="s">
        <v>3466</v>
      </c>
      <c r="D37" s="210" t="s">
        <v>3467</v>
      </c>
      <c r="E37" s="204"/>
      <c r="F37" s="203"/>
      <c r="G37" s="203"/>
      <c r="H37" s="203"/>
      <c r="I37" s="200"/>
      <c r="J37" s="208"/>
      <c r="K37" s="209"/>
      <c r="L37" s="210"/>
      <c r="M37" s="200"/>
      <c r="N37" s="203"/>
    </row>
    <row r="38" spans="1:14" s="165" customFormat="1" ht="17.25" customHeight="1" x14ac:dyDescent="0.2">
      <c r="A38" s="337"/>
      <c r="B38" s="208" t="s">
        <v>3468</v>
      </c>
      <c r="C38" s="209" t="s">
        <v>3469</v>
      </c>
      <c r="D38" s="210" t="s">
        <v>3470</v>
      </c>
      <c r="E38" s="204"/>
      <c r="F38" s="208"/>
      <c r="G38" s="204"/>
      <c r="H38" s="210"/>
      <c r="I38" s="200"/>
      <c r="J38" s="204"/>
      <c r="K38" s="200"/>
      <c r="L38" s="205"/>
      <c r="M38" s="200"/>
      <c r="N38" s="203"/>
    </row>
    <row r="39" spans="1:14" ht="17.25" customHeight="1" x14ac:dyDescent="0.2">
      <c r="B39" s="203"/>
      <c r="C39" s="203"/>
      <c r="D39" s="211"/>
      <c r="E39" s="211"/>
      <c r="F39" s="208"/>
      <c r="G39" s="204"/>
      <c r="H39" s="210"/>
      <c r="I39" s="200"/>
      <c r="J39" s="19"/>
      <c r="K39" s="19"/>
      <c r="L39" s="19"/>
      <c r="M39" s="200"/>
      <c r="N39" s="203"/>
    </row>
    <row r="40" spans="1:14" ht="17.25" customHeight="1" x14ac:dyDescent="0.2">
      <c r="B40" s="200" t="s">
        <v>1181</v>
      </c>
      <c r="C40" s="200" t="s">
        <v>1182</v>
      </c>
      <c r="D40" s="212"/>
      <c r="E40" s="200"/>
      <c r="F40" s="200" t="s">
        <v>1183</v>
      </c>
      <c r="G40" s="213" t="s">
        <v>1184</v>
      </c>
      <c r="H40" s="203"/>
      <c r="I40" s="200"/>
      <c r="J40" s="200" t="s">
        <v>1183</v>
      </c>
      <c r="K40" s="200" t="s">
        <v>1185</v>
      </c>
      <c r="L40" s="203"/>
      <c r="M40" s="203"/>
      <c r="N40" s="203"/>
    </row>
    <row r="41" spans="1:14" ht="17.25" customHeight="1" x14ac:dyDescent="0.2">
      <c r="J41" s="155"/>
      <c r="K41" s="155"/>
      <c r="L41" s="155"/>
      <c r="M41" s="155"/>
      <c r="N41" s="155"/>
    </row>
    <row r="42" spans="1:14" ht="17.25" customHeight="1" x14ac:dyDescent="0.2">
      <c r="J42" s="155"/>
      <c r="K42" s="155"/>
      <c r="L42" s="155"/>
      <c r="M42" s="155"/>
      <c r="N42" s="155"/>
    </row>
    <row r="43" spans="1:14" ht="17.25" customHeight="1" x14ac:dyDescent="0.2">
      <c r="J43" s="155"/>
      <c r="K43" s="155"/>
      <c r="L43" s="155"/>
      <c r="M43" s="155"/>
      <c r="N43" s="155"/>
    </row>
    <row r="44" spans="1:14" ht="17.25" customHeight="1" x14ac:dyDescent="0.2">
      <c r="J44" s="155"/>
      <c r="K44" s="155"/>
      <c r="L44" s="155"/>
      <c r="M44" s="155"/>
      <c r="N44" s="155"/>
    </row>
    <row r="45" spans="1:14" ht="17.25" customHeight="1" x14ac:dyDescent="0.2">
      <c r="J45" s="155"/>
      <c r="K45" s="155"/>
      <c r="L45" s="155"/>
      <c r="M45" s="155"/>
      <c r="N45" s="155"/>
    </row>
    <row r="46" spans="1:14" ht="17.25" customHeight="1" x14ac:dyDescent="0.2">
      <c r="J46" s="155"/>
      <c r="K46" s="155"/>
      <c r="L46" s="155"/>
      <c r="M46" s="155"/>
      <c r="N46" s="155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1:Y42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9" customWidth="1"/>
    <col min="11" max="11" width="18.7109375" style="19" customWidth="1"/>
    <col min="12" max="12" width="17.5703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3471</v>
      </c>
      <c r="C2" s="127"/>
      <c r="D2" s="127"/>
      <c r="E2" s="127"/>
      <c r="F2" s="127"/>
      <c r="G2" s="11"/>
      <c r="H2" s="681" t="s">
        <v>382</v>
      </c>
      <c r="I2" s="11"/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00" t="s">
        <v>3472</v>
      </c>
      <c r="C3" s="1300"/>
      <c r="D3" s="1300"/>
      <c r="E3" s="1300"/>
      <c r="F3" s="1300"/>
      <c r="G3" s="1300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25.15" customHeight="1" x14ac:dyDescent="0.2">
      <c r="B5" s="445" t="s">
        <v>1254</v>
      </c>
      <c r="C5" s="1" t="s">
        <v>651</v>
      </c>
      <c r="D5" s="450" t="s">
        <v>1256</v>
      </c>
      <c r="E5" s="408" t="s">
        <v>297</v>
      </c>
      <c r="F5" s="361"/>
      <c r="G5" s="361"/>
      <c r="H5" s="361"/>
      <c r="I5" s="408" t="s">
        <v>293</v>
      </c>
      <c r="J5" s="361"/>
      <c r="K5" s="361"/>
      <c r="L5" s="361"/>
      <c r="M5" s="361"/>
      <c r="N5" s="361"/>
      <c r="O5" s="361"/>
      <c r="P5" s="361"/>
      <c r="Q5" s="361"/>
    </row>
    <row r="6" spans="1:25" ht="24" customHeight="1" x14ac:dyDescent="0.2">
      <c r="A6" s="265"/>
      <c r="B6" s="4" t="s">
        <v>388</v>
      </c>
      <c r="C6" s="4" t="s">
        <v>389</v>
      </c>
      <c r="D6" s="442"/>
      <c r="E6" s="442" t="s">
        <v>243</v>
      </c>
      <c r="F6" s="361"/>
      <c r="G6" s="361"/>
      <c r="H6" s="361"/>
      <c r="I6" s="442" t="s">
        <v>292</v>
      </c>
      <c r="J6" s="361"/>
      <c r="K6" s="361"/>
      <c r="L6" s="361"/>
      <c r="M6" s="361"/>
      <c r="N6" s="361"/>
      <c r="O6" s="361"/>
      <c r="P6" s="361"/>
      <c r="Q6" s="361"/>
    </row>
    <row r="7" spans="1:25" ht="15.75" customHeight="1" x14ac:dyDescent="0.2">
      <c r="A7" s="265" t="s">
        <v>3473</v>
      </c>
      <c r="B7" s="431" t="s">
        <v>3474</v>
      </c>
      <c r="C7" s="399" t="s">
        <v>3475</v>
      </c>
      <c r="D7" s="399">
        <v>44429</v>
      </c>
      <c r="E7" s="399">
        <f t="shared" ref="E7:E12" si="0">D7+3</f>
        <v>44432</v>
      </c>
      <c r="F7" s="361"/>
      <c r="G7" s="361"/>
      <c r="H7" s="361"/>
      <c r="I7" s="9"/>
      <c r="J7" s="361"/>
      <c r="K7" s="361"/>
      <c r="L7" s="361"/>
      <c r="M7" s="361"/>
      <c r="N7" s="361"/>
      <c r="O7" s="361"/>
      <c r="P7" s="361"/>
      <c r="Q7" s="361"/>
    </row>
    <row r="8" spans="1:25" ht="15.75" customHeight="1" x14ac:dyDescent="0.2">
      <c r="A8" s="265" t="s">
        <v>3473</v>
      </c>
      <c r="B8" s="431" t="s">
        <v>3474</v>
      </c>
      <c r="C8" s="399" t="s">
        <v>3476</v>
      </c>
      <c r="D8" s="399">
        <v>44436</v>
      </c>
      <c r="E8" s="399">
        <f t="shared" si="0"/>
        <v>44439</v>
      </c>
      <c r="F8" s="361"/>
      <c r="G8" s="361"/>
      <c r="H8" s="361"/>
      <c r="I8" s="9"/>
      <c r="J8" s="361"/>
      <c r="K8" s="361"/>
      <c r="L8" s="361"/>
      <c r="M8" s="361"/>
      <c r="N8" s="361"/>
      <c r="O8" s="361"/>
      <c r="P8" s="361"/>
      <c r="Q8" s="361"/>
    </row>
    <row r="9" spans="1:25" ht="15.75" customHeight="1" x14ac:dyDescent="0.2">
      <c r="A9" s="265" t="s">
        <v>3473</v>
      </c>
      <c r="B9" s="407" t="s">
        <v>3474</v>
      </c>
      <c r="C9" s="6" t="s">
        <v>3476</v>
      </c>
      <c r="D9" s="6">
        <v>44443</v>
      </c>
      <c r="E9" s="6">
        <f t="shared" si="0"/>
        <v>44446</v>
      </c>
      <c r="F9" s="361"/>
      <c r="G9" s="361"/>
      <c r="H9" s="361"/>
      <c r="I9" s="9"/>
      <c r="J9" s="361"/>
      <c r="K9" s="361"/>
      <c r="L9" s="361"/>
      <c r="M9" s="361"/>
      <c r="N9" s="361"/>
      <c r="O9" s="361"/>
      <c r="P9" s="361"/>
      <c r="Q9" s="361"/>
    </row>
    <row r="10" spans="1:25" ht="15.75" customHeight="1" x14ac:dyDescent="0.2">
      <c r="A10" s="265" t="s">
        <v>3473</v>
      </c>
      <c r="B10" s="407" t="s">
        <v>3474</v>
      </c>
      <c r="C10" s="6" t="s">
        <v>3476</v>
      </c>
      <c r="D10" s="6">
        <v>44450</v>
      </c>
      <c r="E10" s="6">
        <f t="shared" si="0"/>
        <v>44453</v>
      </c>
      <c r="F10" s="361"/>
      <c r="G10" s="361"/>
      <c r="H10" s="361"/>
      <c r="I10" s="9"/>
      <c r="J10" s="361"/>
      <c r="K10" s="361"/>
      <c r="L10" s="361"/>
      <c r="M10" s="361"/>
      <c r="N10" s="361"/>
      <c r="O10" s="361"/>
      <c r="P10" s="361"/>
      <c r="Q10" s="361"/>
    </row>
    <row r="11" spans="1:25" ht="15.75" customHeight="1" x14ac:dyDescent="0.2">
      <c r="A11" s="265" t="s">
        <v>3473</v>
      </c>
      <c r="B11" s="407" t="s">
        <v>3474</v>
      </c>
      <c r="C11" s="6" t="s">
        <v>3476</v>
      </c>
      <c r="D11" s="6">
        <f>D10+7</f>
        <v>44457</v>
      </c>
      <c r="E11" s="6">
        <f t="shared" si="0"/>
        <v>44460</v>
      </c>
      <c r="F11" s="361"/>
      <c r="G11" s="361"/>
      <c r="H11" s="361"/>
      <c r="I11" s="9"/>
      <c r="J11" s="361"/>
      <c r="K11" s="361"/>
      <c r="L11" s="361"/>
      <c r="M11" s="361"/>
      <c r="N11" s="361"/>
      <c r="O11" s="361"/>
      <c r="P11" s="361"/>
      <c r="Q11" s="361"/>
    </row>
    <row r="12" spans="1:25" ht="15.75" customHeight="1" x14ac:dyDescent="0.2">
      <c r="A12" s="265" t="s">
        <v>3473</v>
      </c>
      <c r="B12" s="407" t="s">
        <v>3474</v>
      </c>
      <c r="C12" s="6" t="s">
        <v>3476</v>
      </c>
      <c r="D12" s="6">
        <f>D11+7</f>
        <v>44464</v>
      </c>
      <c r="E12" s="6">
        <f t="shared" si="0"/>
        <v>44467</v>
      </c>
      <c r="F12" s="361"/>
      <c r="G12" s="361"/>
      <c r="H12" s="361"/>
      <c r="I12" s="9"/>
      <c r="J12" s="361"/>
      <c r="K12" s="361"/>
      <c r="L12" s="361"/>
      <c r="M12" s="361"/>
      <c r="N12" s="361"/>
      <c r="O12" s="361"/>
      <c r="P12" s="361"/>
      <c r="Q12" s="361"/>
    </row>
    <row r="13" spans="1:25" s="3" customFormat="1" ht="15.75" customHeight="1" x14ac:dyDescent="0.2">
      <c r="A13" s="5"/>
      <c r="B13" s="10" t="s">
        <v>685</v>
      </c>
      <c r="C13" s="9"/>
      <c r="H13" s="2"/>
      <c r="I13" s="2"/>
      <c r="R13" s="2"/>
      <c r="S13" s="2"/>
      <c r="T13" s="2"/>
      <c r="U13" s="2"/>
      <c r="V13" s="2"/>
      <c r="W13" s="2"/>
      <c r="X13" s="1"/>
      <c r="Y13" s="1"/>
    </row>
    <row r="14" spans="1:25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  <c r="M14" s="11"/>
      <c r="N14" s="12"/>
      <c r="R14" s="11"/>
      <c r="S14" s="11"/>
      <c r="T14" s="11"/>
      <c r="U14" s="11"/>
      <c r="V14" s="11"/>
      <c r="W14" s="11"/>
      <c r="X14" s="16"/>
      <c r="Y14" s="16"/>
    </row>
    <row r="15" spans="1:25" s="14" customFormat="1" ht="15.75" customHeight="1" x14ac:dyDescent="0.2">
      <c r="A15" s="5"/>
      <c r="B15" s="199" t="s">
        <v>449</v>
      </c>
      <c r="C15" s="200"/>
      <c r="D15" s="200"/>
      <c r="E15" s="201"/>
      <c r="F15" s="202" t="s">
        <v>1168</v>
      </c>
      <c r="G15" s="202"/>
      <c r="H15" s="200"/>
      <c r="I15" s="200"/>
      <c r="J15" s="202" t="s">
        <v>451</v>
      </c>
      <c r="K15" s="202"/>
      <c r="L15" s="20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" s="12" customFormat="1" ht="15.75" customHeight="1" x14ac:dyDescent="0.2">
      <c r="A16" s="5"/>
      <c r="B16" s="204" t="s">
        <v>452</v>
      </c>
      <c r="C16" s="200"/>
      <c r="D16" s="205" t="s">
        <v>453</v>
      </c>
      <c r="E16" s="206"/>
      <c r="F16" s="204" t="s">
        <v>454</v>
      </c>
      <c r="G16" s="200"/>
      <c r="H16" s="205" t="s">
        <v>455</v>
      </c>
      <c r="I16" s="200"/>
      <c r="J16" s="204" t="s">
        <v>456</v>
      </c>
      <c r="K16" s="200"/>
      <c r="L16" s="205" t="s">
        <v>457</v>
      </c>
      <c r="M16" s="11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18"/>
      <c r="B17" s="465" t="s">
        <v>458</v>
      </c>
      <c r="C17" s="209"/>
      <c r="D17" s="645" t="s">
        <v>459</v>
      </c>
      <c r="E17" s="204"/>
      <c r="F17" s="796" t="s">
        <v>460</v>
      </c>
      <c r="G17" s="796" t="s">
        <v>461</v>
      </c>
      <c r="H17" s="264" t="s">
        <v>462</v>
      </c>
      <c r="I17" s="200"/>
      <c r="J17" s="208" t="s">
        <v>463</v>
      </c>
      <c r="K17" s="209" t="s">
        <v>1169</v>
      </c>
      <c r="L17" s="210" t="s">
        <v>464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4" customFormat="1" ht="15.75" customHeight="1" x14ac:dyDescent="0.2">
      <c r="A18" s="5"/>
      <c r="B18" s="465" t="s">
        <v>465</v>
      </c>
      <c r="C18" s="209"/>
      <c r="D18" s="645" t="s">
        <v>466</v>
      </c>
      <c r="E18" s="204"/>
      <c r="F18" s="796" t="s">
        <v>467</v>
      </c>
      <c r="G18" s="796" t="s">
        <v>468</v>
      </c>
      <c r="H18" s="264" t="s">
        <v>469</v>
      </c>
      <c r="I18" s="200"/>
      <c r="J18" s="208" t="s">
        <v>470</v>
      </c>
      <c r="K18" s="209" t="s">
        <v>1170</v>
      </c>
      <c r="L18" s="210" t="s">
        <v>471</v>
      </c>
      <c r="M18" s="11"/>
      <c r="N18" s="12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208" t="s">
        <v>2273</v>
      </c>
      <c r="C19" s="209"/>
      <c r="D19" s="210" t="s">
        <v>473</v>
      </c>
      <c r="E19" s="204"/>
      <c r="F19" s="796" t="s">
        <v>474</v>
      </c>
      <c r="G19" s="796" t="s">
        <v>475</v>
      </c>
      <c r="H19" s="264" t="s">
        <v>476</v>
      </c>
      <c r="I19" s="200"/>
      <c r="J19" s="208" t="s">
        <v>1173</v>
      </c>
      <c r="K19" s="209" t="s">
        <v>1174</v>
      </c>
      <c r="L19" s="210" t="s">
        <v>1175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208" t="s">
        <v>479</v>
      </c>
      <c r="C20" s="209"/>
      <c r="D20" s="210" t="s">
        <v>480</v>
      </c>
      <c r="E20" s="204"/>
      <c r="F20" s="796" t="s">
        <v>481</v>
      </c>
      <c r="G20" s="796" t="s">
        <v>482</v>
      </c>
      <c r="H20" s="264" t="s">
        <v>483</v>
      </c>
      <c r="I20" s="200"/>
      <c r="J20" s="208" t="s">
        <v>484</v>
      </c>
      <c r="K20" s="209" t="s">
        <v>1176</v>
      </c>
      <c r="L20" s="210" t="s">
        <v>485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465" t="s">
        <v>486</v>
      </c>
      <c r="C21" s="209"/>
      <c r="D21" s="645" t="s">
        <v>487</v>
      </c>
      <c r="E21" s="204"/>
      <c r="F21" s="796" t="s">
        <v>2274</v>
      </c>
      <c r="G21" s="796" t="s">
        <v>489</v>
      </c>
      <c r="H21" s="264" t="s">
        <v>2275</v>
      </c>
      <c r="I21" s="200"/>
      <c r="J21" s="208" t="s">
        <v>491</v>
      </c>
      <c r="K21" s="209" t="s">
        <v>1177</v>
      </c>
      <c r="L21" s="210" t="s">
        <v>492</v>
      </c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465" t="s">
        <v>493</v>
      </c>
      <c r="C22" s="209"/>
      <c r="D22" s="645" t="s">
        <v>494</v>
      </c>
      <c r="E22" s="204"/>
      <c r="F22" s="796" t="s">
        <v>2276</v>
      </c>
      <c r="G22" s="796" t="s">
        <v>496</v>
      </c>
      <c r="H22" s="264" t="s">
        <v>2277</v>
      </c>
      <c r="I22" s="200"/>
      <c r="J22" s="208" t="s">
        <v>498</v>
      </c>
      <c r="K22" s="209" t="s">
        <v>1178</v>
      </c>
      <c r="L22" s="210" t="s">
        <v>499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465" t="s">
        <v>1179</v>
      </c>
      <c r="C23" s="209"/>
      <c r="D23" s="645" t="s">
        <v>1180</v>
      </c>
      <c r="E23" s="204"/>
      <c r="F23" s="569"/>
      <c r="G23"/>
      <c r="H23"/>
      <c r="I23" s="200"/>
      <c r="J23" s="208"/>
      <c r="K23" s="209"/>
      <c r="L23" s="210"/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465" t="s">
        <v>504</v>
      </c>
      <c r="C24" s="209"/>
      <c r="D24" s="645" t="s">
        <v>505</v>
      </c>
      <c r="E24" s="204"/>
      <c r="F24" s="208"/>
      <c r="G24" s="204"/>
      <c r="H24" s="210"/>
      <c r="I24" s="200"/>
      <c r="J24" s="204"/>
      <c r="K24" s="200"/>
      <c r="L24" s="205"/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ht="15" x14ac:dyDescent="0.2">
      <c r="B25" s="203"/>
      <c r="C25" s="203"/>
      <c r="D25" s="211"/>
      <c r="E25" s="211"/>
      <c r="F25" s="208"/>
      <c r="G25" s="204"/>
      <c r="H25" s="210"/>
      <c r="I25" s="200"/>
      <c r="M25" s="11"/>
      <c r="N25" s="12"/>
    </row>
    <row r="26" spans="1:25" ht="15.75" x14ac:dyDescent="0.2">
      <c r="B26" s="200" t="s">
        <v>1181</v>
      </c>
      <c r="C26" s="200" t="s">
        <v>1182</v>
      </c>
      <c r="D26" s="212"/>
      <c r="E26" s="200"/>
      <c r="F26" s="200" t="s">
        <v>1183</v>
      </c>
      <c r="G26" s="213" t="s">
        <v>1184</v>
      </c>
      <c r="H26" s="203"/>
      <c r="I26" s="200"/>
      <c r="J26" s="200" t="s">
        <v>1183</v>
      </c>
      <c r="K26" s="200" t="s">
        <v>1185</v>
      </c>
      <c r="L26" s="203"/>
      <c r="M26" s="14"/>
      <c r="N26" s="14"/>
    </row>
    <row r="31" spans="1:25" ht="15" x14ac:dyDescent="0.2">
      <c r="R31" s="409"/>
    </row>
    <row r="33" spans="2:25" ht="33" customHeight="1" x14ac:dyDescent="0.2">
      <c r="R33" s="19"/>
      <c r="S33" s="19"/>
      <c r="T33" s="19"/>
      <c r="U33" s="19"/>
      <c r="V33" s="19"/>
      <c r="W33" s="19"/>
      <c r="X33" s="19"/>
      <c r="Y33" s="19"/>
    </row>
    <row r="34" spans="2:25" x14ac:dyDescent="0.2">
      <c r="R34" s="19"/>
      <c r="S34" s="19"/>
      <c r="T34" s="19"/>
      <c r="U34" s="19"/>
      <c r="V34" s="19"/>
      <c r="W34" s="19"/>
      <c r="X34" s="19"/>
      <c r="Y34" s="19"/>
    </row>
    <row r="35" spans="2:25" x14ac:dyDescent="0.2">
      <c r="B35" s="19"/>
      <c r="C35" s="19"/>
      <c r="D35" s="19"/>
      <c r="E35" s="19"/>
      <c r="F35" s="19"/>
      <c r="G35" s="19"/>
      <c r="H35" s="19"/>
      <c r="I35" s="19"/>
      <c r="R35" s="19"/>
      <c r="S35" s="19"/>
      <c r="T35" s="19"/>
      <c r="U35" s="19"/>
      <c r="V35" s="19"/>
      <c r="W35" s="19"/>
      <c r="X35" s="19"/>
      <c r="Y35" s="19"/>
    </row>
    <row r="36" spans="2:25" x14ac:dyDescent="0.2">
      <c r="B36" s="19"/>
      <c r="C36" s="19"/>
      <c r="D36" s="19"/>
      <c r="E36" s="19"/>
      <c r="F36" s="19"/>
      <c r="G36" s="19"/>
      <c r="H36" s="19"/>
      <c r="I36" s="19"/>
      <c r="R36" s="19"/>
      <c r="S36" s="19"/>
      <c r="T36" s="19"/>
      <c r="U36" s="19"/>
      <c r="V36" s="19"/>
      <c r="W36" s="19"/>
      <c r="X36" s="19"/>
      <c r="Y36" s="19"/>
    </row>
    <row r="37" spans="2:25" x14ac:dyDescent="0.2">
      <c r="B37" s="19"/>
      <c r="C37" s="19"/>
      <c r="D37" s="19"/>
      <c r="E37" s="19"/>
      <c r="F37" s="19"/>
      <c r="G37" s="19"/>
      <c r="H37" s="19"/>
      <c r="I37" s="19"/>
      <c r="R37" s="19"/>
      <c r="S37" s="19"/>
      <c r="T37" s="19"/>
      <c r="U37" s="19"/>
      <c r="V37" s="19"/>
      <c r="W37" s="19"/>
      <c r="X37" s="19"/>
      <c r="Y37" s="19"/>
    </row>
    <row r="38" spans="2:25" x14ac:dyDescent="0.2">
      <c r="R38" s="19"/>
      <c r="S38" s="19"/>
      <c r="T38" s="19"/>
      <c r="U38" s="19"/>
      <c r="V38" s="19"/>
      <c r="W38" s="19"/>
      <c r="X38" s="19"/>
      <c r="Y38" s="19"/>
    </row>
    <row r="39" spans="2:25" x14ac:dyDescent="0.2">
      <c r="R39" s="19"/>
      <c r="S39" s="19"/>
      <c r="T39" s="19"/>
      <c r="U39" s="19"/>
      <c r="V39" s="19"/>
      <c r="W39" s="19"/>
      <c r="X39" s="19"/>
      <c r="Y39" s="19"/>
    </row>
    <row r="40" spans="2:25" x14ac:dyDescent="0.2">
      <c r="R40" s="19"/>
      <c r="S40" s="19"/>
      <c r="T40" s="19"/>
      <c r="U40" s="19"/>
      <c r="V40" s="19"/>
      <c r="W40" s="19"/>
      <c r="X40" s="19"/>
      <c r="Y40" s="19"/>
    </row>
    <row r="41" spans="2:25" x14ac:dyDescent="0.2">
      <c r="R41" s="19"/>
      <c r="S41" s="19"/>
      <c r="T41" s="19"/>
      <c r="U41" s="19"/>
      <c r="V41" s="19"/>
      <c r="W41" s="19"/>
      <c r="X41" s="19"/>
      <c r="Y41" s="19"/>
    </row>
    <row r="42" spans="2:25" x14ac:dyDescent="0.2">
      <c r="Y42" s="9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HU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9" customWidth="1"/>
    <col min="11" max="11" width="18.5703125" style="19" customWidth="1"/>
    <col min="12" max="12" width="23.42578125" style="19" customWidth="1"/>
    <col min="13" max="13" width="16.710937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2" spans="1:229" ht="39" customHeight="1" x14ac:dyDescent="0.2">
      <c r="A2" s="346"/>
      <c r="B2" s="8" t="s">
        <v>2975</v>
      </c>
      <c r="C2" s="127"/>
      <c r="D2" s="127"/>
      <c r="E2" s="127"/>
      <c r="F2" s="127"/>
      <c r="G2" s="126"/>
      <c r="H2" s="126"/>
      <c r="I2" s="126"/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x14ac:dyDescent="0.2">
      <c r="A3" s="346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ht="18.75" customHeight="1" x14ac:dyDescent="0.2">
      <c r="A4" s="352"/>
      <c r="B4" s="10"/>
      <c r="C4" s="9"/>
      <c r="D4" s="9"/>
      <c r="E4" s="9"/>
      <c r="F4" s="2"/>
      <c r="G4" s="2"/>
      <c r="H4" s="2"/>
      <c r="I4" s="2"/>
      <c r="J4" s="3"/>
      <c r="K4" s="3"/>
      <c r="L4" s="3"/>
      <c r="N4" s="3"/>
      <c r="O4" s="3"/>
      <c r="P4" s="3"/>
      <c r="Q4" s="383"/>
      <c r="R4" s="383"/>
      <c r="S4" s="38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pans="1:229" ht="18.75" customHeight="1" x14ac:dyDescent="0.2">
      <c r="A5" s="352"/>
      <c r="B5" s="10"/>
      <c r="C5" s="333" t="s">
        <v>3477</v>
      </c>
      <c r="D5" s="9"/>
      <c r="E5" s="9"/>
      <c r="F5" s="2"/>
      <c r="G5" s="2"/>
      <c r="H5" s="2"/>
      <c r="I5" s="2"/>
      <c r="J5" s="3"/>
      <c r="K5" s="3"/>
      <c r="L5" s="3"/>
      <c r="N5" s="3"/>
      <c r="O5" s="3"/>
      <c r="P5" s="3"/>
      <c r="Q5" s="383"/>
      <c r="R5" s="383"/>
      <c r="S5" s="38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pans="1:229" ht="18.75" customHeight="1" x14ac:dyDescent="0.2">
      <c r="A6" s="352"/>
      <c r="B6" s="10"/>
      <c r="C6" s="9"/>
      <c r="D6" s="9"/>
      <c r="E6" s="9"/>
      <c r="F6" s="2"/>
      <c r="G6" s="2"/>
      <c r="H6" s="2"/>
      <c r="I6" s="2"/>
      <c r="J6" s="3"/>
      <c r="K6" s="3"/>
      <c r="L6" s="3"/>
      <c r="N6" s="3"/>
      <c r="O6" s="3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1.5" customHeight="1" x14ac:dyDescent="0.2">
      <c r="A7" s="352"/>
      <c r="B7" s="433" t="s">
        <v>559</v>
      </c>
      <c r="C7" s="1"/>
      <c r="D7" s="1345" t="s">
        <v>1256</v>
      </c>
      <c r="E7" s="124" t="s">
        <v>297</v>
      </c>
      <c r="F7" s="19"/>
      <c r="G7" s="2"/>
      <c r="H7" s="2"/>
      <c r="I7" s="2"/>
      <c r="J7" s="3"/>
      <c r="K7" s="3"/>
      <c r="L7" s="3"/>
      <c r="N7" s="3"/>
      <c r="O7" s="3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18.75" customHeight="1" x14ac:dyDescent="0.2">
      <c r="A8" s="352"/>
      <c r="B8" s="1"/>
      <c r="C8" s="1" t="s">
        <v>560</v>
      </c>
      <c r="D8" s="1346"/>
      <c r="E8" s="450" t="s">
        <v>178</v>
      </c>
      <c r="F8" s="19"/>
      <c r="G8" s="2"/>
      <c r="H8" s="2"/>
      <c r="I8" s="2"/>
      <c r="J8" s="3"/>
      <c r="K8" s="3"/>
      <c r="L8" s="3"/>
      <c r="N8" s="3"/>
      <c r="O8" s="3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18.75" customHeight="1" x14ac:dyDescent="0.2">
      <c r="A9" s="352"/>
      <c r="B9" s="4" t="s">
        <v>388</v>
      </c>
      <c r="C9" s="4" t="s">
        <v>389</v>
      </c>
      <c r="D9" s="4" t="s">
        <v>1041</v>
      </c>
      <c r="E9" s="4" t="s">
        <v>1041</v>
      </c>
      <c r="F9" s="19"/>
      <c r="G9" s="2"/>
      <c r="H9" s="2"/>
      <c r="I9" s="2"/>
      <c r="J9" s="3"/>
      <c r="K9" s="3"/>
      <c r="L9" s="3"/>
      <c r="N9" s="3"/>
      <c r="O9" s="3"/>
      <c r="P9" s="3"/>
      <c r="Q9" s="383"/>
      <c r="R9" s="383"/>
      <c r="S9" s="38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8.75" hidden="1" customHeight="1" x14ac:dyDescent="0.2">
      <c r="A10" s="352"/>
      <c r="B10" s="405" t="s">
        <v>3478</v>
      </c>
      <c r="C10" s="398" t="s">
        <v>3479</v>
      </c>
      <c r="D10" s="399">
        <v>44034</v>
      </c>
      <c r="E10" s="399">
        <f t="shared" ref="E10:E31" si="0">D10+5</f>
        <v>44039</v>
      </c>
      <c r="F10" s="19"/>
      <c r="G10" s="2"/>
      <c r="H10" s="2"/>
      <c r="I10" s="2"/>
      <c r="J10" s="3"/>
      <c r="K10" s="3"/>
      <c r="L10" s="3"/>
      <c r="N10" s="3"/>
      <c r="O10" s="3"/>
      <c r="P10" s="3"/>
      <c r="Q10" s="383"/>
      <c r="R10" s="383"/>
      <c r="S10" s="38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8.75" hidden="1" customHeight="1" x14ac:dyDescent="0.2">
      <c r="A11" s="352"/>
      <c r="B11" s="405" t="s">
        <v>3480</v>
      </c>
      <c r="C11" s="398" t="s">
        <v>3481</v>
      </c>
      <c r="D11" s="399">
        <f>D10+7</f>
        <v>44041</v>
      </c>
      <c r="E11" s="399">
        <f t="shared" si="0"/>
        <v>44046</v>
      </c>
      <c r="F11" s="19"/>
      <c r="G11" s="2"/>
      <c r="H11" s="2"/>
      <c r="I11" s="2"/>
      <c r="J11" s="3"/>
      <c r="K11" s="3"/>
      <c r="L11" s="3"/>
      <c r="N11" s="3"/>
      <c r="O11" s="3"/>
      <c r="P11" s="3"/>
      <c r="Q11" s="383"/>
      <c r="R11" s="383"/>
      <c r="S11" s="38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8.75" hidden="1" customHeight="1" x14ac:dyDescent="0.2">
      <c r="A12" s="352"/>
      <c r="B12" s="141" t="s">
        <v>3482</v>
      </c>
      <c r="C12" s="142" t="s">
        <v>3483</v>
      </c>
      <c r="D12" s="6">
        <f t="shared" ref="D12:D31" si="1">D11+7</f>
        <v>44048</v>
      </c>
      <c r="E12" s="6">
        <f t="shared" si="0"/>
        <v>44053</v>
      </c>
      <c r="F12" s="19"/>
      <c r="G12" s="2"/>
      <c r="H12" s="2"/>
      <c r="I12" s="2"/>
      <c r="J12" s="3"/>
      <c r="K12" s="3"/>
      <c r="L12" s="3"/>
      <c r="N12" s="3"/>
      <c r="O12" s="3"/>
      <c r="P12" s="3"/>
      <c r="Q12" s="383"/>
      <c r="R12" s="383"/>
      <c r="S12" s="38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8.75" hidden="1" customHeight="1" x14ac:dyDescent="0.2">
      <c r="A13" s="352"/>
      <c r="B13" s="141" t="s">
        <v>3484</v>
      </c>
      <c r="C13" s="142" t="s">
        <v>3485</v>
      </c>
      <c r="D13" s="6">
        <f t="shared" si="1"/>
        <v>44055</v>
      </c>
      <c r="E13" s="6">
        <f t="shared" si="0"/>
        <v>44060</v>
      </c>
      <c r="F13" s="19"/>
      <c r="G13" s="2"/>
      <c r="H13" s="2"/>
      <c r="I13" s="2"/>
      <c r="J13" s="3"/>
      <c r="K13" s="3"/>
      <c r="L13" s="3"/>
      <c r="N13" s="3"/>
      <c r="O13" s="3"/>
      <c r="P13" s="3"/>
      <c r="Q13" s="383"/>
      <c r="R13" s="383"/>
      <c r="S13" s="38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8.75" hidden="1" customHeight="1" x14ac:dyDescent="0.2">
      <c r="A14" s="352"/>
      <c r="B14" s="141" t="s">
        <v>3486</v>
      </c>
      <c r="C14" s="142" t="s">
        <v>3487</v>
      </c>
      <c r="D14" s="6">
        <f t="shared" si="1"/>
        <v>44062</v>
      </c>
      <c r="E14" s="6">
        <f t="shared" si="0"/>
        <v>44067</v>
      </c>
      <c r="F14" s="19"/>
      <c r="G14" s="2"/>
      <c r="H14" s="2"/>
      <c r="I14" s="2"/>
      <c r="J14" s="3"/>
      <c r="K14" s="3"/>
      <c r="L14" s="3"/>
      <c r="N14" s="3"/>
      <c r="O14" s="3"/>
      <c r="P14" s="3"/>
      <c r="Q14" s="383"/>
      <c r="R14" s="383"/>
      <c r="S14" s="38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8.75" hidden="1" customHeight="1" x14ac:dyDescent="0.2">
      <c r="A15" s="352"/>
      <c r="B15" s="141" t="s">
        <v>3478</v>
      </c>
      <c r="C15" s="142" t="s">
        <v>3488</v>
      </c>
      <c r="D15" s="6">
        <f t="shared" si="1"/>
        <v>44069</v>
      </c>
      <c r="E15" s="6">
        <f t="shared" si="0"/>
        <v>44074</v>
      </c>
      <c r="F15" s="19"/>
      <c r="G15" s="2"/>
      <c r="H15" s="2"/>
      <c r="I15" s="2"/>
      <c r="J15" s="3"/>
      <c r="K15" s="3"/>
      <c r="L15" s="3"/>
      <c r="N15" s="3"/>
      <c r="O15" s="3"/>
      <c r="P15" s="3"/>
      <c r="Q15" s="383"/>
      <c r="R15" s="383"/>
      <c r="S15" s="38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8.75" hidden="1" customHeight="1" x14ac:dyDescent="0.2">
      <c r="A16" s="352"/>
      <c r="B16" s="405" t="s">
        <v>3480</v>
      </c>
      <c r="C16" s="398" t="s">
        <v>3489</v>
      </c>
      <c r="D16" s="399">
        <v>44076</v>
      </c>
      <c r="E16" s="399">
        <f t="shared" si="0"/>
        <v>44081</v>
      </c>
      <c r="F16" s="19"/>
      <c r="G16" s="2"/>
      <c r="H16" s="2"/>
      <c r="I16" s="2"/>
      <c r="J16" s="3"/>
      <c r="K16" s="3"/>
      <c r="L16" s="3"/>
      <c r="N16" s="3"/>
      <c r="O16" s="3"/>
      <c r="P16" s="3"/>
      <c r="Q16" s="383"/>
      <c r="R16" s="383"/>
      <c r="S16" s="38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8.75" hidden="1" customHeight="1" x14ac:dyDescent="0.2">
      <c r="A17" s="352"/>
      <c r="B17" s="405" t="s">
        <v>3482</v>
      </c>
      <c r="C17" s="398" t="s">
        <v>3490</v>
      </c>
      <c r="D17" s="399">
        <f t="shared" si="1"/>
        <v>44083</v>
      </c>
      <c r="E17" s="399">
        <f t="shared" si="0"/>
        <v>44088</v>
      </c>
      <c r="F17" s="19"/>
      <c r="G17" s="2"/>
      <c r="H17" s="2"/>
      <c r="I17" s="2"/>
      <c r="J17" s="3"/>
      <c r="K17" s="3"/>
      <c r="L17" s="3"/>
      <c r="N17" s="3"/>
      <c r="O17" s="3"/>
      <c r="P17" s="3"/>
      <c r="Q17" s="383"/>
      <c r="R17" s="383"/>
      <c r="S17" s="38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8.75" hidden="1" customHeight="1" x14ac:dyDescent="0.2">
      <c r="A18" s="352"/>
      <c r="B18" s="405" t="s">
        <v>3484</v>
      </c>
      <c r="C18" s="398" t="s">
        <v>3491</v>
      </c>
      <c r="D18" s="399">
        <v>44090</v>
      </c>
      <c r="E18" s="399">
        <f t="shared" si="0"/>
        <v>44095</v>
      </c>
      <c r="F18" s="19"/>
      <c r="G18" s="2"/>
      <c r="H18" s="2"/>
      <c r="I18" s="2"/>
      <c r="J18" s="3"/>
      <c r="K18" s="3"/>
      <c r="L18" s="3"/>
      <c r="N18" s="3"/>
      <c r="O18" s="3"/>
      <c r="P18" s="3"/>
      <c r="Q18" s="383"/>
      <c r="R18" s="383"/>
      <c r="S18" s="38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8.75" hidden="1" customHeight="1" x14ac:dyDescent="0.2">
      <c r="A19" s="352"/>
      <c r="B19" s="405" t="s">
        <v>3486</v>
      </c>
      <c r="C19" s="398" t="s">
        <v>3492</v>
      </c>
      <c r="D19" s="399">
        <v>44097</v>
      </c>
      <c r="E19" s="399">
        <f t="shared" si="0"/>
        <v>44102</v>
      </c>
      <c r="F19" s="19"/>
      <c r="G19" s="2"/>
      <c r="H19" s="2"/>
      <c r="I19" s="2"/>
      <c r="J19" s="3"/>
      <c r="K19" s="3"/>
      <c r="L19" s="3"/>
      <c r="N19" s="3"/>
      <c r="O19" s="3"/>
      <c r="P19" s="3"/>
      <c r="Q19" s="383"/>
      <c r="R19" s="383"/>
      <c r="S19" s="38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8.75" hidden="1" customHeight="1" x14ac:dyDescent="0.2">
      <c r="A20" s="352"/>
      <c r="B20" s="405" t="s">
        <v>3478</v>
      </c>
      <c r="C20" s="398" t="s">
        <v>3493</v>
      </c>
      <c r="D20" s="399">
        <f t="shared" si="1"/>
        <v>44104</v>
      </c>
      <c r="E20" s="399">
        <f t="shared" si="0"/>
        <v>44109</v>
      </c>
      <c r="F20" s="19"/>
      <c r="G20" s="2"/>
      <c r="H20" s="2"/>
      <c r="I20" s="2"/>
      <c r="J20" s="3"/>
      <c r="K20" s="3"/>
      <c r="L20" s="3"/>
      <c r="N20" s="3"/>
      <c r="O20" s="3"/>
      <c r="P20" s="3"/>
      <c r="Q20" s="383"/>
      <c r="R20" s="383"/>
      <c r="S20" s="38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8.75" customHeight="1" x14ac:dyDescent="0.2">
      <c r="A21" s="352"/>
      <c r="B21" s="141" t="s">
        <v>3480</v>
      </c>
      <c r="C21" s="142" t="s">
        <v>3494</v>
      </c>
      <c r="D21" s="6">
        <v>44111</v>
      </c>
      <c r="E21" s="6">
        <f t="shared" si="0"/>
        <v>44116</v>
      </c>
      <c r="F21" s="19"/>
      <c r="G21" s="2"/>
      <c r="H21" s="2"/>
      <c r="I21" s="2"/>
      <c r="J21" s="3"/>
      <c r="K21" s="3"/>
      <c r="L21" s="3"/>
      <c r="N21" s="3"/>
      <c r="O21" s="3"/>
      <c r="P21" s="3"/>
      <c r="Q21" s="383"/>
      <c r="R21" s="383"/>
      <c r="S21" s="38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8.75" customHeight="1" x14ac:dyDescent="0.2">
      <c r="A22" s="352"/>
      <c r="B22" s="141" t="s">
        <v>3482</v>
      </c>
      <c r="C22" s="142" t="s">
        <v>3495</v>
      </c>
      <c r="D22" s="6">
        <f t="shared" si="1"/>
        <v>44118</v>
      </c>
      <c r="E22" s="6">
        <f t="shared" si="0"/>
        <v>44123</v>
      </c>
      <c r="F22" s="19"/>
      <c r="G22" s="2"/>
      <c r="H22" s="2"/>
      <c r="I22" s="2"/>
      <c r="J22" s="3"/>
      <c r="K22" s="3"/>
      <c r="L22" s="3"/>
      <c r="N22" s="3"/>
      <c r="O22" s="3"/>
      <c r="P22" s="3"/>
      <c r="Q22" s="383"/>
      <c r="R22" s="383"/>
      <c r="S22" s="38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8.75" customHeight="1" x14ac:dyDescent="0.2">
      <c r="A23" s="352"/>
      <c r="B23" s="141" t="s">
        <v>3484</v>
      </c>
      <c r="C23" s="142" t="s">
        <v>3496</v>
      </c>
      <c r="D23" s="6">
        <f t="shared" si="1"/>
        <v>44125</v>
      </c>
      <c r="E23" s="6">
        <f t="shared" si="0"/>
        <v>44130</v>
      </c>
      <c r="F23" s="19"/>
      <c r="G23" s="2"/>
      <c r="H23" s="2"/>
      <c r="I23" s="2"/>
      <c r="J23" s="3"/>
      <c r="K23" s="3"/>
      <c r="L23" s="3"/>
      <c r="N23" s="3"/>
      <c r="O23" s="3"/>
      <c r="P23" s="3"/>
      <c r="Q23" s="383"/>
      <c r="R23" s="383"/>
      <c r="S23" s="38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8.75" customHeight="1" x14ac:dyDescent="0.2">
      <c r="A24" s="352"/>
      <c r="B24" s="141" t="s">
        <v>3486</v>
      </c>
      <c r="C24" s="142" t="s">
        <v>3497</v>
      </c>
      <c r="D24" s="6">
        <f t="shared" si="1"/>
        <v>44132</v>
      </c>
      <c r="E24" s="6">
        <f t="shared" si="0"/>
        <v>44137</v>
      </c>
      <c r="F24" s="19"/>
      <c r="G24" s="2"/>
      <c r="H24" s="2"/>
      <c r="I24" s="2"/>
      <c r="J24" s="3"/>
      <c r="K24" s="3"/>
      <c r="L24" s="3"/>
      <c r="N24" s="3"/>
      <c r="O24" s="3"/>
      <c r="P24" s="3"/>
      <c r="Q24" s="383"/>
      <c r="R24" s="383"/>
      <c r="S24" s="38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8.75" customHeight="1" x14ac:dyDescent="0.2">
      <c r="A25" s="352"/>
      <c r="B25" s="405" t="s">
        <v>3478</v>
      </c>
      <c r="C25" s="398" t="s">
        <v>3498</v>
      </c>
      <c r="D25" s="399">
        <f t="shared" si="1"/>
        <v>44139</v>
      </c>
      <c r="E25" s="399">
        <f t="shared" si="0"/>
        <v>44144</v>
      </c>
      <c r="F25" s="19"/>
      <c r="G25" s="2"/>
      <c r="H25" s="2"/>
      <c r="I25" s="2"/>
      <c r="J25" s="3"/>
      <c r="K25" s="3"/>
      <c r="L25" s="3"/>
      <c r="N25" s="3"/>
      <c r="O25" s="3"/>
      <c r="P25" s="3"/>
      <c r="Q25" s="383"/>
      <c r="R25" s="383"/>
      <c r="S25" s="38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8.75" customHeight="1" x14ac:dyDescent="0.2">
      <c r="A26" s="352"/>
      <c r="B26" s="405" t="s">
        <v>3480</v>
      </c>
      <c r="C26" s="398" t="s">
        <v>3499</v>
      </c>
      <c r="D26" s="399">
        <f t="shared" si="1"/>
        <v>44146</v>
      </c>
      <c r="E26" s="399">
        <f t="shared" si="0"/>
        <v>44151</v>
      </c>
      <c r="F26" s="19"/>
      <c r="G26" s="2"/>
      <c r="H26" s="2"/>
      <c r="I26" s="2"/>
      <c r="J26" s="3"/>
      <c r="K26" s="3"/>
      <c r="L26" s="3"/>
      <c r="N26" s="3"/>
      <c r="O26" s="3"/>
      <c r="P26" s="3"/>
      <c r="Q26" s="383"/>
      <c r="R26" s="383"/>
      <c r="S26" s="38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8.75" customHeight="1" x14ac:dyDescent="0.2">
      <c r="A27" s="352"/>
      <c r="B27" s="405" t="s">
        <v>3482</v>
      </c>
      <c r="C27" s="398" t="s">
        <v>3500</v>
      </c>
      <c r="D27" s="399">
        <f t="shared" si="1"/>
        <v>44153</v>
      </c>
      <c r="E27" s="399">
        <f t="shared" si="0"/>
        <v>44158</v>
      </c>
      <c r="F27" s="19"/>
      <c r="G27" s="2"/>
      <c r="H27" s="2"/>
      <c r="I27" s="2"/>
      <c r="J27" s="3"/>
      <c r="K27" s="3"/>
      <c r="L27" s="3"/>
      <c r="N27" s="3"/>
      <c r="O27" s="3"/>
      <c r="P27" s="3"/>
      <c r="Q27" s="383"/>
      <c r="R27" s="383"/>
      <c r="S27" s="38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8.75" customHeight="1" x14ac:dyDescent="0.2">
      <c r="A28" s="352"/>
      <c r="B28" s="405" t="s">
        <v>3484</v>
      </c>
      <c r="C28" s="398" t="s">
        <v>3501</v>
      </c>
      <c r="D28" s="399">
        <f t="shared" si="1"/>
        <v>44160</v>
      </c>
      <c r="E28" s="399">
        <f t="shared" si="0"/>
        <v>44165</v>
      </c>
      <c r="F28" s="19"/>
      <c r="G28" s="2"/>
      <c r="H28" s="2"/>
      <c r="I28" s="2"/>
      <c r="J28" s="3"/>
      <c r="K28" s="3"/>
      <c r="L28" s="3"/>
      <c r="N28" s="3"/>
      <c r="O28" s="3"/>
      <c r="P28" s="3"/>
      <c r="Q28" s="383"/>
      <c r="R28" s="383"/>
      <c r="S28" s="38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8.75" customHeight="1" x14ac:dyDescent="0.2">
      <c r="A29" s="352"/>
      <c r="B29" s="141" t="s">
        <v>3486</v>
      </c>
      <c r="C29" s="142" t="s">
        <v>3502</v>
      </c>
      <c r="D29" s="6">
        <f t="shared" si="1"/>
        <v>44167</v>
      </c>
      <c r="E29" s="6">
        <f t="shared" si="0"/>
        <v>44172</v>
      </c>
      <c r="F29" s="19"/>
      <c r="G29" s="2"/>
      <c r="H29" s="2"/>
      <c r="I29" s="2"/>
      <c r="J29" s="3"/>
      <c r="K29" s="3"/>
      <c r="L29" s="3"/>
      <c r="N29" s="3"/>
      <c r="O29" s="3"/>
      <c r="P29" s="3"/>
      <c r="Q29" s="383"/>
      <c r="R29" s="383"/>
      <c r="S29" s="38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8.75" customHeight="1" x14ac:dyDescent="0.2">
      <c r="A30" s="352"/>
      <c r="B30" s="141" t="s">
        <v>3478</v>
      </c>
      <c r="C30" s="142" t="s">
        <v>3503</v>
      </c>
      <c r="D30" s="6">
        <f t="shared" si="1"/>
        <v>44174</v>
      </c>
      <c r="E30" s="6">
        <f t="shared" si="0"/>
        <v>44179</v>
      </c>
      <c r="F30" s="19"/>
      <c r="G30" s="2"/>
      <c r="H30" s="2"/>
      <c r="I30" s="2"/>
      <c r="J30" s="3"/>
      <c r="K30" s="3"/>
      <c r="L30" s="3"/>
      <c r="N30" s="3"/>
      <c r="O30" s="3"/>
      <c r="P30" s="3"/>
      <c r="Q30" s="383"/>
      <c r="R30" s="383"/>
      <c r="S30" s="38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8.75" customHeight="1" x14ac:dyDescent="0.2">
      <c r="A31" s="352"/>
      <c r="B31" s="141" t="s">
        <v>3480</v>
      </c>
      <c r="C31" s="142" t="s">
        <v>3504</v>
      </c>
      <c r="D31" s="6">
        <f t="shared" si="1"/>
        <v>44181</v>
      </c>
      <c r="E31" s="6">
        <f t="shared" si="0"/>
        <v>44186</v>
      </c>
      <c r="F31" s="19"/>
      <c r="G31" s="2"/>
      <c r="H31" s="2"/>
      <c r="I31" s="2"/>
      <c r="J31" s="3"/>
      <c r="K31" s="3"/>
      <c r="L31" s="3"/>
      <c r="N31" s="3"/>
      <c r="O31" s="3"/>
      <c r="P31" s="3"/>
      <c r="Q31" s="383"/>
      <c r="R31" s="383"/>
      <c r="S31" s="38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8.75" customHeight="1" x14ac:dyDescent="0.2">
      <c r="A32" s="352"/>
      <c r="B32" s="10" t="s">
        <v>685</v>
      </c>
      <c r="C32" s="9"/>
      <c r="D32" s="9"/>
      <c r="E32" s="9"/>
      <c r="F32" s="2"/>
      <c r="G32" s="2"/>
      <c r="H32" s="2"/>
      <c r="I32" s="2"/>
      <c r="J32" s="3"/>
      <c r="K32" s="3"/>
      <c r="L32" s="3"/>
      <c r="N32" s="3"/>
      <c r="O32" s="3"/>
      <c r="P32" s="3"/>
      <c r="Q32" s="383"/>
      <c r="R32" s="383"/>
      <c r="S32" s="38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19" s="14" customFormat="1" ht="18.75" customHeight="1" x14ac:dyDescent="0.2">
      <c r="A33" s="352"/>
      <c r="B33" s="10"/>
      <c r="C33" s="11"/>
      <c r="D33" s="360"/>
      <c r="E33" s="11"/>
      <c r="F33" s="2"/>
      <c r="G33" s="360"/>
      <c r="H33" s="11"/>
      <c r="I33" s="11"/>
      <c r="J33" s="11"/>
      <c r="L33" s="2"/>
      <c r="M33"/>
      <c r="N33" s="11"/>
      <c r="O33" s="12"/>
      <c r="Q33" s="382"/>
      <c r="R33" s="382"/>
      <c r="S33" s="382"/>
    </row>
    <row r="34" spans="1:19" s="14" customFormat="1" ht="18.75" customHeight="1" x14ac:dyDescent="0.2">
      <c r="A34" s="352"/>
      <c r="B34" s="8" t="s">
        <v>449</v>
      </c>
      <c r="C34" s="11"/>
      <c r="D34" s="11"/>
      <c r="E34" s="15"/>
      <c r="F34" s="2" t="s">
        <v>1168</v>
      </c>
      <c r="G34" s="2"/>
      <c r="H34" s="11"/>
      <c r="I34" s="11"/>
      <c r="J34" s="2" t="s">
        <v>451</v>
      </c>
      <c r="K34" s="2"/>
      <c r="L34" s="2"/>
      <c r="M34"/>
      <c r="N34" s="11"/>
      <c r="O34" s="12"/>
      <c r="Q34" s="382"/>
      <c r="R34" s="382"/>
      <c r="S34" s="382"/>
    </row>
    <row r="35" spans="1:19" s="12" customFormat="1" ht="18.75" customHeight="1" x14ac:dyDescent="0.2">
      <c r="A35" s="352"/>
      <c r="B35" s="204" t="s">
        <v>452</v>
      </c>
      <c r="C35" s="200"/>
      <c r="D35" s="205" t="s">
        <v>453</v>
      </c>
      <c r="E35" s="15"/>
      <c r="F35" s="11" t="s">
        <v>454</v>
      </c>
      <c r="G35" s="11"/>
      <c r="H35" s="205" t="s">
        <v>455</v>
      </c>
      <c r="I35" s="11"/>
      <c r="J35" s="204" t="s">
        <v>456</v>
      </c>
      <c r="K35" s="200"/>
      <c r="L35" s="205" t="s">
        <v>457</v>
      </c>
      <c r="M35" s="406"/>
      <c r="N35" s="11"/>
      <c r="Q35" s="382"/>
      <c r="R35" s="382"/>
      <c r="S35" s="382"/>
    </row>
    <row r="36" spans="1:19" s="12" customFormat="1" ht="18.75" customHeight="1" x14ac:dyDescent="0.2">
      <c r="A36" s="353"/>
      <c r="B36" s="208" t="s">
        <v>3451</v>
      </c>
      <c r="C36" s="209" t="s">
        <v>3452</v>
      </c>
      <c r="D36" s="210" t="s">
        <v>3453</v>
      </c>
      <c r="E36" s="11"/>
      <c r="F36" s="115" t="e">
        <f>#REF!</f>
        <v>#REF!</v>
      </c>
      <c r="G36" s="16" t="s">
        <v>3505</v>
      </c>
      <c r="H36" s="115" t="e">
        <f>#REF!</f>
        <v>#REF!</v>
      </c>
      <c r="I36" s="11"/>
      <c r="J36" s="208" t="s">
        <v>463</v>
      </c>
      <c r="K36" s="209" t="s">
        <v>1169</v>
      </c>
      <c r="L36" s="210" t="s">
        <v>464</v>
      </c>
      <c r="M36" s="406"/>
      <c r="N36" s="11"/>
      <c r="Q36" s="382"/>
      <c r="R36" s="382"/>
      <c r="S36" s="382"/>
    </row>
    <row r="37" spans="1:19" s="14" customFormat="1" ht="18.75" customHeight="1" x14ac:dyDescent="0.2">
      <c r="A37" s="352"/>
      <c r="B37" s="208" t="s">
        <v>3454</v>
      </c>
      <c r="C37" s="209" t="s">
        <v>3455</v>
      </c>
      <c r="D37" s="210" t="s">
        <v>3456</v>
      </c>
      <c r="E37" s="11"/>
      <c r="F37" s="115" t="e">
        <f>#REF!</f>
        <v>#REF!</v>
      </c>
      <c r="G37" s="16" t="s">
        <v>3506</v>
      </c>
      <c r="H37" s="115" t="e">
        <f>#REF!</f>
        <v>#REF!</v>
      </c>
      <c r="I37" s="11"/>
      <c r="J37" s="208" t="s">
        <v>470</v>
      </c>
      <c r="K37" s="209" t="s">
        <v>1170</v>
      </c>
      <c r="L37" s="210" t="s">
        <v>471</v>
      </c>
      <c r="M37" s="406"/>
      <c r="N37" s="11"/>
      <c r="O37" s="12"/>
      <c r="Q37" s="382"/>
      <c r="R37" s="382"/>
      <c r="S37" s="382"/>
    </row>
    <row r="38" spans="1:19" s="14" customFormat="1" ht="18.75" customHeight="1" x14ac:dyDescent="0.2">
      <c r="A38" s="352"/>
      <c r="B38" s="208" t="s">
        <v>1171</v>
      </c>
      <c r="C38" s="209" t="s">
        <v>3457</v>
      </c>
      <c r="D38" s="210" t="s">
        <v>1172</v>
      </c>
      <c r="E38" s="11"/>
      <c r="F38" s="115" t="e">
        <f>#REF!</f>
        <v>#REF!</v>
      </c>
      <c r="G38" s="16" t="s">
        <v>3507</v>
      </c>
      <c r="H38" s="115" t="e">
        <f>#REF!</f>
        <v>#REF!</v>
      </c>
      <c r="I38" s="11"/>
      <c r="J38" s="208" t="s">
        <v>1173</v>
      </c>
      <c r="K38" s="209" t="s">
        <v>1174</v>
      </c>
      <c r="L38" s="210" t="s">
        <v>1175</v>
      </c>
      <c r="M38" s="406"/>
      <c r="N38" s="11"/>
      <c r="O38" s="12"/>
      <c r="Q38" s="382"/>
      <c r="R38" s="382"/>
      <c r="S38" s="382"/>
    </row>
    <row r="39" spans="1:19" s="14" customFormat="1" ht="18.75" customHeight="1" x14ac:dyDescent="0.2">
      <c r="A39" s="352"/>
      <c r="B39" s="208" t="s">
        <v>3458</v>
      </c>
      <c r="C39" s="209" t="s">
        <v>3459</v>
      </c>
      <c r="D39" s="210" t="s">
        <v>3460</v>
      </c>
      <c r="E39" s="11"/>
      <c r="F39" s="115" t="e">
        <f>#REF!</f>
        <v>#REF!</v>
      </c>
      <c r="G39" s="16" t="s">
        <v>3508</v>
      </c>
      <c r="H39" s="115" t="e">
        <f>#REF!</f>
        <v>#REF!</v>
      </c>
      <c r="I39" s="11"/>
      <c r="J39" s="208" t="s">
        <v>484</v>
      </c>
      <c r="K39" s="209" t="s">
        <v>1176</v>
      </c>
      <c r="L39" s="210" t="s">
        <v>485</v>
      </c>
      <c r="M39" s="406"/>
      <c r="N39" s="11"/>
      <c r="O39" s="12"/>
      <c r="Q39" s="382"/>
      <c r="R39" s="382"/>
      <c r="S39" s="382"/>
    </row>
    <row r="40" spans="1:19" s="14" customFormat="1" ht="18.75" customHeight="1" x14ac:dyDescent="0.2">
      <c r="A40" s="352"/>
      <c r="B40" s="208" t="s">
        <v>479</v>
      </c>
      <c r="C40" s="209" t="s">
        <v>3461</v>
      </c>
      <c r="D40" s="210" t="s">
        <v>480</v>
      </c>
      <c r="E40" s="11"/>
      <c r="G40" s="16"/>
      <c r="I40" s="11"/>
      <c r="J40" s="208" t="s">
        <v>491</v>
      </c>
      <c r="K40" s="209" t="s">
        <v>1177</v>
      </c>
      <c r="L40" s="210" t="s">
        <v>492</v>
      </c>
      <c r="M40" s="406"/>
      <c r="N40" s="11"/>
      <c r="O40" s="12"/>
      <c r="Q40" s="382"/>
      <c r="R40" s="382"/>
      <c r="S40" s="382"/>
    </row>
    <row r="41" spans="1:19" s="14" customFormat="1" ht="18.75" customHeight="1" x14ac:dyDescent="0.2">
      <c r="A41" s="352"/>
      <c r="B41" s="208" t="s">
        <v>3462</v>
      </c>
      <c r="C41" s="209" t="s">
        <v>3463</v>
      </c>
      <c r="D41" s="210" t="s">
        <v>3464</v>
      </c>
      <c r="E41" s="11"/>
      <c r="F41" s="11"/>
      <c r="G41" s="16"/>
      <c r="H41" s="13"/>
      <c r="I41" s="11"/>
      <c r="J41" s="208" t="s">
        <v>498</v>
      </c>
      <c r="K41" s="209" t="s">
        <v>1178</v>
      </c>
      <c r="L41" s="210" t="s">
        <v>499</v>
      </c>
      <c r="M41" s="406"/>
      <c r="N41" s="11"/>
      <c r="O41" s="12"/>
      <c r="Q41" s="382"/>
      <c r="R41" s="382"/>
      <c r="S41" s="382"/>
    </row>
    <row r="42" spans="1:19" s="14" customFormat="1" ht="18.75" customHeight="1" x14ac:dyDescent="0.2">
      <c r="A42" s="352"/>
      <c r="B42" s="208" t="s">
        <v>3465</v>
      </c>
      <c r="C42" s="209" t="s">
        <v>3466</v>
      </c>
      <c r="D42" s="210" t="s">
        <v>3467</v>
      </c>
      <c r="E42" s="11"/>
      <c r="I42" s="11"/>
      <c r="M42"/>
      <c r="N42" s="11"/>
      <c r="O42" s="12"/>
      <c r="Q42" s="382"/>
      <c r="R42" s="382"/>
      <c r="S42" s="382"/>
    </row>
    <row r="43" spans="1:19" s="14" customFormat="1" ht="18.75" customHeight="1" x14ac:dyDescent="0.2">
      <c r="A43" s="352"/>
      <c r="B43" s="208" t="s">
        <v>3468</v>
      </c>
      <c r="C43" s="209" t="s">
        <v>3469</v>
      </c>
      <c r="D43" s="210" t="s">
        <v>3470</v>
      </c>
      <c r="E43" s="11"/>
      <c r="F43" s="11"/>
      <c r="H43" s="13"/>
      <c r="I43" s="11"/>
      <c r="J43" s="11"/>
      <c r="K43" s="16"/>
      <c r="L43" s="13"/>
      <c r="M43" s="406"/>
      <c r="N43" s="11"/>
      <c r="O43" s="12"/>
      <c r="Q43" s="382"/>
      <c r="R43" s="382"/>
      <c r="S43" s="382"/>
    </row>
    <row r="44" spans="1:19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  <c r="M44" s="406"/>
      <c r="N44" s="11"/>
      <c r="O44" s="12"/>
    </row>
    <row r="45" spans="1:19" ht="18.75" customHeight="1" x14ac:dyDescent="0.2">
      <c r="B45" s="11" t="s">
        <v>1181</v>
      </c>
      <c r="C45" s="11" t="s">
        <v>1182</v>
      </c>
      <c r="D45" s="13"/>
      <c r="F45" s="11" t="s">
        <v>1183</v>
      </c>
      <c r="G45" s="16" t="s">
        <v>1184</v>
      </c>
      <c r="H45" s="14"/>
      <c r="J45" s="11" t="s">
        <v>1183</v>
      </c>
      <c r="K45" s="11" t="s">
        <v>1185</v>
      </c>
      <c r="L45" s="14"/>
      <c r="N45" s="14"/>
      <c r="O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IV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55" customWidth="1"/>
    <col min="2" max="2" width="23.140625" style="151" customWidth="1"/>
    <col min="3" max="3" width="14" style="151" customWidth="1"/>
    <col min="4" max="6" width="16" style="151" customWidth="1"/>
    <col min="7" max="7" width="19.5703125" style="151" customWidth="1"/>
    <col min="8" max="8" width="18" style="151" customWidth="1"/>
    <col min="9" max="9" width="19.28515625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5" x14ac:dyDescent="0.2">
      <c r="B2" s="8" t="s">
        <v>1033</v>
      </c>
    </row>
    <row r="4" spans="1:256" ht="18" x14ac:dyDescent="0.2">
      <c r="B4" s="153"/>
      <c r="C4" s="333" t="s">
        <v>3509</v>
      </c>
      <c r="D4" s="153"/>
      <c r="E4" s="153"/>
      <c r="F4" s="153"/>
      <c r="G4" s="153"/>
      <c r="H4" s="153"/>
      <c r="I4" s="153"/>
    </row>
    <row r="5" spans="1:256" x14ac:dyDescent="0.2">
      <c r="B5" s="154"/>
      <c r="C5" s="154"/>
      <c r="D5" s="154"/>
      <c r="E5" s="154"/>
      <c r="F5" s="154"/>
      <c r="G5" s="154"/>
      <c r="H5" s="154"/>
      <c r="I5" s="154"/>
    </row>
    <row r="6" spans="1:256" ht="30.75" customHeight="1" x14ac:dyDescent="0.2">
      <c r="B6" s="176"/>
      <c r="C6" s="175"/>
      <c r="D6" s="451" t="s">
        <v>1256</v>
      </c>
      <c r="E6" s="169" t="s">
        <v>3143</v>
      </c>
      <c r="F6" s="362" t="s">
        <v>259</v>
      </c>
      <c r="G6" s="362" t="s">
        <v>3510</v>
      </c>
      <c r="H6" s="362" t="s">
        <v>371</v>
      </c>
      <c r="I6" s="15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5" customHeight="1" x14ac:dyDescent="0.2">
      <c r="B7" s="176"/>
      <c r="C7" s="175" t="s">
        <v>1035</v>
      </c>
      <c r="D7" s="324"/>
      <c r="E7" s="215" t="s">
        <v>178</v>
      </c>
      <c r="F7" s="451" t="s">
        <v>175</v>
      </c>
      <c r="G7" s="451" t="s">
        <v>191</v>
      </c>
      <c r="H7" s="451" t="s">
        <v>256</v>
      </c>
      <c r="I7" s="155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idden="1" x14ac:dyDescent="0.2">
      <c r="B8" s="400" t="s">
        <v>395</v>
      </c>
      <c r="C8" s="392" t="s">
        <v>3511</v>
      </c>
      <c r="D8" s="160">
        <v>43955</v>
      </c>
      <c r="E8" s="160"/>
      <c r="F8" s="160"/>
      <c r="G8" s="160"/>
      <c r="H8" s="160"/>
      <c r="I8" s="155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idden="1" x14ac:dyDescent="0.2">
      <c r="B9" s="395" t="s">
        <v>3512</v>
      </c>
      <c r="C9" s="392" t="s">
        <v>3513</v>
      </c>
      <c r="D9" s="392">
        <v>43964</v>
      </c>
      <c r="E9" s="392">
        <f>D9+6</f>
        <v>43970</v>
      </c>
      <c r="F9" s="160"/>
      <c r="G9" s="160"/>
      <c r="H9" s="160"/>
      <c r="I9" s="155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idden="1" x14ac:dyDescent="0.2">
      <c r="B10" s="395" t="s">
        <v>3191</v>
      </c>
      <c r="C10" s="392" t="s">
        <v>3514</v>
      </c>
      <c r="D10" s="392">
        <v>43969</v>
      </c>
      <c r="E10" s="392">
        <f t="shared" ref="E10" si="0">D10+7</f>
        <v>43976</v>
      </c>
      <c r="F10" s="160"/>
      <c r="G10" s="160"/>
      <c r="H10" s="160"/>
      <c r="I10" s="155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idden="1" x14ac:dyDescent="0.2">
      <c r="B11" s="395" t="s">
        <v>2819</v>
      </c>
      <c r="C11" s="392" t="s">
        <v>3515</v>
      </c>
      <c r="D11" s="392">
        <f>D10+7</f>
        <v>43976</v>
      </c>
      <c r="E11" s="392">
        <v>43986</v>
      </c>
      <c r="F11" s="160"/>
      <c r="G11" s="160"/>
      <c r="H11" s="160"/>
      <c r="I11" s="155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x14ac:dyDescent="0.2">
      <c r="B12" s="159" t="s">
        <v>3308</v>
      </c>
      <c r="C12" s="341" t="s">
        <v>3516</v>
      </c>
      <c r="D12" s="341">
        <f t="shared" ref="D12:D13" si="1">D11+7</f>
        <v>43983</v>
      </c>
      <c r="E12" s="341">
        <v>43993</v>
      </c>
      <c r="F12" s="160"/>
      <c r="G12" s="160"/>
      <c r="H12" s="160"/>
      <c r="I12" s="155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x14ac:dyDescent="0.2">
      <c r="B13" s="159" t="s">
        <v>3185</v>
      </c>
      <c r="C13" s="341" t="s">
        <v>3517</v>
      </c>
      <c r="D13" s="341">
        <f t="shared" si="1"/>
        <v>43990</v>
      </c>
      <c r="E13" s="341">
        <v>43999</v>
      </c>
      <c r="F13" s="160"/>
      <c r="G13" s="160"/>
      <c r="H13" s="160"/>
      <c r="I13" s="15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x14ac:dyDescent="0.2">
      <c r="A14" s="330"/>
      <c r="B14" s="163" t="s">
        <v>685</v>
      </c>
      <c r="C14" s="161"/>
      <c r="F14" s="153"/>
      <c r="G14" s="153"/>
      <c r="H14" s="153"/>
      <c r="I14" s="15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x14ac:dyDescent="0.2">
      <c r="A15" s="330"/>
      <c r="B15" s="163"/>
      <c r="C15" s="161"/>
      <c r="F15" s="153"/>
      <c r="G15" s="153"/>
      <c r="H15" s="153"/>
      <c r="I15" s="153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8" x14ac:dyDescent="0.2">
      <c r="A16" s="330"/>
      <c r="B16" s="1347" t="s">
        <v>3518</v>
      </c>
      <c r="C16" s="1347"/>
      <c r="D16" s="1347"/>
      <c r="E16" s="1347"/>
      <c r="F16" s="1347"/>
      <c r="G16" s="1347"/>
      <c r="H16" s="1347"/>
      <c r="I16" s="153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x14ac:dyDescent="0.2">
      <c r="A17" s="330"/>
      <c r="B17" s="163"/>
      <c r="C17" s="161"/>
      <c r="F17" s="153"/>
      <c r="G17" s="153"/>
      <c r="H17" s="153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24" x14ac:dyDescent="0.2">
      <c r="A18" s="330"/>
      <c r="B18" s="176"/>
      <c r="C18" s="175"/>
      <c r="D18" s="451" t="s">
        <v>1256</v>
      </c>
      <c r="E18" s="169" t="s">
        <v>3143</v>
      </c>
      <c r="F18" s="362" t="s">
        <v>259</v>
      </c>
      <c r="G18" s="362" t="s">
        <v>3510</v>
      </c>
      <c r="H18" s="362" t="s">
        <v>371</v>
      </c>
      <c r="I18" s="153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x14ac:dyDescent="0.2">
      <c r="A19" s="330"/>
      <c r="B19" s="176"/>
      <c r="C19" s="175" t="s">
        <v>1035</v>
      </c>
      <c r="D19" s="324"/>
      <c r="E19" s="215" t="s">
        <v>178</v>
      </c>
      <c r="F19" s="451" t="s">
        <v>175</v>
      </c>
      <c r="G19" s="451" t="s">
        <v>191</v>
      </c>
      <c r="H19" s="451" t="s">
        <v>256</v>
      </c>
      <c r="I19" s="153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s="165" customFormat="1" ht="12" x14ac:dyDescent="0.2">
      <c r="A20" s="330"/>
      <c r="B20" s="224" t="s">
        <v>1267</v>
      </c>
      <c r="C20" s="341" t="s">
        <v>3519</v>
      </c>
      <c r="D20" s="341">
        <v>44179</v>
      </c>
      <c r="E20" s="341">
        <f>D20+7</f>
        <v>44186</v>
      </c>
      <c r="F20" s="341">
        <f>D20+11</f>
        <v>44190</v>
      </c>
      <c r="G20" s="341">
        <f>D20+14</f>
        <v>44193</v>
      </c>
      <c r="H20" s="341">
        <f>D20+17</f>
        <v>44196</v>
      </c>
      <c r="I20" s="151"/>
      <c r="J20" s="151"/>
      <c r="L20" s="153"/>
      <c r="M20" s="151"/>
    </row>
    <row r="21" spans="1:256" s="165" customFormat="1" ht="12" x14ac:dyDescent="0.2">
      <c r="A21" s="330"/>
      <c r="B21" s="224" t="s">
        <v>1267</v>
      </c>
      <c r="C21" s="341" t="s">
        <v>3520</v>
      </c>
      <c r="D21" s="341">
        <f>D20+7</f>
        <v>44186</v>
      </c>
      <c r="E21" s="341">
        <f>D21+7</f>
        <v>44193</v>
      </c>
      <c r="F21" s="341">
        <f>D21+11</f>
        <v>44197</v>
      </c>
      <c r="G21" s="341">
        <f>D21+14</f>
        <v>44200</v>
      </c>
      <c r="H21" s="341">
        <f>D21+17</f>
        <v>44203</v>
      </c>
      <c r="I21" s="151"/>
      <c r="J21" s="151"/>
      <c r="L21" s="153"/>
      <c r="M21" s="151"/>
    </row>
    <row r="22" spans="1:256" s="165" customFormat="1" ht="12" x14ac:dyDescent="0.2">
      <c r="A22" s="330"/>
      <c r="B22" s="183"/>
      <c r="C22" s="161"/>
      <c r="D22" s="161"/>
      <c r="E22" s="161"/>
      <c r="F22" s="161"/>
      <c r="G22" s="161"/>
      <c r="H22" s="161"/>
      <c r="I22" s="151"/>
      <c r="J22" s="151"/>
      <c r="L22" s="153"/>
      <c r="M22" s="151"/>
    </row>
    <row r="23" spans="1:256" x14ac:dyDescent="0.2">
      <c r="A23" s="330"/>
      <c r="B23" s="163" t="s">
        <v>685</v>
      </c>
      <c r="C23" s="161"/>
      <c r="F23" s="153"/>
      <c r="G23" s="153"/>
      <c r="H23" s="153"/>
      <c r="I23" s="153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s="165" customFormat="1" ht="15.75" customHeight="1" x14ac:dyDescent="0.2">
      <c r="A24" s="356"/>
      <c r="B24" s="199" t="s">
        <v>449</v>
      </c>
      <c r="C24" s="200"/>
      <c r="D24" s="200"/>
      <c r="E24" s="201"/>
      <c r="F24" s="202" t="s">
        <v>1168</v>
      </c>
      <c r="G24" s="202"/>
      <c r="H24" s="200"/>
      <c r="I24" s="200"/>
      <c r="J24" s="202" t="s">
        <v>451</v>
      </c>
      <c r="K24" s="202"/>
      <c r="L24" s="202"/>
      <c r="M24" s="200"/>
      <c r="N24" s="203"/>
    </row>
    <row r="25" spans="1:256" s="165" customFormat="1" ht="15.75" customHeight="1" x14ac:dyDescent="0.2">
      <c r="A25" s="356"/>
      <c r="B25" s="204" t="s">
        <v>452</v>
      </c>
      <c r="C25" s="200"/>
      <c r="D25" s="205" t="s">
        <v>453</v>
      </c>
      <c r="E25" s="206"/>
      <c r="F25" s="204" t="s">
        <v>454</v>
      </c>
      <c r="G25" s="200"/>
      <c r="H25" s="205" t="s">
        <v>455</v>
      </c>
      <c r="I25" s="200"/>
      <c r="J25" s="204" t="s">
        <v>456</v>
      </c>
      <c r="K25" s="200"/>
      <c r="L25" s="205" t="s">
        <v>457</v>
      </c>
      <c r="M25" s="200"/>
      <c r="N25" s="203"/>
    </row>
    <row r="26" spans="1:256" s="165" customFormat="1" ht="15.75" customHeight="1" x14ac:dyDescent="0.2">
      <c r="A26" s="357"/>
      <c r="B26" s="208" t="s">
        <v>3451</v>
      </c>
      <c r="C26" s="209" t="s">
        <v>3452</v>
      </c>
      <c r="D26" s="210" t="s">
        <v>3453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463</v>
      </c>
      <c r="K26" s="209" t="s">
        <v>1169</v>
      </c>
      <c r="L26" s="210" t="s">
        <v>464</v>
      </c>
      <c r="M26" s="200"/>
      <c r="N26" s="203"/>
    </row>
    <row r="27" spans="1:256" s="165" customFormat="1" ht="15.75" customHeight="1" x14ac:dyDescent="0.2">
      <c r="A27" s="356"/>
      <c r="B27" s="208" t="s">
        <v>3454</v>
      </c>
      <c r="C27" s="209" t="s">
        <v>3455</v>
      </c>
      <c r="D27" s="210" t="s">
        <v>3456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470</v>
      </c>
      <c r="K27" s="209" t="s">
        <v>1170</v>
      </c>
      <c r="L27" s="210" t="s">
        <v>471</v>
      </c>
      <c r="M27" s="200"/>
      <c r="N27" s="203"/>
    </row>
    <row r="28" spans="1:256" s="165" customFormat="1" ht="15.75" customHeight="1" x14ac:dyDescent="0.2">
      <c r="A28" s="356"/>
      <c r="B28" s="208" t="s">
        <v>1171</v>
      </c>
      <c r="C28" s="209" t="s">
        <v>3457</v>
      </c>
      <c r="D28" s="210" t="s">
        <v>1172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1173</v>
      </c>
      <c r="K28" s="209" t="s">
        <v>1174</v>
      </c>
      <c r="L28" s="210" t="s">
        <v>1175</v>
      </c>
      <c r="M28" s="200"/>
      <c r="N28" s="203"/>
    </row>
    <row r="29" spans="1:256" s="165" customFormat="1" ht="15.75" customHeight="1" x14ac:dyDescent="0.2">
      <c r="A29" s="356"/>
      <c r="B29" s="208" t="s">
        <v>3458</v>
      </c>
      <c r="C29" s="209" t="s">
        <v>3459</v>
      </c>
      <c r="D29" s="210" t="s">
        <v>3460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484</v>
      </c>
      <c r="K29" s="209" t="s">
        <v>1176</v>
      </c>
      <c r="L29" s="210" t="s">
        <v>485</v>
      </c>
      <c r="M29" s="200"/>
      <c r="N29" s="203"/>
    </row>
    <row r="30" spans="1:256" s="165" customFormat="1" ht="15.75" customHeight="1" x14ac:dyDescent="0.2">
      <c r="A30" s="356"/>
      <c r="B30" s="208" t="s">
        <v>479</v>
      </c>
      <c r="C30" s="209" t="s">
        <v>3461</v>
      </c>
      <c r="D30" s="210" t="s">
        <v>480</v>
      </c>
      <c r="E30" s="204"/>
      <c r="F30" s="208"/>
      <c r="G30" s="209"/>
      <c r="H30" s="210"/>
      <c r="I30" s="200"/>
      <c r="J30" s="208" t="s">
        <v>491</v>
      </c>
      <c r="K30" s="209" t="s">
        <v>1177</v>
      </c>
      <c r="L30" s="210" t="s">
        <v>492</v>
      </c>
      <c r="M30" s="200"/>
      <c r="N30" s="203"/>
    </row>
    <row r="31" spans="1:256" s="165" customFormat="1" ht="15.75" customHeight="1" x14ac:dyDescent="0.2">
      <c r="A31" s="356"/>
      <c r="B31" s="208" t="s">
        <v>3462</v>
      </c>
      <c r="C31" s="209" t="s">
        <v>3463</v>
      </c>
      <c r="D31" s="210" t="s">
        <v>3464</v>
      </c>
      <c r="E31" s="204"/>
      <c r="F31" s="208"/>
      <c r="G31" s="209"/>
      <c r="H31" s="210"/>
      <c r="I31" s="200"/>
      <c r="J31" s="208" t="s">
        <v>498</v>
      </c>
      <c r="K31" s="209" t="s">
        <v>1178</v>
      </c>
      <c r="L31" s="210" t="s">
        <v>499</v>
      </c>
      <c r="M31" s="200"/>
      <c r="N31" s="203"/>
    </row>
    <row r="32" spans="1:256" s="165" customFormat="1" ht="15.75" customHeight="1" x14ac:dyDescent="0.2">
      <c r="A32" s="356"/>
      <c r="B32" s="208" t="s">
        <v>3465</v>
      </c>
      <c r="C32" s="209" t="s">
        <v>3466</v>
      </c>
      <c r="D32" s="210" t="s">
        <v>3467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5.75" customHeight="1" x14ac:dyDescent="0.2">
      <c r="A33" s="356"/>
      <c r="B33" s="208" t="s">
        <v>3468</v>
      </c>
      <c r="C33" s="209" t="s">
        <v>3469</v>
      </c>
      <c r="D33" s="210" t="s">
        <v>3470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x14ac:dyDescent="0.2">
      <c r="A34" s="358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x14ac:dyDescent="0.2">
      <c r="A35" s="358"/>
      <c r="B35" s="200" t="s">
        <v>1181</v>
      </c>
      <c r="C35" s="200" t="s">
        <v>1182</v>
      </c>
      <c r="D35" s="212"/>
      <c r="E35" s="200"/>
      <c r="F35" s="200" t="s">
        <v>1183</v>
      </c>
      <c r="G35" s="213" t="s">
        <v>1184</v>
      </c>
      <c r="H35" s="203"/>
      <c r="I35" s="200"/>
      <c r="J35" s="200" t="s">
        <v>1183</v>
      </c>
      <c r="K35" s="200" t="s">
        <v>1185</v>
      </c>
      <c r="L35" s="203"/>
      <c r="M35" s="203"/>
      <c r="N35" s="203"/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A931-E7A3-4C2D-944D-0AD71CEE81B7}">
  <sheetPr codeName="Sheet34">
    <tabColor theme="2" tint="-0.249977111117893"/>
    <pageSetUpPr fitToPage="1"/>
  </sheetPr>
  <dimension ref="A1:Y96"/>
  <sheetViews>
    <sheetView topLeftCell="A4" zoomScale="85" zoomScaleNormal="85" zoomScaleSheetLayoutView="75" workbookViewId="0">
      <selection activeCell="B71" sqref="B71:D78"/>
    </sheetView>
  </sheetViews>
  <sheetFormatPr defaultColWidth="9.140625" defaultRowHeight="14.25" x14ac:dyDescent="0.2"/>
  <cols>
    <col min="1" max="1" width="13.7109375" style="17" customWidth="1"/>
    <col min="2" max="2" width="24" style="11" customWidth="1"/>
    <col min="3" max="3" width="15.140625" style="11" customWidth="1"/>
    <col min="4" max="4" width="18" style="11" customWidth="1"/>
    <col min="5" max="6" width="19.28515625" style="11" customWidth="1"/>
    <col min="7" max="7" width="13.28515625" style="11" customWidth="1"/>
    <col min="8" max="8" width="11.7109375" style="11" customWidth="1"/>
    <col min="9" max="9" width="13.28515625" style="11" customWidth="1"/>
    <col min="10" max="10" width="19.42578125" style="19" customWidth="1"/>
    <col min="11" max="11" width="12" style="19" customWidth="1"/>
    <col min="12" max="12" width="14.42578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 x14ac:dyDescent="0.2"/>
    <row r="2" spans="1:25" s="126" customFormat="1" ht="33.75" x14ac:dyDescent="0.2">
      <c r="A2" s="127"/>
      <c r="B2" s="128" t="s">
        <v>3471</v>
      </c>
      <c r="C2" s="127"/>
      <c r="D2" s="127"/>
      <c r="E2" s="127"/>
      <c r="F2" s="127"/>
      <c r="G2" s="11"/>
      <c r="H2" s="11"/>
      <c r="I2" s="11"/>
      <c r="K2" s="681" t="s">
        <v>382</v>
      </c>
      <c r="R2" s="11"/>
      <c r="S2" s="11"/>
      <c r="T2" s="11"/>
      <c r="U2" s="11"/>
      <c r="V2" s="11"/>
      <c r="W2" s="11"/>
      <c r="X2" s="16"/>
      <c r="Y2" s="16"/>
    </row>
    <row r="3" spans="1:25" ht="19.5" customHeight="1" x14ac:dyDescent="0.2">
      <c r="A3" s="430"/>
      <c r="B3" s="1300" t="s">
        <v>3521</v>
      </c>
      <c r="C3" s="1300"/>
      <c r="D3" s="1300"/>
      <c r="E3" s="1300"/>
      <c r="F3" s="1300"/>
      <c r="G3" s="1300"/>
      <c r="H3" s="2"/>
      <c r="I3" s="2"/>
      <c r="J3" s="3"/>
      <c r="K3" s="3"/>
    </row>
    <row r="4" spans="1:25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" ht="34.9" hidden="1" customHeight="1" x14ac:dyDescent="0.2">
      <c r="B5" s="1"/>
      <c r="C5" s="1" t="s">
        <v>384</v>
      </c>
      <c r="D5" s="450" t="s">
        <v>1256</v>
      </c>
      <c r="E5" s="408" t="s">
        <v>1257</v>
      </c>
      <c r="F5" s="1348" t="s">
        <v>1258</v>
      </c>
      <c r="G5" s="1345" t="s">
        <v>389</v>
      </c>
      <c r="H5" s="408" t="s">
        <v>1257</v>
      </c>
      <c r="I5" s="408" t="s">
        <v>293</v>
      </c>
      <c r="J5" s="408" t="s">
        <v>3522</v>
      </c>
      <c r="K5" s="408" t="s">
        <v>3523</v>
      </c>
      <c r="L5" s="408" t="s">
        <v>223</v>
      </c>
      <c r="M5" s="361"/>
      <c r="N5" s="361"/>
      <c r="O5" s="361"/>
      <c r="P5" s="361"/>
      <c r="Q5" s="361"/>
    </row>
    <row r="6" spans="1:25" ht="18.600000000000001" hidden="1" customHeight="1" x14ac:dyDescent="0.2">
      <c r="B6" s="4" t="s">
        <v>388</v>
      </c>
      <c r="C6" s="4" t="s">
        <v>389</v>
      </c>
      <c r="D6" s="442"/>
      <c r="E6" s="4" t="s">
        <v>175</v>
      </c>
      <c r="F6" s="1349"/>
      <c r="G6" s="1346"/>
      <c r="H6" s="131"/>
      <c r="I6" s="442" t="s">
        <v>292</v>
      </c>
      <c r="J6" s="4" t="s">
        <v>323</v>
      </c>
      <c r="K6" s="4" t="s">
        <v>256</v>
      </c>
      <c r="L6" s="4" t="s">
        <v>655</v>
      </c>
      <c r="M6" s="361"/>
      <c r="N6" s="361"/>
      <c r="O6" s="361"/>
      <c r="P6" s="361"/>
      <c r="Q6" s="361"/>
    </row>
    <row r="7" spans="1:25" ht="15.75" hidden="1" customHeight="1" x14ac:dyDescent="0.2">
      <c r="B7" s="407" t="s">
        <v>2369</v>
      </c>
      <c r="C7" s="6" t="s">
        <v>3524</v>
      </c>
      <c r="D7" s="419">
        <v>44361</v>
      </c>
      <c r="E7" s="419">
        <f t="shared" ref="E7" si="0">D7+11</f>
        <v>44372</v>
      </c>
      <c r="F7" s="419" t="s">
        <v>3525</v>
      </c>
      <c r="G7" s="419" t="s">
        <v>3526</v>
      </c>
      <c r="H7" s="6">
        <v>44369</v>
      </c>
      <c r="I7" s="6">
        <f t="shared" ref="I7" si="1">H7+3</f>
        <v>44372</v>
      </c>
      <c r="J7" s="6">
        <f t="shared" ref="J7" si="2">H7+4</f>
        <v>44373</v>
      </c>
      <c r="K7" s="6">
        <f t="shared" ref="K7" si="3">H7+5</f>
        <v>44374</v>
      </c>
      <c r="L7" s="6">
        <f t="shared" ref="L7" si="4">H7+7</f>
        <v>44376</v>
      </c>
      <c r="M7" s="361"/>
      <c r="N7" s="361"/>
      <c r="O7" s="361"/>
      <c r="P7" s="361"/>
      <c r="Q7" s="361"/>
    </row>
    <row r="8" spans="1:25" ht="15.75" hidden="1" customHeight="1" x14ac:dyDescent="0.2">
      <c r="B8" s="407" t="s">
        <v>2402</v>
      </c>
      <c r="C8" s="6" t="s">
        <v>3527</v>
      </c>
      <c r="D8" s="419">
        <v>44364</v>
      </c>
      <c r="E8" s="419">
        <f t="shared" ref="E8:E9" si="5">D8+11</f>
        <v>44375</v>
      </c>
      <c r="F8" s="419" t="s">
        <v>2057</v>
      </c>
      <c r="G8" s="419" t="s">
        <v>3528</v>
      </c>
      <c r="H8" s="6">
        <f t="shared" ref="H8:H13" si="6">H7+7</f>
        <v>44376</v>
      </c>
      <c r="I8" s="6">
        <f t="shared" ref="I8:I9" si="7">H8+3</f>
        <v>44379</v>
      </c>
      <c r="J8" s="6">
        <f t="shared" ref="J8:J9" si="8">H8+4</f>
        <v>44380</v>
      </c>
      <c r="K8" s="6">
        <f t="shared" ref="K8:K9" si="9">H8+5</f>
        <v>44381</v>
      </c>
      <c r="L8" s="6">
        <f t="shared" ref="L8:L9" si="10">H8+7</f>
        <v>44383</v>
      </c>
      <c r="M8" s="361"/>
      <c r="N8" s="361"/>
      <c r="O8" s="361"/>
      <c r="P8" s="361"/>
      <c r="Q8" s="361"/>
    </row>
    <row r="9" spans="1:25" ht="15.6" hidden="1" customHeight="1" x14ac:dyDescent="0.2">
      <c r="B9" s="407" t="s">
        <v>2377</v>
      </c>
      <c r="C9" s="6" t="s">
        <v>3529</v>
      </c>
      <c r="D9" s="419">
        <v>44372</v>
      </c>
      <c r="E9" s="419">
        <f t="shared" si="5"/>
        <v>44383</v>
      </c>
      <c r="F9" s="419" t="s">
        <v>3525</v>
      </c>
      <c r="G9" s="419" t="s">
        <v>3530</v>
      </c>
      <c r="H9" s="6">
        <f t="shared" si="6"/>
        <v>44383</v>
      </c>
      <c r="I9" s="6">
        <f t="shared" si="7"/>
        <v>44386</v>
      </c>
      <c r="J9" s="6">
        <f t="shared" si="8"/>
        <v>44387</v>
      </c>
      <c r="K9" s="6">
        <f t="shared" si="9"/>
        <v>44388</v>
      </c>
      <c r="L9" s="6">
        <f t="shared" si="10"/>
        <v>44390</v>
      </c>
      <c r="M9" s="361"/>
      <c r="N9" s="361"/>
      <c r="O9" s="361"/>
      <c r="P9" s="361"/>
      <c r="Q9" s="361"/>
    </row>
    <row r="10" spans="1:25" ht="15.6" hidden="1" customHeight="1" x14ac:dyDescent="0.2">
      <c r="B10" s="407" t="s">
        <v>3531</v>
      </c>
      <c r="C10" s="6" t="s">
        <v>3532</v>
      </c>
      <c r="D10" s="419">
        <v>44383</v>
      </c>
      <c r="E10" s="419">
        <f t="shared" ref="E10:E13" si="11">D10+11</f>
        <v>44394</v>
      </c>
      <c r="F10" s="419" t="s">
        <v>2057</v>
      </c>
      <c r="G10" s="419" t="s">
        <v>3533</v>
      </c>
      <c r="H10" s="6">
        <f t="shared" si="6"/>
        <v>44390</v>
      </c>
      <c r="I10" s="6">
        <f t="shared" ref="I10:I13" si="12">H10+3</f>
        <v>44393</v>
      </c>
      <c r="J10" s="6">
        <f t="shared" ref="J10:J13" si="13">H10+4</f>
        <v>44394</v>
      </c>
      <c r="K10" s="6">
        <f t="shared" ref="K10:K13" si="14">H10+5</f>
        <v>44395</v>
      </c>
      <c r="L10" s="6">
        <f t="shared" ref="L10:L13" si="15">H10+7</f>
        <v>44397</v>
      </c>
      <c r="M10" s="361"/>
      <c r="N10" s="361"/>
      <c r="O10" s="361"/>
      <c r="P10" s="361"/>
      <c r="Q10" s="361"/>
    </row>
    <row r="11" spans="1:25" ht="15.6" hidden="1" customHeight="1" x14ac:dyDescent="0.2">
      <c r="B11" s="407" t="s">
        <v>2365</v>
      </c>
      <c r="C11" s="6" t="s">
        <v>3534</v>
      </c>
      <c r="D11" s="419">
        <v>44385</v>
      </c>
      <c r="E11" s="419">
        <f t="shared" si="11"/>
        <v>44396</v>
      </c>
      <c r="F11" s="419" t="s">
        <v>3525</v>
      </c>
      <c r="G11" s="419" t="s">
        <v>3535</v>
      </c>
      <c r="H11" s="6">
        <f t="shared" si="6"/>
        <v>44397</v>
      </c>
      <c r="I11" s="6">
        <f t="shared" si="12"/>
        <v>44400</v>
      </c>
      <c r="J11" s="6">
        <f t="shared" si="13"/>
        <v>44401</v>
      </c>
      <c r="K11" s="6">
        <f t="shared" si="14"/>
        <v>44402</v>
      </c>
      <c r="L11" s="6">
        <f t="shared" si="15"/>
        <v>44404</v>
      </c>
      <c r="M11" s="361"/>
      <c r="N11" s="361"/>
      <c r="O11" s="361"/>
      <c r="P11" s="361"/>
      <c r="Q11" s="361"/>
    </row>
    <row r="12" spans="1:25" ht="15.6" hidden="1" customHeight="1" x14ac:dyDescent="0.2">
      <c r="B12" s="407" t="s">
        <v>2383</v>
      </c>
      <c r="C12" s="6" t="s">
        <v>3536</v>
      </c>
      <c r="D12" s="419">
        <f>D11+7</f>
        <v>44392</v>
      </c>
      <c r="E12" s="419">
        <f t="shared" si="11"/>
        <v>44403</v>
      </c>
      <c r="F12" s="419" t="s">
        <v>2057</v>
      </c>
      <c r="G12" s="419" t="s">
        <v>3537</v>
      </c>
      <c r="H12" s="6">
        <f t="shared" si="6"/>
        <v>44404</v>
      </c>
      <c r="I12" s="6">
        <f t="shared" si="12"/>
        <v>44407</v>
      </c>
      <c r="J12" s="6">
        <f t="shared" si="13"/>
        <v>44408</v>
      </c>
      <c r="K12" s="6">
        <f t="shared" si="14"/>
        <v>44409</v>
      </c>
      <c r="L12" s="6">
        <f t="shared" si="15"/>
        <v>44411</v>
      </c>
      <c r="M12" s="361"/>
      <c r="N12" s="361"/>
      <c r="O12" s="361"/>
      <c r="P12" s="361"/>
      <c r="Q12" s="361"/>
    </row>
    <row r="13" spans="1:25" ht="15.6" hidden="1" customHeight="1" x14ac:dyDescent="0.2">
      <c r="B13" s="407" t="s">
        <v>2371</v>
      </c>
      <c r="C13" s="6" t="s">
        <v>3538</v>
      </c>
      <c r="D13" s="419">
        <f>D12+7</f>
        <v>44399</v>
      </c>
      <c r="E13" s="419">
        <f t="shared" si="11"/>
        <v>44410</v>
      </c>
      <c r="F13" s="419" t="s">
        <v>3525</v>
      </c>
      <c r="G13" s="419" t="s">
        <v>3539</v>
      </c>
      <c r="H13" s="6">
        <f t="shared" si="6"/>
        <v>44411</v>
      </c>
      <c r="I13" s="6">
        <f t="shared" si="12"/>
        <v>44414</v>
      </c>
      <c r="J13" s="6">
        <f t="shared" si="13"/>
        <v>44415</v>
      </c>
      <c r="K13" s="6">
        <f t="shared" si="14"/>
        <v>44416</v>
      </c>
      <c r="L13" s="6">
        <f t="shared" si="15"/>
        <v>44418</v>
      </c>
      <c r="M13" s="361"/>
      <c r="N13" s="361"/>
      <c r="O13" s="361"/>
      <c r="P13" s="361"/>
      <c r="Q13" s="361"/>
    </row>
    <row r="14" spans="1:25" ht="15.75" hidden="1" customHeight="1" x14ac:dyDescent="0.2">
      <c r="B14" s="407" t="s">
        <v>2375</v>
      </c>
      <c r="C14" s="6" t="s">
        <v>3540</v>
      </c>
      <c r="D14" s="419">
        <f>D13+7</f>
        <v>44406</v>
      </c>
      <c r="E14" s="419">
        <f>D14+11</f>
        <v>44417</v>
      </c>
      <c r="F14" s="419" t="s">
        <v>2057</v>
      </c>
      <c r="G14" s="419" t="s">
        <v>3541</v>
      </c>
      <c r="H14" s="6">
        <f>H13+7</f>
        <v>44418</v>
      </c>
      <c r="I14" s="6">
        <f>H14+3</f>
        <v>44421</v>
      </c>
      <c r="J14" s="6">
        <f>H14+4</f>
        <v>44422</v>
      </c>
      <c r="K14" s="6">
        <f>H14+5</f>
        <v>44423</v>
      </c>
      <c r="L14" s="6">
        <f>H14+7</f>
        <v>44425</v>
      </c>
      <c r="M14" s="361"/>
      <c r="N14" s="361"/>
      <c r="O14" s="361"/>
      <c r="P14" s="361"/>
      <c r="Q14" s="361"/>
    </row>
    <row r="15" spans="1:25" ht="15.75" hidden="1" customHeight="1" x14ac:dyDescent="0.2">
      <c r="B15" s="407" t="s">
        <v>2363</v>
      </c>
      <c r="C15" s="6" t="s">
        <v>3542</v>
      </c>
      <c r="D15" s="419">
        <v>44413</v>
      </c>
      <c r="E15" s="419">
        <f>D15+11</f>
        <v>44424</v>
      </c>
      <c r="F15" s="419" t="s">
        <v>3525</v>
      </c>
      <c r="G15" s="419" t="s">
        <v>3543</v>
      </c>
      <c r="H15" s="6">
        <v>44425</v>
      </c>
      <c r="I15" s="6">
        <f>H15+3</f>
        <v>44428</v>
      </c>
      <c r="J15" s="6">
        <f>H15+4</f>
        <v>44429</v>
      </c>
      <c r="K15" s="6">
        <f>H15+5</f>
        <v>44430</v>
      </c>
      <c r="L15" s="6">
        <f>H15+7</f>
        <v>44432</v>
      </c>
      <c r="M15" s="361"/>
      <c r="N15" s="361"/>
      <c r="O15" s="361"/>
      <c r="P15" s="361"/>
      <c r="Q15" s="361"/>
    </row>
    <row r="16" spans="1:25" hidden="1" x14ac:dyDescent="0.2">
      <c r="B16" s="407" t="s">
        <v>2367</v>
      </c>
      <c r="C16" s="6" t="s">
        <v>3544</v>
      </c>
      <c r="D16" s="419">
        <f>D15+7</f>
        <v>44420</v>
      </c>
      <c r="E16" s="419">
        <f>D16+11</f>
        <v>44431</v>
      </c>
      <c r="F16" s="419" t="s">
        <v>2057</v>
      </c>
      <c r="G16" s="419" t="s">
        <v>3545</v>
      </c>
      <c r="H16" s="6">
        <v>44432</v>
      </c>
      <c r="I16" s="6">
        <f>H16+3</f>
        <v>44435</v>
      </c>
      <c r="J16" s="6">
        <f>H16+4</f>
        <v>44436</v>
      </c>
      <c r="K16" s="6">
        <f>H16+5</f>
        <v>44437</v>
      </c>
      <c r="L16" s="6">
        <f>H16+7</f>
        <v>44439</v>
      </c>
      <c r="M16" s="361"/>
      <c r="N16" s="361"/>
      <c r="O16" s="361"/>
      <c r="P16" s="361"/>
      <c r="Q16" s="361"/>
    </row>
    <row r="17" spans="2:17" ht="15.75" hidden="1" customHeight="1" x14ac:dyDescent="0.2">
      <c r="B17" s="407" t="s">
        <v>2373</v>
      </c>
      <c r="C17" s="6" t="s">
        <v>3546</v>
      </c>
      <c r="D17" s="419">
        <f>D16+7</f>
        <v>44427</v>
      </c>
      <c r="E17" s="419">
        <f>D17+11</f>
        <v>44438</v>
      </c>
      <c r="F17" s="419" t="s">
        <v>3525</v>
      </c>
      <c r="G17" s="419" t="s">
        <v>3547</v>
      </c>
      <c r="H17" s="6">
        <v>44439</v>
      </c>
      <c r="I17" s="6">
        <f>H17+3</f>
        <v>44442</v>
      </c>
      <c r="J17" s="6">
        <f>H17+4</f>
        <v>44443</v>
      </c>
      <c r="K17" s="6">
        <f>H17+5</f>
        <v>44444</v>
      </c>
      <c r="L17" s="6">
        <f>H17+7</f>
        <v>44446</v>
      </c>
      <c r="M17" s="361"/>
      <c r="N17" s="361"/>
      <c r="O17" s="361"/>
      <c r="P17" s="361"/>
      <c r="Q17" s="361"/>
    </row>
    <row r="18" spans="2:17" ht="15.75" hidden="1" customHeight="1" x14ac:dyDescent="0.2">
      <c r="B18" s="407" t="s">
        <v>2369</v>
      </c>
      <c r="C18" s="6" t="s">
        <v>3548</v>
      </c>
      <c r="D18" s="419">
        <f>D17+7</f>
        <v>44434</v>
      </c>
      <c r="E18" s="419">
        <f>D18+11</f>
        <v>44445</v>
      </c>
      <c r="F18" s="419" t="s">
        <v>2057</v>
      </c>
      <c r="G18" s="419" t="s">
        <v>3549</v>
      </c>
      <c r="H18" s="6">
        <v>44446</v>
      </c>
      <c r="I18" s="6">
        <f>H18+3</f>
        <v>44449</v>
      </c>
      <c r="J18" s="6">
        <f>H18+4</f>
        <v>44450</v>
      </c>
      <c r="K18" s="6">
        <f>H18+5</f>
        <v>44451</v>
      </c>
      <c r="L18" s="6">
        <f>H18+7</f>
        <v>44453</v>
      </c>
      <c r="M18" s="361"/>
      <c r="N18" s="361"/>
      <c r="O18" s="361"/>
      <c r="P18" s="361"/>
      <c r="Q18" s="361"/>
    </row>
    <row r="19" spans="2:17" ht="15.75" hidden="1" customHeight="1" x14ac:dyDescent="0.2">
      <c r="B19" s="19"/>
      <c r="C19" s="19"/>
      <c r="D19" s="19"/>
      <c r="E19" s="19"/>
      <c r="F19" s="19"/>
      <c r="G19" s="19"/>
      <c r="H19" s="459"/>
      <c r="I19" s="19"/>
      <c r="M19" s="361"/>
      <c r="N19" s="361"/>
      <c r="O19" s="361"/>
      <c r="P19" s="361"/>
      <c r="Q19" s="361"/>
    </row>
    <row r="20" spans="2:17" ht="15.75" hidden="1" customHeight="1" x14ac:dyDescent="0.2">
      <c r="B20" s="19"/>
      <c r="C20" s="19"/>
      <c r="D20" s="19"/>
      <c r="E20" s="19"/>
      <c r="F20" s="19"/>
      <c r="G20" s="19"/>
      <c r="H20" s="19"/>
      <c r="I20" s="19"/>
      <c r="M20" s="361"/>
      <c r="N20" s="361"/>
      <c r="O20" s="361"/>
      <c r="P20" s="361"/>
      <c r="Q20" s="361"/>
    </row>
    <row r="21" spans="2:17" ht="30" hidden="1" x14ac:dyDescent="0.2">
      <c r="B21" s="1"/>
      <c r="C21" s="1"/>
      <c r="D21" s="450" t="s">
        <v>1256</v>
      </c>
      <c r="E21" s="408" t="s">
        <v>3550</v>
      </c>
      <c r="F21" s="1348" t="s">
        <v>1258</v>
      </c>
      <c r="G21" s="1345" t="s">
        <v>389</v>
      </c>
      <c r="H21" s="408" t="s">
        <v>1257</v>
      </c>
      <c r="I21" s="408" t="s">
        <v>293</v>
      </c>
      <c r="J21" s="408" t="s">
        <v>3551</v>
      </c>
      <c r="M21" s="361"/>
      <c r="N21" s="361"/>
      <c r="O21" s="361"/>
      <c r="P21" s="361"/>
      <c r="Q21" s="361"/>
    </row>
    <row r="22" spans="2:17" ht="15.75" hidden="1" customHeight="1" x14ac:dyDescent="0.2">
      <c r="B22" s="4" t="s">
        <v>388</v>
      </c>
      <c r="C22" s="4" t="s">
        <v>389</v>
      </c>
      <c r="D22" s="442"/>
      <c r="E22" s="4" t="s">
        <v>3552</v>
      </c>
      <c r="F22" s="1349"/>
      <c r="G22" s="1346"/>
      <c r="H22" s="131"/>
      <c r="I22" s="442" t="s">
        <v>292</v>
      </c>
      <c r="J22" s="4" t="s">
        <v>3553</v>
      </c>
      <c r="M22" s="361"/>
      <c r="N22" s="361"/>
      <c r="O22" s="361"/>
      <c r="P22" s="361"/>
      <c r="Q22" s="361"/>
    </row>
    <row r="23" spans="2:17" ht="15.75" hidden="1" customHeight="1" x14ac:dyDescent="0.2">
      <c r="B23" s="407" t="s">
        <v>2383</v>
      </c>
      <c r="C23" s="6" t="s">
        <v>3554</v>
      </c>
      <c r="D23" s="6">
        <v>44486</v>
      </c>
      <c r="E23" s="6">
        <f t="shared" ref="E23" si="16">D23+11</f>
        <v>44497</v>
      </c>
      <c r="F23" s="419" t="s">
        <v>3555</v>
      </c>
      <c r="G23" s="419" t="s">
        <v>3556</v>
      </c>
      <c r="H23" s="6">
        <v>44496</v>
      </c>
      <c r="I23" s="6">
        <f t="shared" ref="I23:I28" si="17">H23+3</f>
        <v>44499</v>
      </c>
      <c r="J23" s="6">
        <v>44500</v>
      </c>
      <c r="M23" s="361"/>
      <c r="N23" s="361"/>
      <c r="O23" s="361"/>
      <c r="P23" s="361"/>
      <c r="Q23" s="361"/>
    </row>
    <row r="24" spans="2:17" ht="15.75" hidden="1" customHeight="1" x14ac:dyDescent="0.2">
      <c r="B24" s="536" t="s">
        <v>2373</v>
      </c>
      <c r="C24" s="536" t="s">
        <v>3557</v>
      </c>
      <c r="D24" s="536">
        <v>44528</v>
      </c>
      <c r="E24" s="536">
        <f t="shared" ref="E24" si="18">D24+11</f>
        <v>44539</v>
      </c>
      <c r="F24" s="537" t="s">
        <v>444</v>
      </c>
      <c r="G24" s="419" t="s">
        <v>3558</v>
      </c>
      <c r="H24" s="6">
        <v>44543</v>
      </c>
      <c r="I24" s="6">
        <f t="shared" si="17"/>
        <v>44546</v>
      </c>
      <c r="J24" s="6">
        <f>H24+4</f>
        <v>44547</v>
      </c>
      <c r="M24" s="361"/>
      <c r="N24" s="361"/>
      <c r="O24" s="361"/>
      <c r="P24" s="361"/>
      <c r="Q24" s="361"/>
    </row>
    <row r="25" spans="2:17" ht="15.75" hidden="1" customHeight="1" x14ac:dyDescent="0.2">
      <c r="B25" s="536" t="s">
        <v>2373</v>
      </c>
      <c r="C25" s="536" t="s">
        <v>3557</v>
      </c>
      <c r="D25" s="536">
        <v>44528</v>
      </c>
      <c r="E25" s="536">
        <f t="shared" ref="E25" si="19">D25+11</f>
        <v>44539</v>
      </c>
      <c r="F25" s="537" t="s">
        <v>3340</v>
      </c>
      <c r="G25" s="419" t="s">
        <v>3559</v>
      </c>
      <c r="H25" s="6">
        <v>44545</v>
      </c>
      <c r="I25" s="6">
        <f t="shared" si="17"/>
        <v>44548</v>
      </c>
      <c r="J25" s="6">
        <f>H25+4</f>
        <v>44549</v>
      </c>
      <c r="M25" s="361"/>
      <c r="N25" s="361"/>
      <c r="O25" s="361"/>
      <c r="P25" s="361"/>
      <c r="Q25" s="361"/>
    </row>
    <row r="26" spans="2:17" ht="15.75" hidden="1" customHeight="1" x14ac:dyDescent="0.2">
      <c r="B26" s="6" t="s">
        <v>2369</v>
      </c>
      <c r="C26" s="6" t="s">
        <v>3560</v>
      </c>
      <c r="D26" s="6">
        <v>44536</v>
      </c>
      <c r="E26" s="6">
        <f>D26+11</f>
        <v>44547</v>
      </c>
      <c r="F26" s="419" t="s">
        <v>3561</v>
      </c>
      <c r="G26" s="419" t="s">
        <v>3562</v>
      </c>
      <c r="H26" s="6">
        <v>44552</v>
      </c>
      <c r="I26" s="6">
        <f t="shared" si="17"/>
        <v>44555</v>
      </c>
      <c r="J26" s="6">
        <f>H26+4</f>
        <v>44556</v>
      </c>
      <c r="M26" s="361"/>
      <c r="N26" s="361"/>
      <c r="O26" s="361"/>
      <c r="P26" s="361"/>
      <c r="Q26" s="361"/>
    </row>
    <row r="27" spans="2:17" ht="15.75" hidden="1" customHeight="1" x14ac:dyDescent="0.2">
      <c r="B27" s="396" t="s">
        <v>3003</v>
      </c>
      <c r="C27" s="397" t="s">
        <v>3004</v>
      </c>
      <c r="D27" s="392">
        <v>44548</v>
      </c>
      <c r="E27" s="6">
        <f>D27+7</f>
        <v>44555</v>
      </c>
      <c r="F27" s="419" t="s">
        <v>2057</v>
      </c>
      <c r="G27" s="419" t="s">
        <v>3563</v>
      </c>
      <c r="H27" s="6">
        <v>44555</v>
      </c>
      <c r="I27" s="6">
        <f t="shared" si="17"/>
        <v>44558</v>
      </c>
      <c r="J27" s="6">
        <f>H27+2</f>
        <v>44557</v>
      </c>
      <c r="M27" s="361"/>
      <c r="N27" s="361"/>
      <c r="O27" s="361"/>
      <c r="P27" s="361"/>
      <c r="Q27" s="361"/>
    </row>
    <row r="28" spans="2:17" ht="15.75" hidden="1" customHeight="1" x14ac:dyDescent="0.2">
      <c r="B28" s="396" t="s">
        <v>3005</v>
      </c>
      <c r="C28" s="397" t="s">
        <v>3006</v>
      </c>
      <c r="D28" s="392">
        <v>44553</v>
      </c>
      <c r="E28" s="6">
        <f t="shared" ref="E28:E34" si="20">D28+7</f>
        <v>44560</v>
      </c>
      <c r="F28" s="419" t="s">
        <v>2057</v>
      </c>
      <c r="G28" s="419" t="s">
        <v>3563</v>
      </c>
      <c r="H28" s="6">
        <v>44555</v>
      </c>
      <c r="I28" s="6">
        <f t="shared" si="17"/>
        <v>44558</v>
      </c>
      <c r="J28" s="6">
        <f>H28+2</f>
        <v>44557</v>
      </c>
      <c r="M28" s="361"/>
      <c r="N28" s="361"/>
      <c r="O28" s="361"/>
      <c r="P28" s="361"/>
      <c r="Q28" s="361"/>
    </row>
    <row r="29" spans="2:17" ht="15.75" hidden="1" customHeight="1" x14ac:dyDescent="0.2">
      <c r="B29" s="511" t="s">
        <v>3007</v>
      </c>
      <c r="C29" s="512" t="s">
        <v>3008</v>
      </c>
      <c r="D29" s="513">
        <v>44557</v>
      </c>
      <c r="E29" s="589">
        <f t="shared" si="20"/>
        <v>44564</v>
      </c>
      <c r="F29" s="514"/>
      <c r="G29" s="514"/>
      <c r="H29" s="9"/>
      <c r="I29" s="9"/>
      <c r="J29" s="9"/>
      <c r="M29" s="361"/>
      <c r="N29" s="361"/>
      <c r="O29" s="361"/>
      <c r="P29" s="361"/>
      <c r="Q29" s="361"/>
    </row>
    <row r="30" spans="2:17" ht="15.75" hidden="1" customHeight="1" x14ac:dyDescent="0.2">
      <c r="B30" s="396" t="s">
        <v>3009</v>
      </c>
      <c r="C30" s="397" t="s">
        <v>3010</v>
      </c>
      <c r="D30" s="392">
        <v>44559</v>
      </c>
      <c r="E30" s="6">
        <f t="shared" si="20"/>
        <v>44566</v>
      </c>
      <c r="F30" s="419" t="s">
        <v>3564</v>
      </c>
      <c r="G30" s="594" t="s">
        <v>3565</v>
      </c>
      <c r="H30" s="6">
        <v>44206</v>
      </c>
      <c r="I30" s="6"/>
      <c r="J30" s="6">
        <f>D30+16</f>
        <v>44575</v>
      </c>
      <c r="M30" s="361"/>
      <c r="N30" s="361"/>
      <c r="O30" s="361"/>
      <c r="P30" s="361"/>
      <c r="Q30" s="361"/>
    </row>
    <row r="31" spans="2:17" ht="15.75" hidden="1" customHeight="1" x14ac:dyDescent="0.2">
      <c r="B31" s="396" t="s">
        <v>3011</v>
      </c>
      <c r="C31" s="397" t="s">
        <v>3012</v>
      </c>
      <c r="D31" s="392">
        <v>44563</v>
      </c>
      <c r="E31" s="6">
        <f t="shared" si="20"/>
        <v>44570</v>
      </c>
      <c r="F31" s="419" t="s">
        <v>1368</v>
      </c>
      <c r="G31" s="419" t="s">
        <v>3566</v>
      </c>
      <c r="H31" s="6">
        <f>E31+4</f>
        <v>44574</v>
      </c>
      <c r="I31" s="6"/>
      <c r="J31" s="6">
        <f t="shared" ref="J31:J32" si="21">D31+16</f>
        <v>44579</v>
      </c>
      <c r="M31" s="361"/>
      <c r="N31" s="361"/>
      <c r="O31" s="361"/>
      <c r="P31" s="361"/>
      <c r="Q31" s="361"/>
    </row>
    <row r="32" spans="2:17" ht="15.75" hidden="1" customHeight="1" x14ac:dyDescent="0.2">
      <c r="B32" s="396" t="s">
        <v>3013</v>
      </c>
      <c r="C32" s="397" t="s">
        <v>3014</v>
      </c>
      <c r="D32" s="392">
        <v>44568</v>
      </c>
      <c r="E32" s="6">
        <f t="shared" si="20"/>
        <v>44575</v>
      </c>
      <c r="F32" s="593" t="s">
        <v>1267</v>
      </c>
      <c r="G32" s="593" t="s">
        <v>1267</v>
      </c>
      <c r="H32" s="6">
        <f t="shared" ref="H32" si="22">E32+4</f>
        <v>44579</v>
      </c>
      <c r="I32" s="6"/>
      <c r="J32" s="6">
        <f t="shared" si="21"/>
        <v>44584</v>
      </c>
      <c r="M32" s="361"/>
      <c r="N32" s="361"/>
      <c r="O32" s="361"/>
      <c r="P32" s="361"/>
      <c r="Q32" s="361"/>
    </row>
    <row r="33" spans="2:17" ht="15.75" hidden="1" customHeight="1" x14ac:dyDescent="0.2">
      <c r="B33" s="600" t="s">
        <v>2990</v>
      </c>
      <c r="C33" s="601" t="s">
        <v>3017</v>
      </c>
      <c r="D33" s="542">
        <v>44590</v>
      </c>
      <c r="E33" s="461">
        <f t="shared" si="20"/>
        <v>44597</v>
      </c>
      <c r="F33" s="593" t="s">
        <v>2057</v>
      </c>
      <c r="G33" s="593" t="s">
        <v>3567</v>
      </c>
      <c r="H33" s="6">
        <v>44601</v>
      </c>
      <c r="I33" s="6"/>
      <c r="J33" s="6">
        <v>44605</v>
      </c>
      <c r="M33" s="361"/>
      <c r="N33" s="361"/>
      <c r="O33" s="361"/>
      <c r="P33" s="361"/>
      <c r="Q33" s="361"/>
    </row>
    <row r="34" spans="2:17" ht="15.75" hidden="1" customHeight="1" x14ac:dyDescent="0.2">
      <c r="B34" s="600" t="s">
        <v>2994</v>
      </c>
      <c r="C34" s="601" t="s">
        <v>3019</v>
      </c>
      <c r="D34" s="542">
        <v>44597</v>
      </c>
      <c r="E34" s="461">
        <f t="shared" si="20"/>
        <v>44604</v>
      </c>
      <c r="F34" s="593" t="s">
        <v>3340</v>
      </c>
      <c r="G34" s="593" t="s">
        <v>3568</v>
      </c>
      <c r="H34" s="6">
        <v>44608</v>
      </c>
      <c r="I34" s="6"/>
      <c r="J34" s="6">
        <v>44612</v>
      </c>
      <c r="M34" s="361"/>
      <c r="N34" s="361"/>
      <c r="O34" s="361"/>
      <c r="P34" s="361"/>
      <c r="Q34" s="361"/>
    </row>
    <row r="35" spans="2:17" ht="15.75" hidden="1" customHeight="1" x14ac:dyDescent="0.2">
      <c r="B35" s="189" t="s">
        <v>2997</v>
      </c>
      <c r="C35" s="493" t="s">
        <v>3020</v>
      </c>
      <c r="D35" s="341">
        <v>44607</v>
      </c>
      <c r="E35" s="6">
        <f>D35+9</f>
        <v>44616</v>
      </c>
      <c r="F35" s="593"/>
      <c r="G35" s="593"/>
      <c r="H35" s="6"/>
      <c r="I35" s="6"/>
      <c r="J35" s="6"/>
      <c r="M35" s="361"/>
      <c r="N35" s="361"/>
      <c r="O35" s="361"/>
      <c r="P35" s="361"/>
      <c r="Q35" s="361"/>
    </row>
    <row r="36" spans="2:17" ht="15.75" hidden="1" customHeight="1" x14ac:dyDescent="0.2">
      <c r="B36" s="189" t="s">
        <v>2999</v>
      </c>
      <c r="C36" s="493" t="s">
        <v>3021</v>
      </c>
      <c r="D36" s="341">
        <v>44609</v>
      </c>
      <c r="E36" s="6">
        <f>D36+9</f>
        <v>44618</v>
      </c>
      <c r="F36" s="603"/>
      <c r="G36" s="603"/>
      <c r="H36" s="9"/>
      <c r="I36" s="9"/>
      <c r="J36" s="9"/>
      <c r="M36" s="361"/>
      <c r="N36" s="361"/>
      <c r="O36" s="361"/>
      <c r="P36" s="361"/>
      <c r="Q36" s="361"/>
    </row>
    <row r="37" spans="2:17" ht="15.75" hidden="1" customHeight="1" x14ac:dyDescent="0.2">
      <c r="B37" s="189" t="s">
        <v>3001</v>
      </c>
      <c r="C37" s="196" t="s">
        <v>3022</v>
      </c>
      <c r="D37" s="341">
        <v>44617</v>
      </c>
      <c r="E37" s="6">
        <f t="shared" ref="E37:E41" si="23">D37+9</f>
        <v>44626</v>
      </c>
      <c r="F37" s="593"/>
      <c r="G37" s="593"/>
      <c r="H37" s="6"/>
      <c r="I37" s="6"/>
      <c r="J37" s="6"/>
      <c r="M37" s="361"/>
      <c r="N37" s="361"/>
      <c r="O37" s="361"/>
      <c r="P37" s="361"/>
      <c r="Q37" s="361"/>
    </row>
    <row r="38" spans="2:17" ht="15.75" hidden="1" customHeight="1" x14ac:dyDescent="0.2">
      <c r="B38" s="189" t="s">
        <v>3003</v>
      </c>
      <c r="C38" s="196" t="s">
        <v>3023</v>
      </c>
      <c r="D38" s="341">
        <v>44630</v>
      </c>
      <c r="E38" s="6">
        <f t="shared" si="23"/>
        <v>44639</v>
      </c>
      <c r="F38" s="593"/>
      <c r="G38" s="593"/>
      <c r="H38" s="6"/>
      <c r="I38" s="6"/>
      <c r="J38" s="6"/>
      <c r="M38" s="361"/>
      <c r="N38" s="361"/>
      <c r="O38" s="361"/>
      <c r="P38" s="361"/>
      <c r="Q38" s="361"/>
    </row>
    <row r="39" spans="2:17" ht="15.75" hidden="1" customHeight="1" x14ac:dyDescent="0.2">
      <c r="B39" s="189" t="s">
        <v>3007</v>
      </c>
      <c r="C39" s="196" t="s">
        <v>3024</v>
      </c>
      <c r="D39" s="341">
        <v>44637</v>
      </c>
      <c r="E39" s="6">
        <f t="shared" si="23"/>
        <v>44646</v>
      </c>
      <c r="F39" s="593"/>
      <c r="G39" s="593"/>
      <c r="H39" s="6"/>
      <c r="I39" s="6"/>
      <c r="J39" s="6"/>
      <c r="M39" s="361"/>
      <c r="N39" s="361"/>
      <c r="O39" s="361"/>
      <c r="P39" s="361"/>
      <c r="Q39" s="361"/>
    </row>
    <row r="40" spans="2:17" ht="15.75" hidden="1" customHeight="1" x14ac:dyDescent="0.2">
      <c r="B40" s="189" t="s">
        <v>3005</v>
      </c>
      <c r="C40" s="196" t="s">
        <v>3025</v>
      </c>
      <c r="D40" s="341">
        <v>44644</v>
      </c>
      <c r="E40" s="6">
        <f t="shared" si="23"/>
        <v>44653</v>
      </c>
      <c r="F40" s="593"/>
      <c r="G40" s="593"/>
      <c r="H40" s="6"/>
      <c r="I40" s="6"/>
      <c r="J40" s="6"/>
      <c r="M40" s="361"/>
      <c r="N40" s="361"/>
      <c r="O40" s="361"/>
      <c r="P40" s="361"/>
      <c r="Q40" s="361"/>
    </row>
    <row r="41" spans="2:17" ht="15.75" hidden="1" customHeight="1" x14ac:dyDescent="0.2">
      <c r="B41" s="189" t="s">
        <v>3009</v>
      </c>
      <c r="C41" s="196" t="s">
        <v>3026</v>
      </c>
      <c r="D41" s="341">
        <v>44651</v>
      </c>
      <c r="E41" s="6">
        <f t="shared" si="23"/>
        <v>44660</v>
      </c>
      <c r="F41" s="593"/>
      <c r="G41" s="593"/>
      <c r="H41" s="6"/>
      <c r="I41" s="6"/>
      <c r="J41" s="6"/>
      <c r="M41" s="361"/>
      <c r="N41" s="361"/>
      <c r="O41" s="361"/>
      <c r="P41" s="361"/>
      <c r="Q41" s="361"/>
    </row>
    <row r="42" spans="2:17" ht="15.75" customHeight="1" x14ac:dyDescent="0.2">
      <c r="B42" s="549"/>
      <c r="C42" s="551"/>
      <c r="D42" s="161"/>
      <c r="E42" s="9"/>
      <c r="F42" s="603"/>
      <c r="G42" s="603"/>
      <c r="H42" s="9"/>
      <c r="I42" s="9"/>
      <c r="J42" s="9"/>
      <c r="M42" s="361"/>
      <c r="N42" s="361"/>
      <c r="O42" s="361"/>
      <c r="P42" s="361"/>
      <c r="Q42" s="361"/>
    </row>
    <row r="43" spans="2:17" ht="15.75" customHeight="1" x14ac:dyDescent="0.2">
      <c r="B43" s="549"/>
      <c r="C43" s="551"/>
      <c r="D43" s="161"/>
      <c r="E43" s="9"/>
      <c r="F43" s="603"/>
      <c r="G43" s="603"/>
      <c r="H43" s="9"/>
      <c r="I43" s="9"/>
      <c r="J43" s="9"/>
      <c r="M43" s="361"/>
      <c r="N43" s="361"/>
      <c r="O43" s="361"/>
      <c r="P43" s="361"/>
      <c r="Q43" s="361"/>
    </row>
    <row r="44" spans="2:17" ht="15.75" customHeight="1" x14ac:dyDescent="0.2">
      <c r="B44" s="549"/>
      <c r="C44" s="551"/>
      <c r="D44" s="161"/>
      <c r="E44" s="9"/>
      <c r="F44" s="514"/>
      <c r="G44" s="514"/>
      <c r="H44" s="9"/>
      <c r="I44" s="9"/>
      <c r="J44" s="9"/>
      <c r="M44" s="361"/>
      <c r="N44" s="361"/>
      <c r="O44" s="361"/>
      <c r="P44" s="361"/>
      <c r="Q44" s="361"/>
    </row>
    <row r="45" spans="2:17" ht="40.15" customHeight="1" x14ac:dyDescent="0.2">
      <c r="B45" s="1"/>
      <c r="C45" s="1"/>
      <c r="D45" s="590" t="s">
        <v>1256</v>
      </c>
      <c r="E45" s="591" t="s">
        <v>3550</v>
      </c>
      <c r="F45" s="1348" t="s">
        <v>1258</v>
      </c>
      <c r="G45" s="1345" t="s">
        <v>389</v>
      </c>
      <c r="H45" s="408" t="s">
        <v>1257</v>
      </c>
      <c r="I45" s="408" t="s">
        <v>293</v>
      </c>
      <c r="J45" s="408" t="s">
        <v>293</v>
      </c>
      <c r="K45" s="124" t="s">
        <v>260</v>
      </c>
      <c r="L45" s="124" t="s">
        <v>223</v>
      </c>
      <c r="M45" s="361"/>
      <c r="N45" s="361"/>
      <c r="O45" s="361"/>
      <c r="P45" s="361"/>
      <c r="Q45" s="361"/>
    </row>
    <row r="46" spans="2:17" ht="15.75" customHeight="1" x14ac:dyDescent="0.2">
      <c r="B46" s="4" t="s">
        <v>388</v>
      </c>
      <c r="C46" s="4" t="s">
        <v>389</v>
      </c>
      <c r="D46" s="442"/>
      <c r="E46" s="4" t="s">
        <v>175</v>
      </c>
      <c r="F46" s="1349"/>
      <c r="G46" s="1346"/>
      <c r="H46" s="131"/>
      <c r="I46" s="442" t="s">
        <v>292</v>
      </c>
      <c r="J46" s="4" t="s">
        <v>273</v>
      </c>
      <c r="K46" s="4" t="s">
        <v>191</v>
      </c>
      <c r="L46" s="4" t="s">
        <v>323</v>
      </c>
      <c r="M46" s="361"/>
      <c r="N46" s="361"/>
      <c r="O46" s="361"/>
      <c r="P46" s="361"/>
      <c r="Q46" s="361"/>
    </row>
    <row r="47" spans="2:17" ht="15.75" hidden="1" customHeight="1" x14ac:dyDescent="0.2">
      <c r="B47" s="407" t="s">
        <v>2373</v>
      </c>
      <c r="C47" s="6" t="s">
        <v>3557</v>
      </c>
      <c r="D47" s="6">
        <v>44528</v>
      </c>
      <c r="E47" s="6">
        <f t="shared" ref="E47" si="24">D47+11</f>
        <v>44539</v>
      </c>
      <c r="F47" s="419" t="s">
        <v>1368</v>
      </c>
      <c r="G47" s="419" t="s">
        <v>3569</v>
      </c>
      <c r="H47" s="6">
        <v>44545</v>
      </c>
      <c r="I47" s="6">
        <f>H47+3</f>
        <v>44548</v>
      </c>
      <c r="J47" s="6">
        <f>H47+3</f>
        <v>44548</v>
      </c>
      <c r="K47" s="6">
        <f>E47+19</f>
        <v>44558</v>
      </c>
      <c r="L47" s="6"/>
      <c r="M47" s="361"/>
      <c r="N47" s="361"/>
      <c r="O47" s="361"/>
      <c r="P47" s="361"/>
      <c r="Q47" s="361"/>
    </row>
    <row r="48" spans="2:17" ht="15.75" hidden="1" customHeight="1" x14ac:dyDescent="0.2">
      <c r="B48" s="407" t="s">
        <v>2369</v>
      </c>
      <c r="C48" s="6" t="s">
        <v>3560</v>
      </c>
      <c r="D48" s="6">
        <v>44534</v>
      </c>
      <c r="E48" s="6">
        <f t="shared" ref="E48:E53" si="25">D48+11</f>
        <v>44545</v>
      </c>
      <c r="F48" s="419" t="s">
        <v>1368</v>
      </c>
      <c r="G48" s="419" t="s">
        <v>3570</v>
      </c>
      <c r="H48" s="6">
        <v>44552</v>
      </c>
      <c r="I48" s="6">
        <f>H48+3</f>
        <v>44555</v>
      </c>
      <c r="J48" s="6">
        <f>H48+3</f>
        <v>44555</v>
      </c>
      <c r="K48" s="6">
        <f>E48+19</f>
        <v>44564</v>
      </c>
      <c r="L48" s="6"/>
      <c r="M48" s="361"/>
      <c r="N48" s="361"/>
      <c r="O48" s="361"/>
      <c r="P48" s="361"/>
      <c r="Q48" s="361"/>
    </row>
    <row r="49" spans="2:17" ht="15.75" hidden="1" customHeight="1" x14ac:dyDescent="0.2">
      <c r="B49" s="159" t="s">
        <v>2383</v>
      </c>
      <c r="C49" s="341" t="s">
        <v>3571</v>
      </c>
      <c r="D49" s="341">
        <v>44573</v>
      </c>
      <c r="E49" s="6">
        <f t="shared" si="25"/>
        <v>44584</v>
      </c>
      <c r="F49" s="419" t="s">
        <v>1267</v>
      </c>
      <c r="G49" s="419" t="s">
        <v>1267</v>
      </c>
      <c r="H49" s="6">
        <v>44584</v>
      </c>
      <c r="I49" s="6"/>
      <c r="J49" s="6">
        <f>D49+13</f>
        <v>44586</v>
      </c>
      <c r="K49" s="6">
        <f>E49+19</f>
        <v>44603</v>
      </c>
      <c r="L49" s="6"/>
      <c r="M49" s="361"/>
      <c r="N49" s="361"/>
      <c r="O49" s="361"/>
      <c r="P49" s="361"/>
      <c r="Q49" s="361"/>
    </row>
    <row r="50" spans="2:17" ht="15.75" hidden="1" customHeight="1" x14ac:dyDescent="0.2">
      <c r="B50" s="159" t="s">
        <v>2371</v>
      </c>
      <c r="C50" s="341" t="s">
        <v>3572</v>
      </c>
      <c r="D50" s="341">
        <v>44580</v>
      </c>
      <c r="E50" s="6">
        <f t="shared" si="25"/>
        <v>44591</v>
      </c>
      <c r="F50" s="419" t="s">
        <v>1267</v>
      </c>
      <c r="G50" s="419" t="s">
        <v>1267</v>
      </c>
      <c r="H50" s="6">
        <v>44588</v>
      </c>
      <c r="I50" s="6"/>
      <c r="J50" s="6">
        <f>H50+3</f>
        <v>44591</v>
      </c>
      <c r="K50" s="6">
        <f>E50+19</f>
        <v>44610</v>
      </c>
      <c r="L50" s="6"/>
      <c r="M50" s="361"/>
      <c r="N50" s="361"/>
      <c r="O50" s="361"/>
      <c r="P50" s="361"/>
      <c r="Q50" s="361"/>
    </row>
    <row r="51" spans="2:17" ht="15.75" customHeight="1" x14ac:dyDescent="0.2">
      <c r="B51" s="189" t="s">
        <v>3573</v>
      </c>
      <c r="C51" s="196" t="s">
        <v>3574</v>
      </c>
      <c r="D51" s="341">
        <v>44607</v>
      </c>
      <c r="E51" s="6">
        <f t="shared" si="25"/>
        <v>44618</v>
      </c>
      <c r="F51" s="419" t="s">
        <v>1267</v>
      </c>
      <c r="G51" s="419" t="s">
        <v>1267</v>
      </c>
      <c r="H51" s="6"/>
      <c r="I51" s="6"/>
      <c r="J51" s="6">
        <v>44623</v>
      </c>
      <c r="K51" s="6"/>
      <c r="L51" s="6"/>
      <c r="M51" s="361"/>
      <c r="N51" s="361"/>
      <c r="O51" s="361"/>
      <c r="P51" s="361"/>
      <c r="Q51" s="361"/>
    </row>
    <row r="52" spans="2:17" ht="15.75" customHeight="1" x14ac:dyDescent="0.2">
      <c r="B52" s="189" t="s">
        <v>2373</v>
      </c>
      <c r="C52" s="196" t="s">
        <v>3575</v>
      </c>
      <c r="D52" s="341">
        <v>44611</v>
      </c>
      <c r="E52" s="6">
        <f t="shared" si="25"/>
        <v>44622</v>
      </c>
      <c r="F52" s="419" t="s">
        <v>1267</v>
      </c>
      <c r="G52" s="419" t="s">
        <v>1267</v>
      </c>
      <c r="H52" s="6"/>
      <c r="I52" s="6"/>
      <c r="J52" s="6">
        <v>44625</v>
      </c>
      <c r="K52" s="6"/>
      <c r="L52" s="6"/>
      <c r="M52" s="361"/>
      <c r="N52" s="361"/>
      <c r="O52" s="361"/>
      <c r="P52" s="361"/>
      <c r="Q52" s="361"/>
    </row>
    <row r="53" spans="2:17" ht="15.75" customHeight="1" x14ac:dyDescent="0.2">
      <c r="B53" s="159" t="s">
        <v>2369</v>
      </c>
      <c r="C53" s="341" t="s">
        <v>3576</v>
      </c>
      <c r="D53" s="341">
        <v>44617</v>
      </c>
      <c r="E53" s="6">
        <f t="shared" si="25"/>
        <v>44628</v>
      </c>
      <c r="F53" s="419" t="s">
        <v>1267</v>
      </c>
      <c r="G53" s="419" t="s">
        <v>1267</v>
      </c>
      <c r="H53" s="6"/>
      <c r="I53" s="6"/>
      <c r="J53" s="6">
        <v>44631</v>
      </c>
      <c r="K53" s="6"/>
      <c r="L53" s="6"/>
      <c r="M53" s="361"/>
      <c r="N53" s="361"/>
      <c r="O53" s="361"/>
      <c r="P53" s="361"/>
      <c r="Q53" s="361"/>
    </row>
    <row r="54" spans="2:17" ht="15.75" customHeight="1" x14ac:dyDescent="0.2">
      <c r="B54" s="478"/>
      <c r="C54" s="9"/>
      <c r="D54" s="9"/>
      <c r="E54" s="9"/>
      <c r="F54" s="514"/>
      <c r="G54" s="514"/>
      <c r="H54" s="9"/>
      <c r="I54" s="9"/>
      <c r="J54" s="9"/>
      <c r="K54" s="9"/>
      <c r="L54" s="9"/>
      <c r="M54" s="361"/>
      <c r="N54" s="361"/>
      <c r="O54" s="361"/>
      <c r="P54" s="361"/>
      <c r="Q54" s="361"/>
    </row>
    <row r="55" spans="2:17" ht="15.75" customHeight="1" x14ac:dyDescent="0.2">
      <c r="B55" s="478"/>
      <c r="C55" s="9"/>
      <c r="D55" s="9"/>
      <c r="E55" s="9"/>
      <c r="F55" s="514"/>
      <c r="G55" s="514"/>
      <c r="H55" s="9"/>
      <c r="I55" s="9"/>
      <c r="J55" s="9"/>
      <c r="K55" s="9"/>
      <c r="L55" s="9"/>
      <c r="M55" s="361"/>
      <c r="N55" s="361"/>
      <c r="O55" s="361"/>
      <c r="P55" s="361"/>
      <c r="Q55" s="361"/>
    </row>
    <row r="56" spans="2:17" ht="15.75" customHeight="1" x14ac:dyDescent="0.2">
      <c r="C56" s="16"/>
      <c r="D56" s="548"/>
      <c r="E56" s="9"/>
      <c r="F56" s="514"/>
      <c r="G56" s="514"/>
      <c r="H56" s="9"/>
      <c r="I56" s="9"/>
      <c r="J56" s="9"/>
      <c r="K56" s="9"/>
      <c r="L56" s="9"/>
      <c r="M56" s="361"/>
      <c r="N56" s="361"/>
      <c r="O56" s="361"/>
      <c r="P56" s="361"/>
      <c r="Q56" s="361"/>
    </row>
    <row r="57" spans="2:17" ht="15.75" customHeight="1" x14ac:dyDescent="0.2">
      <c r="C57" s="16"/>
      <c r="D57" s="548"/>
      <c r="E57" s="9"/>
      <c r="F57" s="514"/>
      <c r="G57" s="514"/>
      <c r="H57" s="9"/>
      <c r="I57" s="9"/>
      <c r="J57" s="9"/>
      <c r="K57" s="9"/>
      <c r="L57" s="9"/>
      <c r="M57" s="361"/>
      <c r="N57" s="361"/>
      <c r="O57" s="361"/>
      <c r="P57" s="361"/>
      <c r="Q57" s="361"/>
    </row>
    <row r="58" spans="2:17" ht="15.75" customHeight="1" x14ac:dyDescent="0.2">
      <c r="C58" s="16"/>
      <c r="D58" s="548"/>
      <c r="E58" s="9"/>
      <c r="F58" s="514"/>
      <c r="G58" s="514"/>
      <c r="H58" s="9"/>
      <c r="I58" s="9"/>
      <c r="J58" s="9"/>
      <c r="K58" s="9"/>
      <c r="L58" s="9"/>
      <c r="M58" s="361"/>
      <c r="N58" s="361"/>
      <c r="O58" s="361"/>
      <c r="P58" s="361"/>
      <c r="Q58" s="361"/>
    </row>
    <row r="59" spans="2:17" ht="15.75" customHeight="1" x14ac:dyDescent="0.2">
      <c r="C59" s="16"/>
      <c r="D59" s="548"/>
      <c r="E59" s="9"/>
      <c r="F59" s="514"/>
      <c r="G59" s="514"/>
      <c r="H59" s="9"/>
      <c r="I59" s="9"/>
      <c r="J59" s="9"/>
      <c r="K59" s="9"/>
      <c r="L59" s="9"/>
      <c r="M59" s="361"/>
      <c r="N59" s="361"/>
      <c r="O59" s="361"/>
      <c r="P59" s="361"/>
      <c r="Q59" s="361"/>
    </row>
    <row r="60" spans="2:17" ht="15.75" customHeight="1" x14ac:dyDescent="0.2">
      <c r="C60" s="16"/>
      <c r="D60" s="548"/>
      <c r="E60" s="9"/>
      <c r="F60" s="514"/>
      <c r="G60" s="514"/>
      <c r="H60" s="9"/>
      <c r="I60" s="9"/>
      <c r="J60" s="9"/>
      <c r="K60" s="9"/>
      <c r="L60" s="9"/>
      <c r="M60" s="361"/>
      <c r="N60" s="361"/>
      <c r="O60" s="361"/>
      <c r="P60" s="361"/>
      <c r="Q60" s="361"/>
    </row>
    <row r="61" spans="2:17" ht="15.75" customHeight="1" x14ac:dyDescent="0.2">
      <c r="C61" s="16"/>
      <c r="D61" s="548"/>
      <c r="E61" s="9"/>
      <c r="F61" s="514"/>
      <c r="G61" s="514"/>
      <c r="H61" s="9"/>
      <c r="I61" s="9"/>
      <c r="J61" s="9"/>
      <c r="K61" s="9"/>
      <c r="L61" s="9"/>
      <c r="M61" s="361"/>
      <c r="N61" s="361"/>
      <c r="O61" s="361"/>
      <c r="P61" s="361"/>
      <c r="Q61" s="361"/>
    </row>
    <row r="62" spans="2:17" ht="15.75" customHeight="1" x14ac:dyDescent="0.2">
      <c r="C62" s="16"/>
      <c r="D62" s="548"/>
      <c r="E62" s="9"/>
      <c r="F62" s="514"/>
      <c r="G62" s="514"/>
      <c r="H62" s="9"/>
      <c r="I62" s="9"/>
      <c r="J62" s="9"/>
      <c r="K62" s="9"/>
      <c r="L62" s="9"/>
      <c r="M62" s="361"/>
      <c r="N62" s="361"/>
      <c r="O62" s="361"/>
      <c r="P62" s="361"/>
      <c r="Q62" s="361"/>
    </row>
    <row r="63" spans="2:17" ht="15.75" customHeight="1" x14ac:dyDescent="0.2">
      <c r="C63" s="16"/>
      <c r="D63" s="548"/>
      <c r="E63" s="9"/>
      <c r="F63" s="514"/>
      <c r="G63" s="514"/>
      <c r="H63" s="9"/>
      <c r="I63" s="9"/>
      <c r="J63" s="9"/>
      <c r="K63" s="9"/>
      <c r="L63" s="9"/>
      <c r="M63" s="361"/>
      <c r="N63" s="361"/>
      <c r="O63" s="361"/>
      <c r="P63" s="361"/>
      <c r="Q63" s="361"/>
    </row>
    <row r="64" spans="2:17" ht="15.75" customHeight="1" x14ac:dyDescent="0.2">
      <c r="C64" s="16"/>
      <c r="D64" s="548"/>
      <c r="E64" s="9"/>
      <c r="F64" s="514"/>
      <c r="G64" s="514"/>
      <c r="H64" s="9"/>
      <c r="I64" s="9"/>
      <c r="J64" s="9"/>
      <c r="K64" s="9"/>
      <c r="L64" s="9"/>
      <c r="M64" s="361"/>
      <c r="N64" s="361"/>
      <c r="O64" s="361"/>
      <c r="P64" s="361"/>
      <c r="Q64" s="361"/>
    </row>
    <row r="65" spans="1:25" ht="15.75" customHeight="1" x14ac:dyDescent="0.2">
      <c r="B65" s="478"/>
      <c r="C65" s="9"/>
      <c r="D65" s="9"/>
      <c r="E65" s="9"/>
      <c r="F65" s="514"/>
      <c r="G65" s="514"/>
      <c r="H65" s="9"/>
      <c r="I65" s="9"/>
      <c r="J65" s="9"/>
      <c r="M65" s="361"/>
      <c r="N65" s="361"/>
      <c r="O65" s="361"/>
      <c r="P65" s="361"/>
      <c r="Q65" s="361"/>
    </row>
    <row r="66" spans="1:25" ht="15.75" customHeight="1" x14ac:dyDescent="0.2">
      <c r="B66" s="478"/>
      <c r="C66" s="9"/>
      <c r="D66" s="9"/>
      <c r="E66" s="9"/>
      <c r="F66" s="514"/>
      <c r="G66" s="514"/>
      <c r="H66" s="9"/>
      <c r="I66" s="9"/>
      <c r="J66" s="9"/>
      <c r="M66" s="361"/>
      <c r="N66" s="361"/>
      <c r="O66" s="361"/>
      <c r="P66" s="361"/>
      <c r="Q66" s="361"/>
    </row>
    <row r="67" spans="1:25" ht="15.75" customHeight="1" x14ac:dyDescent="0.2">
      <c r="B67" s="478"/>
      <c r="C67" s="9"/>
      <c r="D67" s="9"/>
      <c r="E67" s="9"/>
      <c r="F67" s="514"/>
      <c r="G67" s="514"/>
      <c r="H67" s="9"/>
      <c r="I67" s="9"/>
      <c r="J67" s="9"/>
      <c r="M67" s="361"/>
      <c r="N67" s="361"/>
      <c r="O67" s="361"/>
      <c r="P67" s="361"/>
      <c r="Q67" s="361"/>
    </row>
    <row r="68" spans="1:25" s="14" customFormat="1" ht="15.75" x14ac:dyDescent="0.2">
      <c r="A68" s="5"/>
      <c r="B68" s="10"/>
      <c r="C68" s="11"/>
      <c r="D68" s="11"/>
      <c r="E68" s="11"/>
      <c r="F68" s="2"/>
      <c r="G68" s="11"/>
      <c r="H68" s="11"/>
      <c r="I68" s="11"/>
      <c r="J68" s="11"/>
      <c r="L68" s="2"/>
      <c r="M68" s="11"/>
      <c r="N68" s="12"/>
      <c r="R68" s="11"/>
      <c r="S68" s="11"/>
      <c r="T68" s="11"/>
      <c r="U68" s="11"/>
      <c r="V68" s="11"/>
      <c r="W68" s="11"/>
      <c r="X68" s="16"/>
      <c r="Y68" s="16"/>
    </row>
    <row r="69" spans="1:25" s="14" customFormat="1" ht="15.75" x14ac:dyDescent="0.2">
      <c r="A69" s="5"/>
      <c r="B69" s="199" t="s">
        <v>449</v>
      </c>
      <c r="C69" s="200"/>
      <c r="D69" s="200"/>
      <c r="E69" s="201"/>
      <c r="F69" s="202" t="s">
        <v>1168</v>
      </c>
      <c r="G69" s="202"/>
      <c r="H69" s="200"/>
      <c r="I69" s="200"/>
      <c r="J69" s="202" t="s">
        <v>451</v>
      </c>
      <c r="K69" s="202"/>
      <c r="L69" s="202"/>
      <c r="M69" s="11"/>
      <c r="N69" s="12"/>
      <c r="R69" s="11"/>
      <c r="S69" s="11"/>
      <c r="T69" s="11"/>
      <c r="U69" s="11"/>
      <c r="V69" s="11"/>
      <c r="W69" s="11"/>
      <c r="X69" s="16"/>
      <c r="Y69" s="16"/>
    </row>
    <row r="70" spans="1:25" s="12" customFormat="1" ht="15.75" customHeight="1" x14ac:dyDescent="0.2">
      <c r="A70" s="5"/>
      <c r="B70" s="204" t="s">
        <v>452</v>
      </c>
      <c r="C70" s="200"/>
      <c r="D70" s="205" t="s">
        <v>453</v>
      </c>
      <c r="E70" s="206"/>
      <c r="F70" s="204" t="s">
        <v>454</v>
      </c>
      <c r="G70" s="200"/>
      <c r="H70" s="205" t="s">
        <v>455</v>
      </c>
      <c r="I70" s="200"/>
      <c r="J70" s="204" t="s">
        <v>456</v>
      </c>
      <c r="K70" s="200"/>
      <c r="L70" s="205" t="s">
        <v>457</v>
      </c>
      <c r="M70" s="11"/>
      <c r="R70" s="11"/>
      <c r="S70" s="11"/>
      <c r="T70" s="11"/>
      <c r="U70" s="11"/>
      <c r="V70" s="11"/>
      <c r="W70" s="11"/>
      <c r="X70" s="16"/>
      <c r="Y70" s="16"/>
    </row>
    <row r="71" spans="1:25" s="12" customFormat="1" ht="15.75" customHeight="1" x14ac:dyDescent="0.2">
      <c r="A71" s="18"/>
      <c r="B71" s="465" t="s">
        <v>458</v>
      </c>
      <c r="C71" s="209"/>
      <c r="D71" s="645" t="s">
        <v>459</v>
      </c>
      <c r="E71" s="204"/>
      <c r="F71" s="796" t="s">
        <v>460</v>
      </c>
      <c r="G71" s="796" t="s">
        <v>461</v>
      </c>
      <c r="H71" s="264" t="s">
        <v>462</v>
      </c>
      <c r="I71" s="200"/>
      <c r="J71" s="208" t="s">
        <v>463</v>
      </c>
      <c r="K71" s="209" t="s">
        <v>1169</v>
      </c>
      <c r="L71" s="210" t="s">
        <v>464</v>
      </c>
      <c r="M71" s="11"/>
      <c r="R71" s="11"/>
      <c r="S71" s="11"/>
      <c r="T71" s="11"/>
      <c r="U71" s="11"/>
      <c r="V71" s="11"/>
      <c r="W71" s="11"/>
      <c r="X71" s="16"/>
      <c r="Y71" s="16"/>
    </row>
    <row r="72" spans="1:25" s="14" customFormat="1" ht="15.75" customHeight="1" x14ac:dyDescent="0.2">
      <c r="A72" s="5"/>
      <c r="B72" s="465" t="s">
        <v>465</v>
      </c>
      <c r="C72" s="209"/>
      <c r="D72" s="645" t="s">
        <v>466</v>
      </c>
      <c r="E72" s="204"/>
      <c r="F72" s="796" t="s">
        <v>467</v>
      </c>
      <c r="G72" s="796" t="s">
        <v>468</v>
      </c>
      <c r="H72" s="264" t="s">
        <v>469</v>
      </c>
      <c r="I72" s="200"/>
      <c r="J72" s="208" t="s">
        <v>470</v>
      </c>
      <c r="K72" s="209" t="s">
        <v>1170</v>
      </c>
      <c r="L72" s="210" t="s">
        <v>471</v>
      </c>
      <c r="M72" s="11"/>
      <c r="N72" s="12"/>
      <c r="R72" s="11"/>
      <c r="S72" s="11"/>
      <c r="T72" s="11"/>
      <c r="U72" s="11"/>
      <c r="V72" s="11"/>
      <c r="W72" s="11"/>
      <c r="X72" s="16"/>
      <c r="Y72" s="16"/>
    </row>
    <row r="73" spans="1:25" s="14" customFormat="1" ht="15.75" customHeight="1" x14ac:dyDescent="0.2">
      <c r="A73" s="5"/>
      <c r="B73" s="208" t="s">
        <v>2273</v>
      </c>
      <c r="C73" s="209"/>
      <c r="D73" s="210" t="s">
        <v>473</v>
      </c>
      <c r="E73" s="204"/>
      <c r="F73" s="796" t="s">
        <v>474</v>
      </c>
      <c r="G73" s="796" t="s">
        <v>475</v>
      </c>
      <c r="H73" s="264" t="s">
        <v>476</v>
      </c>
      <c r="I73" s="200"/>
      <c r="J73" s="208" t="s">
        <v>1173</v>
      </c>
      <c r="K73" s="209" t="s">
        <v>1174</v>
      </c>
      <c r="L73" s="210" t="s">
        <v>1175</v>
      </c>
      <c r="M73" s="11"/>
      <c r="N73" s="12"/>
      <c r="R73" s="11"/>
      <c r="S73" s="11"/>
      <c r="T73" s="11"/>
      <c r="U73" s="11"/>
      <c r="V73" s="11"/>
      <c r="W73" s="11"/>
      <c r="X73" s="16"/>
      <c r="Y73" s="16"/>
    </row>
    <row r="74" spans="1:25" s="14" customFormat="1" ht="15.75" customHeight="1" x14ac:dyDescent="0.2">
      <c r="A74" s="5"/>
      <c r="B74" s="208" t="s">
        <v>479</v>
      </c>
      <c r="C74" s="209"/>
      <c r="D74" s="210" t="s">
        <v>480</v>
      </c>
      <c r="E74" s="204"/>
      <c r="F74" s="796" t="s">
        <v>481</v>
      </c>
      <c r="G74" s="796" t="s">
        <v>482</v>
      </c>
      <c r="H74" s="264" t="s">
        <v>483</v>
      </c>
      <c r="I74" s="200"/>
      <c r="J74" s="208" t="s">
        <v>484</v>
      </c>
      <c r="K74" s="209" t="s">
        <v>1176</v>
      </c>
      <c r="L74" s="210" t="s">
        <v>485</v>
      </c>
      <c r="M74" s="11"/>
      <c r="N74" s="12"/>
      <c r="R74" s="11"/>
      <c r="S74" s="11"/>
      <c r="T74" s="11"/>
      <c r="U74" s="11"/>
      <c r="V74" s="11"/>
      <c r="W74" s="11"/>
      <c r="X74" s="16"/>
      <c r="Y74" s="16"/>
    </row>
    <row r="75" spans="1:25" s="14" customFormat="1" ht="15.75" customHeight="1" x14ac:dyDescent="0.2">
      <c r="A75" s="5"/>
      <c r="B75" s="465" t="s">
        <v>486</v>
      </c>
      <c r="C75" s="209"/>
      <c r="D75" s="645" t="s">
        <v>487</v>
      </c>
      <c r="E75" s="204"/>
      <c r="F75" s="796" t="s">
        <v>2274</v>
      </c>
      <c r="G75" s="796" t="s">
        <v>489</v>
      </c>
      <c r="H75" s="264" t="s">
        <v>2275</v>
      </c>
      <c r="I75" s="200"/>
      <c r="J75" s="208" t="s">
        <v>491</v>
      </c>
      <c r="K75" s="209" t="s">
        <v>1177</v>
      </c>
      <c r="L75" s="210" t="s">
        <v>492</v>
      </c>
      <c r="M75" s="11"/>
      <c r="N75" s="12"/>
      <c r="R75" s="11"/>
      <c r="S75" s="11"/>
      <c r="T75" s="11"/>
      <c r="U75" s="11"/>
      <c r="V75" s="11"/>
      <c r="W75" s="11"/>
      <c r="X75" s="16"/>
      <c r="Y75" s="16"/>
    </row>
    <row r="76" spans="1:25" s="14" customFormat="1" ht="15.75" customHeight="1" x14ac:dyDescent="0.2">
      <c r="A76" s="5"/>
      <c r="B76" s="465" t="s">
        <v>493</v>
      </c>
      <c r="C76" s="209"/>
      <c r="D76" s="645" t="s">
        <v>494</v>
      </c>
      <c r="E76" s="204"/>
      <c r="F76" s="796" t="s">
        <v>2276</v>
      </c>
      <c r="G76" s="796" t="s">
        <v>496</v>
      </c>
      <c r="H76" s="264" t="s">
        <v>2277</v>
      </c>
      <c r="I76" s="200"/>
      <c r="J76" s="208" t="s">
        <v>498</v>
      </c>
      <c r="K76" s="209" t="s">
        <v>1178</v>
      </c>
      <c r="L76" s="210" t="s">
        <v>499</v>
      </c>
      <c r="M76" s="11"/>
      <c r="N76" s="12"/>
      <c r="R76" s="11"/>
      <c r="S76" s="11"/>
      <c r="T76" s="11"/>
      <c r="U76" s="11"/>
      <c r="V76" s="11"/>
      <c r="W76" s="11"/>
      <c r="X76" s="16"/>
      <c r="Y76" s="16"/>
    </row>
    <row r="77" spans="1:25" s="14" customFormat="1" ht="15.75" customHeight="1" x14ac:dyDescent="0.2">
      <c r="A77" s="5"/>
      <c r="B77" s="465" t="s">
        <v>1179</v>
      </c>
      <c r="C77" s="209"/>
      <c r="D77" s="645" t="s">
        <v>1180</v>
      </c>
      <c r="E77" s="204"/>
      <c r="F77" s="569"/>
      <c r="G77"/>
      <c r="H77"/>
      <c r="I77" s="200"/>
      <c r="J77" s="208"/>
      <c r="K77" s="209"/>
      <c r="L77" s="210"/>
      <c r="M77" s="11"/>
      <c r="N77" s="12"/>
      <c r="R77" s="11"/>
      <c r="S77" s="11"/>
      <c r="T77" s="11"/>
      <c r="U77" s="11"/>
      <c r="V77" s="11"/>
      <c r="W77" s="11"/>
      <c r="X77" s="16"/>
      <c r="Y77" s="16"/>
    </row>
    <row r="78" spans="1:25" s="14" customFormat="1" ht="15.75" customHeight="1" x14ac:dyDescent="0.2">
      <c r="A78" s="5"/>
      <c r="B78" s="465" t="s">
        <v>504</v>
      </c>
      <c r="C78" s="209"/>
      <c r="D78" s="645" t="s">
        <v>505</v>
      </c>
      <c r="E78" s="204"/>
      <c r="F78" s="208"/>
      <c r="G78" s="204"/>
      <c r="H78" s="210"/>
      <c r="I78" s="200"/>
      <c r="J78" s="204"/>
      <c r="K78" s="200"/>
      <c r="L78" s="205"/>
      <c r="M78" s="11"/>
      <c r="N78" s="12"/>
      <c r="R78" s="11"/>
      <c r="S78" s="11"/>
      <c r="T78" s="11"/>
      <c r="U78" s="11"/>
      <c r="V78" s="11"/>
      <c r="W78" s="11"/>
      <c r="X78" s="16"/>
      <c r="Y78" s="16"/>
    </row>
    <row r="79" spans="1:25" ht="15" x14ac:dyDescent="0.2">
      <c r="B79" s="203"/>
      <c r="C79" s="203"/>
      <c r="D79" s="211"/>
      <c r="E79" s="211"/>
      <c r="F79" s="208"/>
      <c r="G79" s="204"/>
      <c r="H79" s="210"/>
      <c r="I79" s="200"/>
      <c r="M79" s="11"/>
      <c r="N79" s="12"/>
    </row>
    <row r="80" spans="1:25" ht="15.75" x14ac:dyDescent="0.2">
      <c r="B80" s="200" t="s">
        <v>1181</v>
      </c>
      <c r="C80" s="200" t="s">
        <v>1182</v>
      </c>
      <c r="D80" s="212"/>
      <c r="E80" s="200"/>
      <c r="F80" s="200" t="s">
        <v>1183</v>
      </c>
      <c r="G80" s="213" t="s">
        <v>1184</v>
      </c>
      <c r="H80" s="203"/>
      <c r="I80" s="200"/>
      <c r="J80" s="200" t="s">
        <v>1183</v>
      </c>
      <c r="K80" s="200" t="s">
        <v>1185</v>
      </c>
      <c r="L80" s="203"/>
      <c r="M80" s="14"/>
      <c r="N80" s="14"/>
    </row>
    <row r="85" spans="2:25" ht="15" x14ac:dyDescent="0.2">
      <c r="R85" s="409" t="s">
        <v>3577</v>
      </c>
    </row>
    <row r="87" spans="2:25" ht="33" customHeight="1" x14ac:dyDescent="0.2">
      <c r="R87" s="19"/>
      <c r="S87" s="19"/>
      <c r="T87" s="19"/>
      <c r="U87" s="19"/>
      <c r="V87" s="19"/>
      <c r="W87" s="19"/>
      <c r="X87" s="19"/>
      <c r="Y87" s="19"/>
    </row>
    <row r="88" spans="2:25" x14ac:dyDescent="0.2">
      <c r="R88" s="19"/>
      <c r="S88" s="19"/>
      <c r="T88" s="19"/>
      <c r="U88" s="19"/>
      <c r="V88" s="19"/>
      <c r="W88" s="19"/>
      <c r="X88" s="19"/>
      <c r="Y88" s="19"/>
    </row>
    <row r="89" spans="2:25" x14ac:dyDescent="0.2">
      <c r="B89" s="19"/>
      <c r="C89" s="19"/>
      <c r="D89" s="19"/>
      <c r="E89" s="19"/>
      <c r="F89" s="19"/>
      <c r="G89" s="19"/>
      <c r="H89" s="19"/>
      <c r="I89" s="19"/>
      <c r="R89" s="19"/>
      <c r="S89" s="19"/>
      <c r="T89" s="19"/>
      <c r="U89" s="19"/>
      <c r="V89" s="19"/>
      <c r="W89" s="19"/>
      <c r="X89" s="19"/>
      <c r="Y89" s="19"/>
    </row>
    <row r="90" spans="2:25" x14ac:dyDescent="0.2">
      <c r="B90" s="19"/>
      <c r="C90" s="19"/>
      <c r="D90" s="19"/>
      <c r="E90" s="19"/>
      <c r="F90" s="19"/>
      <c r="G90" s="19"/>
      <c r="H90" s="19"/>
      <c r="I90" s="19"/>
      <c r="R90" s="19"/>
      <c r="S90" s="19"/>
      <c r="T90" s="19"/>
      <c r="U90" s="19"/>
      <c r="V90" s="19"/>
      <c r="W90" s="19"/>
      <c r="X90" s="19"/>
      <c r="Y90" s="19"/>
    </row>
    <row r="91" spans="2:25" x14ac:dyDescent="0.2">
      <c r="B91" s="19"/>
      <c r="C91" s="19"/>
      <c r="D91" s="19"/>
      <c r="E91" s="19"/>
      <c r="F91" s="19"/>
      <c r="G91" s="19"/>
      <c r="H91" s="19"/>
      <c r="I91" s="19"/>
      <c r="R91" s="19"/>
      <c r="S91" s="19"/>
      <c r="T91" s="19"/>
      <c r="U91" s="19"/>
      <c r="V91" s="19"/>
      <c r="W91" s="19"/>
      <c r="X91" s="19"/>
      <c r="Y91" s="19"/>
    </row>
    <row r="92" spans="2:25" x14ac:dyDescent="0.2">
      <c r="R92" s="19"/>
      <c r="S92" s="19"/>
      <c r="T92" s="19"/>
      <c r="U92" s="19"/>
      <c r="V92" s="19"/>
      <c r="W92" s="19"/>
      <c r="X92" s="19"/>
      <c r="Y92" s="19"/>
    </row>
    <row r="93" spans="2:25" x14ac:dyDescent="0.2">
      <c r="R93" s="19"/>
      <c r="S93" s="19"/>
      <c r="T93" s="19"/>
      <c r="U93" s="19"/>
      <c r="V93" s="19"/>
      <c r="W93" s="19"/>
      <c r="X93" s="19"/>
      <c r="Y93" s="19"/>
    </row>
    <row r="94" spans="2:25" x14ac:dyDescent="0.2">
      <c r="R94" s="19"/>
      <c r="S94" s="19"/>
      <c r="T94" s="19"/>
      <c r="U94" s="19"/>
      <c r="V94" s="19"/>
      <c r="W94" s="19"/>
      <c r="X94" s="19"/>
      <c r="Y94" s="19"/>
    </row>
    <row r="95" spans="2:25" x14ac:dyDescent="0.2">
      <c r="R95" s="19"/>
      <c r="S95" s="19"/>
      <c r="T95" s="19"/>
      <c r="U95" s="19"/>
      <c r="V95" s="19"/>
      <c r="W95" s="19"/>
      <c r="X95" s="19"/>
      <c r="Y95" s="19"/>
    </row>
    <row r="96" spans="2:25" x14ac:dyDescent="0.2">
      <c r="Y96" s="9"/>
    </row>
  </sheetData>
  <mergeCells count="7">
    <mergeCell ref="F45:F46"/>
    <mergeCell ref="G45:G46"/>
    <mergeCell ref="B3:G3"/>
    <mergeCell ref="F5:F6"/>
    <mergeCell ref="G5:G6"/>
    <mergeCell ref="F21:F22"/>
    <mergeCell ref="G21:G22"/>
  </mergeCells>
  <hyperlinks>
    <hyperlink ref="H70" r:id="rId1" display="custsvc@msca.com.sg" xr:uid="{2AF97E1C-05CB-43E1-9AD3-1D07EF5BEA8B}"/>
    <hyperlink ref="L74" r:id="rId2" display="ytluo@msca.com.sg" xr:uid="{6E1FF72F-9C79-4809-B5C6-128860CB3BD8}"/>
    <hyperlink ref="L70" r:id="rId3" display="sinexp@msca.com.sg" xr:uid="{E88BB21A-88D5-4A31-B0A2-FB87595471D2}"/>
    <hyperlink ref="L73" r:id="rId4" display="mailto:skoh@msca.com.sg" xr:uid="{289DAC8B-5A34-4D55-9BEE-F3EE4189B358}"/>
    <hyperlink ref="D70" r:id="rId5" display="mktg-dept@msca.com.sg" xr:uid="{84DAAEA6-5F07-4425-ADB0-B206E89DF1D2}"/>
    <hyperlink ref="K2" location="HOME!Print_Area" display="HOME" xr:uid="{D29F916A-E1C2-4E2E-9E57-B1ADE916DBCC}"/>
    <hyperlink ref="D74" r:id="rId6" display="custsvc@msca.com.sg" xr:uid="{BF413F20-776F-4AB9-AAB8-9EE50929534C}"/>
    <hyperlink ref="D76" r:id="rId7" xr:uid="{B98BF9DA-90FF-4DC7-B269-A93996BCA304}"/>
    <hyperlink ref="D77" r:id="rId8" xr:uid="{503791D5-D8EB-4762-9947-32241B5C3F49}"/>
    <hyperlink ref="D75" r:id="rId9" xr:uid="{07258DE6-C4EB-4219-856A-A9FE105E06E6}"/>
    <hyperlink ref="D72" r:id="rId10" xr:uid="{3A6E15B4-9CAE-4F41-A2F6-DD82D1F2F868}"/>
    <hyperlink ref="D71" r:id="rId11" xr:uid="{52161127-DABE-4D94-92AF-B58BED90905F}"/>
    <hyperlink ref="D78" r:id="rId12" xr:uid="{07D585B7-C987-4937-BECF-0719A6558C84}"/>
  </hyperlinks>
  <pageMargins left="0.7" right="0.7" top="0.75" bottom="0.75" header="0.3" footer="0.3"/>
  <pageSetup paperSize="9" scale="46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HT100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9" customWidth="1"/>
    <col min="10" max="10" width="28.710937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2" spans="1:228" ht="39" customHeight="1" x14ac:dyDescent="0.2">
      <c r="A2" s="346"/>
      <c r="B2" s="8" t="s">
        <v>2975</v>
      </c>
      <c r="C2" s="127"/>
      <c r="D2" s="127"/>
      <c r="E2" s="127"/>
      <c r="F2" s="127"/>
      <c r="G2" s="126"/>
      <c r="H2" s="681" t="s">
        <v>382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x14ac:dyDescent="0.2">
      <c r="A3" s="346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x14ac:dyDescent="0.2">
      <c r="A4" s="347"/>
      <c r="B4" s="151"/>
      <c r="C4" s="333" t="s">
        <v>3578</v>
      </c>
      <c r="D4" s="153"/>
      <c r="F4" s="153"/>
      <c r="G4" s="658"/>
      <c r="H4" s="444"/>
      <c r="I4" s="659"/>
      <c r="J4" s="659"/>
      <c r="K4" s="630"/>
      <c r="L4"/>
      <c r="P4" s="382"/>
      <c r="Q4" s="382"/>
      <c r="R4" s="382"/>
    </row>
    <row r="5" spans="1:228" ht="18.75" customHeight="1" x14ac:dyDescent="0.2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ht="19.5" hidden="1" x14ac:dyDescent="0.2">
      <c r="A6" s="349"/>
      <c r="B6" s="433" t="s">
        <v>1254</v>
      </c>
      <c r="C6" s="1" t="s">
        <v>1255</v>
      </c>
      <c r="D6" s="442" t="s">
        <v>1256</v>
      </c>
      <c r="E6" s="442" t="s">
        <v>259</v>
      </c>
      <c r="F6" s="1348" t="s">
        <v>1258</v>
      </c>
      <c r="G6" s="1345" t="s">
        <v>389</v>
      </c>
      <c r="H6" s="1348" t="s">
        <v>259</v>
      </c>
      <c r="I6" s="408" t="s">
        <v>3579</v>
      </c>
      <c r="K6" s="3"/>
      <c r="M6" s="3"/>
      <c r="N6" s="3"/>
      <c r="O6" s="3"/>
      <c r="P6" s="383"/>
      <c r="Q6" s="383"/>
      <c r="R6" s="38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</row>
    <row r="7" spans="1:228" ht="18.75" hidden="1" customHeight="1" x14ac:dyDescent="0.2">
      <c r="A7" s="349"/>
      <c r="B7" s="4" t="s">
        <v>388</v>
      </c>
      <c r="C7" s="4" t="s">
        <v>389</v>
      </c>
      <c r="D7" s="442"/>
      <c r="E7" s="4" t="s">
        <v>204</v>
      </c>
      <c r="F7" s="1349"/>
      <c r="G7" s="1346"/>
      <c r="H7" s="1349"/>
      <c r="I7" s="4" t="s">
        <v>3580</v>
      </c>
      <c r="K7" s="3"/>
      <c r="M7" s="3"/>
      <c r="N7" s="3"/>
      <c r="O7" s="3"/>
      <c r="P7" s="383"/>
      <c r="Q7" s="383"/>
      <c r="R7" s="38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</row>
    <row r="8" spans="1:228" ht="18.75" hidden="1" customHeight="1" x14ac:dyDescent="0.2">
      <c r="A8" s="350"/>
      <c r="B8" s="407" t="s">
        <v>2377</v>
      </c>
      <c r="C8" s="6" t="s">
        <v>3529</v>
      </c>
      <c r="D8" s="6">
        <v>44371</v>
      </c>
      <c r="E8" s="6">
        <f t="shared" ref="E8:E13" si="0">D8+14</f>
        <v>44385</v>
      </c>
      <c r="F8" s="407" t="s">
        <v>1738</v>
      </c>
      <c r="G8" s="6" t="s">
        <v>3581</v>
      </c>
      <c r="H8" s="6">
        <v>44393</v>
      </c>
      <c r="I8" s="453">
        <f t="shared" ref="I8:I13" si="1">H8+7</f>
        <v>44400</v>
      </c>
      <c r="J8" s="422"/>
      <c r="K8" s="361"/>
      <c r="M8" s="16"/>
      <c r="N8" s="16"/>
      <c r="O8" s="3"/>
      <c r="P8" s="383"/>
      <c r="Q8" s="383"/>
      <c r="R8" s="38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</row>
    <row r="9" spans="1:228" ht="18.75" hidden="1" customHeight="1" x14ac:dyDescent="0.2">
      <c r="A9" s="350"/>
      <c r="B9" s="407" t="s">
        <v>3531</v>
      </c>
      <c r="C9" s="6" t="s">
        <v>3532</v>
      </c>
      <c r="D9" s="6">
        <v>44383</v>
      </c>
      <c r="E9" s="6">
        <f t="shared" si="0"/>
        <v>44397</v>
      </c>
      <c r="F9" s="407" t="s">
        <v>1097</v>
      </c>
      <c r="G9" s="6" t="s">
        <v>3582</v>
      </c>
      <c r="H9" s="6">
        <v>44400</v>
      </c>
      <c r="I9" s="453">
        <f t="shared" si="1"/>
        <v>44407</v>
      </c>
      <c r="J9" s="422"/>
      <c r="K9" s="361"/>
      <c r="M9" s="16"/>
      <c r="N9" s="16"/>
      <c r="O9" s="3"/>
      <c r="P9" s="383"/>
      <c r="Q9" s="383"/>
      <c r="R9" s="38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</row>
    <row r="10" spans="1:228" ht="18.75" hidden="1" customHeight="1" x14ac:dyDescent="0.2">
      <c r="A10" s="350"/>
      <c r="B10" s="407" t="s">
        <v>2365</v>
      </c>
      <c r="C10" s="6" t="s">
        <v>3534</v>
      </c>
      <c r="D10" s="6">
        <v>44391</v>
      </c>
      <c r="E10" s="6">
        <f t="shared" si="0"/>
        <v>44405</v>
      </c>
      <c r="F10" s="407" t="s">
        <v>3525</v>
      </c>
      <c r="G10" s="6" t="s">
        <v>3583</v>
      </c>
      <c r="H10" s="6">
        <v>44407</v>
      </c>
      <c r="I10" s="453">
        <f t="shared" si="1"/>
        <v>44414</v>
      </c>
      <c r="J10" s="422"/>
      <c r="K10" s="361"/>
      <c r="M10" s="16"/>
      <c r="N10" s="16"/>
      <c r="O10" s="3"/>
      <c r="P10" s="383"/>
      <c r="Q10" s="383"/>
      <c r="R10" s="38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</row>
    <row r="11" spans="1:228" ht="18.75" hidden="1" customHeight="1" x14ac:dyDescent="0.2">
      <c r="A11" s="350"/>
      <c r="B11" s="407" t="s">
        <v>2383</v>
      </c>
      <c r="C11" s="6" t="s">
        <v>3536</v>
      </c>
      <c r="D11" s="6">
        <v>44397</v>
      </c>
      <c r="E11" s="6">
        <f t="shared" si="0"/>
        <v>44411</v>
      </c>
      <c r="F11" s="407" t="s">
        <v>1738</v>
      </c>
      <c r="G11" s="6" t="s">
        <v>3584</v>
      </c>
      <c r="H11" s="6">
        <v>44414</v>
      </c>
      <c r="I11" s="453">
        <f t="shared" si="1"/>
        <v>44421</v>
      </c>
      <c r="J11" s="422"/>
      <c r="K11" s="361"/>
      <c r="M11" s="16"/>
      <c r="N11" s="16"/>
      <c r="O11" s="3"/>
      <c r="P11" s="383"/>
      <c r="Q11" s="383"/>
      <c r="R11" s="38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</row>
    <row r="12" spans="1:228" ht="18.75" hidden="1" customHeight="1" x14ac:dyDescent="0.2">
      <c r="A12" s="350"/>
      <c r="B12" s="407" t="s">
        <v>2371</v>
      </c>
      <c r="C12" s="6" t="s">
        <v>3538</v>
      </c>
      <c r="D12" s="6">
        <v>44407</v>
      </c>
      <c r="E12" s="6">
        <f t="shared" si="0"/>
        <v>44421</v>
      </c>
      <c r="F12" s="407" t="s">
        <v>1097</v>
      </c>
      <c r="G12" s="6" t="s">
        <v>3585</v>
      </c>
      <c r="H12" s="6">
        <v>44421</v>
      </c>
      <c r="I12" s="453">
        <f t="shared" si="1"/>
        <v>44428</v>
      </c>
      <c r="J12" s="422"/>
      <c r="K12" s="361"/>
      <c r="M12" s="16"/>
      <c r="N12" s="16"/>
      <c r="O12" s="3"/>
      <c r="P12" s="383"/>
      <c r="Q12" s="383"/>
      <c r="R12" s="38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</row>
    <row r="13" spans="1:228" ht="18.75" hidden="1" customHeight="1" x14ac:dyDescent="0.2">
      <c r="A13" s="350"/>
      <c r="B13" s="407" t="s">
        <v>2375</v>
      </c>
      <c r="C13" s="6" t="s">
        <v>3540</v>
      </c>
      <c r="D13" s="6">
        <v>44412</v>
      </c>
      <c r="E13" s="6">
        <f t="shared" si="0"/>
        <v>44426</v>
      </c>
      <c r="F13" s="407" t="s">
        <v>3525</v>
      </c>
      <c r="G13" s="6" t="s">
        <v>3586</v>
      </c>
      <c r="H13" s="6">
        <v>44428</v>
      </c>
      <c r="I13" s="453">
        <f t="shared" si="1"/>
        <v>44435</v>
      </c>
      <c r="J13" s="422"/>
      <c r="K13" s="361"/>
      <c r="M13" s="16"/>
      <c r="N13" s="16"/>
      <c r="O13" s="3"/>
      <c r="P13" s="383"/>
      <c r="Q13" s="383"/>
      <c r="R13" s="38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</row>
    <row r="14" spans="1:228" ht="18.75" hidden="1" customHeight="1" x14ac:dyDescent="0.2">
      <c r="A14" s="351"/>
      <c r="B14" s="10" t="s">
        <v>685</v>
      </c>
      <c r="C14" s="143"/>
      <c r="D14" s="9"/>
      <c r="E14" s="9"/>
      <c r="F14" s="9"/>
      <c r="G14" s="16"/>
      <c r="H14" s="16"/>
      <c r="I14" s="16"/>
      <c r="J14" s="16"/>
      <c r="K14" s="9"/>
      <c r="L14" s="410"/>
      <c r="M14" s="16"/>
      <c r="N14" s="16"/>
      <c r="O14" s="3"/>
      <c r="P14" s="383"/>
      <c r="Q14" s="383"/>
      <c r="R14" s="38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</row>
    <row r="15" spans="1:228" ht="18.75" hidden="1" customHeight="1" x14ac:dyDescent="0.2">
      <c r="A15" s="352"/>
      <c r="B15" s="10"/>
      <c r="C15" s="9"/>
      <c r="D15" s="9"/>
      <c r="E15" s="9"/>
      <c r="F15" s="2"/>
      <c r="G15" s="2"/>
      <c r="H15" s="2"/>
      <c r="I15" s="3"/>
      <c r="J15" s="3"/>
      <c r="K15" s="3"/>
      <c r="M15" s="3"/>
      <c r="N15" s="3"/>
      <c r="O15" s="3"/>
      <c r="P15" s="383"/>
      <c r="Q15" s="383"/>
      <c r="R15" s="38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</row>
    <row r="16" spans="1:228" ht="18.75" customHeight="1" x14ac:dyDescent="0.2">
      <c r="A16" s="352"/>
      <c r="B16" s="10"/>
      <c r="C16" s="9"/>
      <c r="D16" s="9"/>
      <c r="E16" s="9"/>
      <c r="F16" s="2"/>
      <c r="G16" s="2"/>
      <c r="H16" s="2"/>
      <c r="I16" s="3"/>
      <c r="J16" s="3"/>
      <c r="K16" s="3"/>
      <c r="M16" s="3"/>
      <c r="N16" s="3"/>
      <c r="O16" s="3"/>
      <c r="P16" s="383"/>
      <c r="Q16" s="383"/>
      <c r="R16" s="38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</row>
    <row r="17" spans="1:228" ht="30" hidden="1" x14ac:dyDescent="0.2">
      <c r="A17" s="352"/>
      <c r="B17" s="433" t="s">
        <v>1254</v>
      </c>
      <c r="C17" s="1" t="s">
        <v>1255</v>
      </c>
      <c r="D17" s="442" t="s">
        <v>1256</v>
      </c>
      <c r="E17" s="124" t="s">
        <v>3550</v>
      </c>
      <c r="F17" s="1348" t="s">
        <v>1258</v>
      </c>
      <c r="G17" s="1345" t="s">
        <v>389</v>
      </c>
      <c r="H17" s="1348" t="s">
        <v>1257</v>
      </c>
      <c r="I17" s="408" t="s">
        <v>3579</v>
      </c>
      <c r="J17" s="3"/>
      <c r="K17" s="3"/>
      <c r="M17" s="3"/>
      <c r="N17" s="3"/>
      <c r="O17" s="3"/>
      <c r="P17" s="383"/>
      <c r="Q17" s="383"/>
      <c r="R17" s="38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</row>
    <row r="18" spans="1:228" ht="18.75" hidden="1" customHeight="1" x14ac:dyDescent="0.2">
      <c r="A18" s="352"/>
      <c r="B18" s="4" t="s">
        <v>388</v>
      </c>
      <c r="C18" s="4" t="s">
        <v>389</v>
      </c>
      <c r="D18" s="442"/>
      <c r="E18" s="4" t="s">
        <v>3587</v>
      </c>
      <c r="F18" s="1349"/>
      <c r="G18" s="1346"/>
      <c r="H18" s="1349"/>
      <c r="I18" s="4" t="s">
        <v>3580</v>
      </c>
      <c r="J18" s="3"/>
      <c r="K18" s="3"/>
      <c r="M18" s="3"/>
      <c r="N18" s="3"/>
      <c r="O18" s="3"/>
      <c r="P18" s="383"/>
      <c r="Q18" s="383"/>
      <c r="R18" s="38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</row>
    <row r="19" spans="1:228" ht="18.75" hidden="1" customHeight="1" x14ac:dyDescent="0.2">
      <c r="A19" s="352"/>
      <c r="B19" s="407" t="s">
        <v>2375</v>
      </c>
      <c r="C19" s="6" t="s">
        <v>3588</v>
      </c>
      <c r="D19" s="6">
        <v>44503</v>
      </c>
      <c r="E19" s="6">
        <f>D19+11</f>
        <v>44514</v>
      </c>
      <c r="F19" s="6" t="s">
        <v>1738</v>
      </c>
      <c r="G19" s="6" t="s">
        <v>3589</v>
      </c>
      <c r="H19" s="6">
        <v>44515</v>
      </c>
      <c r="I19" s="460">
        <f>H19+4</f>
        <v>44519</v>
      </c>
      <c r="J19" s="3"/>
      <c r="K19" s="3"/>
      <c r="M19" s="3"/>
      <c r="N19" s="3"/>
      <c r="O19" s="3"/>
      <c r="P19" s="383"/>
      <c r="Q19" s="383"/>
      <c r="R19" s="38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</row>
    <row r="20" spans="1:228" ht="18.75" hidden="1" customHeight="1" x14ac:dyDescent="0.2">
      <c r="A20" s="352"/>
      <c r="B20" s="407" t="s">
        <v>2363</v>
      </c>
      <c r="C20" s="6" t="s">
        <v>3590</v>
      </c>
      <c r="D20" s="6">
        <v>44506</v>
      </c>
      <c r="E20" s="6">
        <f>D20+11</f>
        <v>44517</v>
      </c>
      <c r="F20" s="6" t="s">
        <v>3591</v>
      </c>
      <c r="G20" s="6" t="s">
        <v>3592</v>
      </c>
      <c r="H20" s="6">
        <v>44522</v>
      </c>
      <c r="I20" s="460">
        <f>H20+4</f>
        <v>44526</v>
      </c>
      <c r="J20" s="3"/>
      <c r="K20" s="3"/>
      <c r="M20" s="3"/>
      <c r="N20" s="3"/>
      <c r="O20" s="3"/>
      <c r="P20" s="383"/>
      <c r="Q20" s="383"/>
      <c r="R20" s="38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</row>
    <row r="21" spans="1:228" ht="18.75" hidden="1" customHeight="1" x14ac:dyDescent="0.2">
      <c r="A21" s="352"/>
      <c r="B21" s="6" t="s">
        <v>2373</v>
      </c>
      <c r="C21" s="6" t="s">
        <v>3557</v>
      </c>
      <c r="D21" s="6">
        <v>44528</v>
      </c>
      <c r="E21" s="6">
        <f>D21+11</f>
        <v>44539</v>
      </c>
      <c r="F21" s="6" t="s">
        <v>1738</v>
      </c>
      <c r="G21" s="6" t="s">
        <v>3593</v>
      </c>
      <c r="H21" s="6">
        <v>44543</v>
      </c>
      <c r="I21" s="6">
        <f>H21+4</f>
        <v>44547</v>
      </c>
      <c r="J21" s="3"/>
      <c r="K21" s="3"/>
      <c r="M21" s="3"/>
      <c r="N21" s="3"/>
      <c r="O21" s="3"/>
      <c r="P21" s="383"/>
      <c r="Q21" s="383"/>
      <c r="R21" s="38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</row>
    <row r="22" spans="1:228" ht="18.75" hidden="1" customHeight="1" x14ac:dyDescent="0.2">
      <c r="A22" s="352"/>
      <c r="B22" s="6" t="s">
        <v>2369</v>
      </c>
      <c r="C22" s="6" t="s">
        <v>3560</v>
      </c>
      <c r="D22" s="6">
        <v>44534</v>
      </c>
      <c r="E22" s="6">
        <f>D22+11</f>
        <v>44545</v>
      </c>
      <c r="F22" s="6" t="s">
        <v>3594</v>
      </c>
      <c r="G22" s="6" t="s">
        <v>3595</v>
      </c>
      <c r="H22" s="6">
        <v>44552</v>
      </c>
      <c r="I22" s="535">
        <f>H22+4</f>
        <v>44556</v>
      </c>
      <c r="J22" s="3"/>
      <c r="K22" s="3"/>
      <c r="M22" s="3"/>
      <c r="N22" s="3"/>
      <c r="O22" s="3"/>
      <c r="P22" s="383"/>
      <c r="Q22" s="383"/>
      <c r="R22" s="38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</row>
    <row r="23" spans="1:228" ht="18.75" hidden="1" customHeight="1" x14ac:dyDescent="0.2">
      <c r="A23" s="352"/>
      <c r="B23" s="6"/>
      <c r="C23" s="6"/>
      <c r="D23" s="6"/>
      <c r="E23" s="6"/>
      <c r="F23" s="6"/>
      <c r="G23" s="6"/>
      <c r="H23" s="6"/>
      <c r="I23" s="6"/>
      <c r="J23" s="3"/>
      <c r="K23" s="3"/>
      <c r="M23" s="3"/>
      <c r="N23" s="3"/>
      <c r="O23" s="3"/>
      <c r="P23" s="383"/>
      <c r="Q23" s="383"/>
      <c r="R23" s="38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</row>
    <row r="24" spans="1:228" ht="18.75" customHeight="1" x14ac:dyDescent="0.2">
      <c r="A24" s="352"/>
      <c r="B24" s="10"/>
      <c r="C24" s="9"/>
      <c r="D24" s="9"/>
      <c r="E24" s="9"/>
      <c r="F24" s="2"/>
      <c r="G24" s="2"/>
      <c r="H24" s="2"/>
      <c r="I24" s="3"/>
      <c r="J24" s="3"/>
      <c r="K24" s="3"/>
      <c r="M24" s="3"/>
      <c r="N24" s="3"/>
      <c r="O24" s="3"/>
      <c r="P24" s="383"/>
      <c r="Q24" s="383"/>
      <c r="R24" s="38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</row>
    <row r="25" spans="1:228" s="174" customFormat="1" ht="30" hidden="1" x14ac:dyDescent="0.2">
      <c r="A25" s="352"/>
      <c r="B25" s="446" t="s">
        <v>1254</v>
      </c>
      <c r="C25" s="414" t="s">
        <v>1255</v>
      </c>
      <c r="D25" s="442" t="s">
        <v>1256</v>
      </c>
      <c r="E25" s="124" t="s">
        <v>3550</v>
      </c>
      <c r="F25" s="1348" t="s">
        <v>1258</v>
      </c>
      <c r="G25" s="1345" t="s">
        <v>389</v>
      </c>
      <c r="H25" s="1348" t="s">
        <v>1257</v>
      </c>
      <c r="I25" s="538"/>
      <c r="J25" s="538"/>
      <c r="K25" s="538"/>
      <c r="L25" s="538"/>
      <c r="M25" s="538"/>
      <c r="N25" s="438"/>
      <c r="O25" s="438"/>
      <c r="P25" s="2"/>
      <c r="Q25" s="2"/>
      <c r="R25" s="2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  <c r="FT25" s="438"/>
      <c r="FU25" s="438"/>
      <c r="FV25" s="438"/>
      <c r="FW25" s="438"/>
      <c r="FX25" s="438"/>
      <c r="FY25" s="438"/>
      <c r="FZ25" s="438"/>
      <c r="GA25" s="438"/>
      <c r="GB25" s="438"/>
      <c r="GC25" s="438"/>
      <c r="GD25" s="438"/>
      <c r="GE25" s="438"/>
      <c r="GF25" s="438"/>
      <c r="GG25" s="438"/>
      <c r="GH25" s="438"/>
      <c r="GI25" s="438"/>
      <c r="GJ25" s="438"/>
      <c r="GK25" s="438"/>
      <c r="GL25" s="438"/>
      <c r="GM25" s="438"/>
      <c r="GN25" s="438"/>
      <c r="GO25" s="438"/>
      <c r="GP25" s="438"/>
      <c r="GQ25" s="438"/>
      <c r="GR25" s="438"/>
      <c r="GS25" s="438"/>
      <c r="GT25" s="438"/>
      <c r="GU25" s="438"/>
      <c r="GV25" s="438"/>
      <c r="GW25" s="438"/>
      <c r="GX25" s="438"/>
      <c r="GY25" s="438"/>
      <c r="GZ25" s="438"/>
      <c r="HA25" s="438"/>
      <c r="HB25" s="438"/>
      <c r="HC25" s="438"/>
      <c r="HD25" s="438"/>
      <c r="HE25" s="438"/>
      <c r="HF25" s="438"/>
      <c r="HG25" s="438"/>
      <c r="HH25" s="438"/>
      <c r="HI25" s="438"/>
      <c r="HJ25" s="438"/>
      <c r="HK25" s="438"/>
      <c r="HL25" s="438"/>
      <c r="HM25" s="438"/>
      <c r="HN25" s="438"/>
      <c r="HO25" s="438"/>
      <c r="HP25" s="438"/>
      <c r="HQ25" s="438"/>
      <c r="HR25" s="438"/>
      <c r="HS25" s="438"/>
      <c r="HT25" s="438"/>
    </row>
    <row r="26" spans="1:228" s="174" customFormat="1" ht="16.5" hidden="1" x14ac:dyDescent="0.2">
      <c r="A26" s="352"/>
      <c r="B26" s="595" t="s">
        <v>388</v>
      </c>
      <c r="C26" s="595" t="s">
        <v>389</v>
      </c>
      <c r="D26" s="450"/>
      <c r="E26" s="595" t="s">
        <v>175</v>
      </c>
      <c r="F26" s="1349"/>
      <c r="G26" s="1346"/>
      <c r="H26" s="1349"/>
      <c r="I26" s="411"/>
      <c r="J26" s="411"/>
      <c r="K26" s="411"/>
      <c r="L26" s="411"/>
      <c r="M26" s="411"/>
      <c r="N26" s="438"/>
      <c r="O26" s="438"/>
      <c r="P26" s="2"/>
      <c r="Q26" s="2"/>
      <c r="R26" s="2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  <c r="FT26" s="438"/>
      <c r="FU26" s="438"/>
      <c r="FV26" s="438"/>
      <c r="FW26" s="438"/>
      <c r="FX26" s="438"/>
      <c r="FY26" s="438"/>
      <c r="FZ26" s="438"/>
      <c r="GA26" s="438"/>
      <c r="GB26" s="438"/>
      <c r="GC26" s="438"/>
      <c r="GD26" s="438"/>
      <c r="GE26" s="438"/>
      <c r="GF26" s="438"/>
      <c r="GG26" s="438"/>
      <c r="GH26" s="438"/>
      <c r="GI26" s="438"/>
      <c r="GJ26" s="438"/>
      <c r="GK26" s="438"/>
      <c r="GL26" s="438"/>
      <c r="GM26" s="438"/>
      <c r="GN26" s="438"/>
      <c r="GO26" s="438"/>
      <c r="GP26" s="438"/>
      <c r="GQ26" s="438"/>
      <c r="GR26" s="438"/>
      <c r="GS26" s="438"/>
      <c r="GT26" s="438"/>
      <c r="GU26" s="438"/>
      <c r="GV26" s="438"/>
      <c r="GW26" s="438"/>
      <c r="GX26" s="438"/>
      <c r="GY26" s="438"/>
      <c r="GZ26" s="438"/>
      <c r="HA26" s="438"/>
      <c r="HB26" s="438"/>
      <c r="HC26" s="438"/>
      <c r="HD26" s="438"/>
      <c r="HE26" s="438"/>
      <c r="HF26" s="438"/>
      <c r="HG26" s="438"/>
      <c r="HH26" s="438"/>
      <c r="HI26" s="438"/>
      <c r="HJ26" s="438"/>
      <c r="HK26" s="438"/>
      <c r="HL26" s="438"/>
      <c r="HM26" s="438"/>
      <c r="HN26" s="438"/>
      <c r="HO26" s="438"/>
      <c r="HP26" s="438"/>
      <c r="HQ26" s="438"/>
      <c r="HR26" s="438"/>
      <c r="HS26" s="438"/>
      <c r="HT26" s="438"/>
    </row>
    <row r="27" spans="1:228" s="14" customFormat="1" ht="18.75" hidden="1" customHeight="1" x14ac:dyDescent="0.2">
      <c r="A27" s="352"/>
      <c r="B27" s="132" t="s">
        <v>3596</v>
      </c>
      <c r="C27" s="131" t="s">
        <v>3597</v>
      </c>
      <c r="D27" s="461">
        <v>44610</v>
      </c>
      <c r="E27" s="6">
        <f>D27+11</f>
        <v>44621</v>
      </c>
      <c r="F27" s="6" t="s">
        <v>3598</v>
      </c>
      <c r="G27" s="6" t="s">
        <v>3599</v>
      </c>
      <c r="H27" s="6">
        <f>E27+5</f>
        <v>44626</v>
      </c>
      <c r="I27" s="9"/>
      <c r="J27" s="9"/>
      <c r="K27" s="9"/>
      <c r="L27" s="9"/>
      <c r="M27" s="9"/>
      <c r="N27" s="12"/>
      <c r="P27" s="382"/>
      <c r="Q27" s="382"/>
      <c r="R27" s="382"/>
    </row>
    <row r="28" spans="1:228" s="14" customFormat="1" ht="18.75" hidden="1" customHeight="1" x14ac:dyDescent="0.2">
      <c r="A28" s="352"/>
      <c r="B28" s="132" t="s">
        <v>3600</v>
      </c>
      <c r="C28" s="131" t="s">
        <v>3601</v>
      </c>
      <c r="D28" s="461">
        <v>44235</v>
      </c>
      <c r="E28" s="6">
        <f>D28+11</f>
        <v>44246</v>
      </c>
      <c r="F28" s="6" t="s">
        <v>511</v>
      </c>
      <c r="G28" s="6" t="s">
        <v>3602</v>
      </c>
      <c r="H28" s="6">
        <f>E28+8</f>
        <v>44254</v>
      </c>
      <c r="I28" s="9"/>
      <c r="J28" s="9"/>
      <c r="K28" s="9"/>
      <c r="L28" s="9"/>
      <c r="M28" s="9"/>
      <c r="N28" s="12"/>
      <c r="P28" s="382"/>
      <c r="Q28" s="382"/>
      <c r="R28" s="382"/>
    </row>
    <row r="29" spans="1:228" s="14" customFormat="1" ht="18.75" hidden="1" customHeight="1" x14ac:dyDescent="0.2">
      <c r="A29" s="352"/>
      <c r="B29" s="6"/>
      <c r="C29" s="6"/>
      <c r="D29" s="6"/>
      <c r="E29" s="6"/>
      <c r="F29" s="6"/>
      <c r="G29" s="6"/>
      <c r="H29" s="6"/>
      <c r="I29" s="9"/>
      <c r="J29" s="9"/>
      <c r="K29" s="9"/>
      <c r="L29" s="9"/>
      <c r="M29" s="9"/>
      <c r="N29" s="12"/>
      <c r="P29" s="382"/>
      <c r="Q29" s="382"/>
      <c r="R29" s="382"/>
    </row>
    <row r="30" spans="1:228" s="14" customFormat="1" ht="18.75" customHeight="1" x14ac:dyDescent="0.2">
      <c r="A30" s="352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"/>
      <c r="P30" s="382"/>
      <c r="Q30" s="382"/>
      <c r="R30" s="382"/>
    </row>
    <row r="31" spans="1:228" s="14" customFormat="1" ht="18.75" customHeight="1" x14ac:dyDescent="0.2">
      <c r="A31" s="352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2"/>
      <c r="P31" s="382"/>
      <c r="Q31" s="382"/>
      <c r="R31" s="382"/>
    </row>
    <row r="32" spans="1:228" s="14" customFormat="1" ht="52.15" customHeight="1" x14ac:dyDescent="0.2">
      <c r="A32" s="352"/>
      <c r="B32" s="592" t="s">
        <v>1254</v>
      </c>
      <c r="C32" s="442" t="s">
        <v>1255</v>
      </c>
      <c r="D32" s="442" t="s">
        <v>1256</v>
      </c>
      <c r="E32" s="124" t="s">
        <v>1257</v>
      </c>
      <c r="F32" s="1348" t="s">
        <v>1258</v>
      </c>
      <c r="G32" s="1345" t="s">
        <v>389</v>
      </c>
      <c r="H32" s="1348" t="s">
        <v>1257</v>
      </c>
      <c r="I32" s="408" t="s">
        <v>3603</v>
      </c>
      <c r="J32" s="9"/>
      <c r="K32" s="647" t="s">
        <v>1367</v>
      </c>
      <c r="L32" s="9"/>
      <c r="M32" s="9"/>
      <c r="N32" s="12"/>
      <c r="P32" s="382"/>
      <c r="Q32" s="382"/>
      <c r="R32" s="382"/>
    </row>
    <row r="33" spans="1:18" s="14" customFormat="1" ht="18.75" customHeight="1" x14ac:dyDescent="0.2">
      <c r="A33" s="352"/>
      <c r="B33" s="4" t="s">
        <v>388</v>
      </c>
      <c r="C33" s="4" t="s">
        <v>389</v>
      </c>
      <c r="D33" s="442"/>
      <c r="E33" s="4" t="s">
        <v>3604</v>
      </c>
      <c r="F33" s="1349"/>
      <c r="G33" s="1346"/>
      <c r="H33" s="1349"/>
      <c r="I33" s="4"/>
      <c r="J33" s="9"/>
      <c r="K33" s="648"/>
      <c r="L33" s="9"/>
      <c r="M33" s="9"/>
      <c r="N33" s="12"/>
      <c r="P33" s="382"/>
      <c r="Q33" s="382"/>
      <c r="R33" s="382"/>
    </row>
    <row r="34" spans="1:18" s="14" customFormat="1" ht="18.75" hidden="1" customHeight="1" x14ac:dyDescent="0.2">
      <c r="A34" s="352"/>
      <c r="B34" s="141" t="s">
        <v>2997</v>
      </c>
      <c r="C34" s="142" t="s">
        <v>3020</v>
      </c>
      <c r="D34" s="6">
        <v>44607</v>
      </c>
      <c r="E34" s="6">
        <f>D34+9</f>
        <v>44616</v>
      </c>
      <c r="F34" s="6" t="s">
        <v>444</v>
      </c>
      <c r="G34" s="6" t="s">
        <v>3605</v>
      </c>
      <c r="H34" s="6">
        <v>44606</v>
      </c>
      <c r="I34" s="461" t="s">
        <v>547</v>
      </c>
      <c r="J34" s="9"/>
      <c r="K34" s="469"/>
      <c r="L34" s="9"/>
      <c r="M34" s="9"/>
      <c r="N34" s="12"/>
      <c r="P34" s="382"/>
      <c r="Q34" s="382"/>
      <c r="R34" s="382"/>
    </row>
    <row r="35" spans="1:18" s="14" customFormat="1" ht="18.75" hidden="1" customHeight="1" x14ac:dyDescent="0.2">
      <c r="A35" s="352"/>
      <c r="B35" s="141" t="s">
        <v>2999</v>
      </c>
      <c r="C35" s="142" t="s">
        <v>3021</v>
      </c>
      <c r="D35" s="6">
        <v>44611</v>
      </c>
      <c r="E35" s="6">
        <f>D35+9</f>
        <v>44620</v>
      </c>
      <c r="F35" s="6" t="s">
        <v>3606</v>
      </c>
      <c r="G35" s="6" t="s">
        <v>3607</v>
      </c>
      <c r="H35" s="6">
        <v>44617</v>
      </c>
      <c r="I35" s="6">
        <v>44629</v>
      </c>
      <c r="J35" s="9"/>
      <c r="K35" s="469"/>
      <c r="L35" s="9"/>
      <c r="M35" s="9"/>
      <c r="N35" s="12"/>
      <c r="P35" s="382"/>
      <c r="Q35" s="382"/>
      <c r="R35" s="382"/>
    </row>
    <row r="36" spans="1:18" s="14" customFormat="1" ht="18.75" hidden="1" customHeight="1" x14ac:dyDescent="0.2">
      <c r="A36" s="352"/>
      <c r="B36" s="141" t="s">
        <v>3001</v>
      </c>
      <c r="C36" s="615" t="s">
        <v>3022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69"/>
      <c r="L36" s="9"/>
      <c r="M36" s="9"/>
      <c r="N36" s="12"/>
      <c r="P36" s="382"/>
      <c r="Q36" s="382"/>
      <c r="R36" s="382"/>
    </row>
    <row r="37" spans="1:18" s="14" customFormat="1" ht="18.75" hidden="1" customHeight="1" x14ac:dyDescent="0.2">
      <c r="A37" s="352"/>
      <c r="B37" s="141" t="s">
        <v>3003</v>
      </c>
      <c r="C37" s="615" t="s">
        <v>3023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69"/>
      <c r="L37" s="9"/>
      <c r="M37" s="9"/>
      <c r="N37" s="12"/>
      <c r="P37" s="382"/>
      <c r="Q37" s="382"/>
      <c r="R37" s="382"/>
    </row>
    <row r="38" spans="1:18" s="14" customFormat="1" ht="18.75" hidden="1" customHeight="1" x14ac:dyDescent="0.2">
      <c r="A38" s="352"/>
      <c r="B38" s="141" t="s">
        <v>3007</v>
      </c>
      <c r="C38" s="615" t="s">
        <v>3024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69"/>
      <c r="L38" s="9"/>
      <c r="M38" s="9"/>
      <c r="N38" s="12"/>
      <c r="P38" s="382"/>
      <c r="Q38" s="382"/>
      <c r="R38" s="382"/>
    </row>
    <row r="39" spans="1:18" s="14" customFormat="1" ht="18.75" hidden="1" customHeight="1" x14ac:dyDescent="0.2">
      <c r="A39" s="352"/>
      <c r="B39" s="141" t="s">
        <v>3005</v>
      </c>
      <c r="C39" s="615" t="s">
        <v>3025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69"/>
      <c r="L39" s="9"/>
      <c r="M39" s="9"/>
      <c r="N39" s="12"/>
      <c r="P39" s="382"/>
      <c r="Q39" s="382"/>
      <c r="R39" s="382"/>
    </row>
    <row r="40" spans="1:18" s="14" customFormat="1" ht="18.75" hidden="1" customHeight="1" x14ac:dyDescent="0.2">
      <c r="A40" s="352"/>
      <c r="B40" s="141" t="s">
        <v>3009</v>
      </c>
      <c r="C40" s="615" t="s">
        <v>3026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647"/>
      <c r="L40" s="9"/>
      <c r="M40" s="9"/>
      <c r="N40" s="12"/>
      <c r="P40" s="382"/>
      <c r="Q40" s="382"/>
      <c r="R40" s="382"/>
    </row>
    <row r="41" spans="1:18" s="14" customFormat="1" ht="18.75" hidden="1" customHeight="1" x14ac:dyDescent="0.2">
      <c r="A41" s="352"/>
      <c r="B41" s="141" t="s">
        <v>3011</v>
      </c>
      <c r="C41" s="615" t="s">
        <v>3027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647"/>
      <c r="L41" s="9"/>
      <c r="M41" s="9"/>
      <c r="N41" s="12"/>
      <c r="P41" s="382"/>
      <c r="Q41" s="382"/>
      <c r="R41" s="382"/>
    </row>
    <row r="42" spans="1:18" s="14" customFormat="1" ht="18.75" hidden="1" customHeight="1" x14ac:dyDescent="0.2">
      <c r="A42" s="352"/>
      <c r="B42" s="141" t="s">
        <v>3013</v>
      </c>
      <c r="C42" s="615" t="s">
        <v>3028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647"/>
      <c r="L42" s="9"/>
      <c r="M42" s="9"/>
      <c r="N42" s="12"/>
      <c r="P42" s="382"/>
      <c r="Q42" s="382"/>
      <c r="R42" s="382"/>
    </row>
    <row r="43" spans="1:18" s="14" customFormat="1" ht="18.75" hidden="1" customHeight="1" x14ac:dyDescent="0.2">
      <c r="A43" s="352"/>
      <c r="B43" s="141" t="s">
        <v>3015</v>
      </c>
      <c r="C43" s="615" t="s">
        <v>3029</v>
      </c>
      <c r="D43" s="6">
        <f>D42+7</f>
        <v>44672</v>
      </c>
      <c r="E43" s="6">
        <f t="shared" si="3"/>
        <v>44681</v>
      </c>
      <c r="F43" s="640" t="s">
        <v>3608</v>
      </c>
      <c r="G43" s="6" t="s">
        <v>3609</v>
      </c>
      <c r="H43" s="6">
        <v>44682</v>
      </c>
      <c r="I43" s="6"/>
      <c r="J43" s="9"/>
      <c r="K43" s="647"/>
      <c r="L43" s="9"/>
      <c r="M43" s="9"/>
      <c r="N43" s="12"/>
      <c r="P43" s="382"/>
      <c r="Q43" s="382"/>
      <c r="R43" s="382"/>
    </row>
    <row r="44" spans="1:18" s="14" customFormat="1" ht="18.75" hidden="1" customHeight="1" x14ac:dyDescent="0.2">
      <c r="A44" s="352"/>
      <c r="B44" s="141" t="s">
        <v>2990</v>
      </c>
      <c r="C44" s="615" t="s">
        <v>3030</v>
      </c>
      <c r="D44" s="6">
        <f>D43+7</f>
        <v>44679</v>
      </c>
      <c r="E44" s="6">
        <f t="shared" si="3"/>
        <v>44688</v>
      </c>
      <c r="F44" s="6" t="s">
        <v>1267</v>
      </c>
      <c r="G44" s="6"/>
      <c r="H44" s="6">
        <v>44690</v>
      </c>
      <c r="I44" s="6"/>
      <c r="J44" s="9"/>
      <c r="K44" s="647"/>
      <c r="L44" s="9"/>
      <c r="M44" s="9"/>
      <c r="N44" s="12"/>
      <c r="P44" s="382"/>
      <c r="Q44" s="382"/>
      <c r="R44" s="382"/>
    </row>
    <row r="45" spans="1:18" s="14" customFormat="1" ht="18.75" hidden="1" customHeight="1" x14ac:dyDescent="0.2">
      <c r="A45" s="352"/>
      <c r="B45" s="141" t="s">
        <v>2992</v>
      </c>
      <c r="C45" s="615" t="s">
        <v>3031</v>
      </c>
      <c r="D45" s="6">
        <f>D44+7</f>
        <v>44686</v>
      </c>
      <c r="E45" s="6">
        <f t="shared" si="3"/>
        <v>44695</v>
      </c>
      <c r="F45" s="6" t="s">
        <v>3564</v>
      </c>
      <c r="G45" s="6" t="s">
        <v>3610</v>
      </c>
      <c r="H45" s="6">
        <v>44695</v>
      </c>
      <c r="I45" s="6"/>
      <c r="J45" s="9"/>
      <c r="K45" s="647"/>
      <c r="L45" s="9"/>
      <c r="M45" s="9"/>
      <c r="N45" s="12"/>
      <c r="P45" s="382"/>
      <c r="Q45" s="382"/>
      <c r="R45" s="382"/>
    </row>
    <row r="46" spans="1:18" s="14" customFormat="1" ht="18.75" hidden="1" customHeight="1" x14ac:dyDescent="0.2">
      <c r="A46" s="352"/>
      <c r="B46" s="635" t="s">
        <v>2994</v>
      </c>
      <c r="C46" s="615" t="s">
        <v>3032</v>
      </c>
      <c r="D46" s="6">
        <v>44693</v>
      </c>
      <c r="E46" s="6">
        <f>D46+9</f>
        <v>44702</v>
      </c>
      <c r="F46" s="6" t="s">
        <v>1362</v>
      </c>
      <c r="G46" s="6" t="s">
        <v>3611</v>
      </c>
      <c r="H46" s="6">
        <f>E46</f>
        <v>44702</v>
      </c>
      <c r="I46" s="6"/>
      <c r="J46" s="9"/>
      <c r="K46" s="647"/>
      <c r="L46" s="9"/>
      <c r="M46" s="9"/>
      <c r="N46" s="12"/>
      <c r="P46" s="382"/>
      <c r="Q46" s="382"/>
      <c r="R46" s="382"/>
    </row>
    <row r="47" spans="1:18" s="14" customFormat="1" ht="18.75" hidden="1" customHeight="1" x14ac:dyDescent="0.2">
      <c r="A47" s="352"/>
      <c r="B47" s="141" t="s">
        <v>2997</v>
      </c>
      <c r="C47" s="615" t="s">
        <v>3033</v>
      </c>
      <c r="D47" s="6">
        <v>44700</v>
      </c>
      <c r="E47" s="6">
        <f>D47+9</f>
        <v>44709</v>
      </c>
      <c r="F47" s="6" t="s">
        <v>1368</v>
      </c>
      <c r="G47" s="6" t="s">
        <v>3612</v>
      </c>
      <c r="H47" s="6">
        <f t="shared" ref="H47:H53" si="4">E47</f>
        <v>44709</v>
      </c>
      <c r="I47" s="6"/>
      <c r="J47" s="9"/>
      <c r="K47" s="647"/>
      <c r="L47" s="9"/>
      <c r="M47" s="9"/>
      <c r="N47" s="12"/>
      <c r="P47" s="382"/>
      <c r="Q47" s="382"/>
      <c r="R47" s="382"/>
    </row>
    <row r="48" spans="1:18" s="14" customFormat="1" ht="18.75" hidden="1" customHeight="1" x14ac:dyDescent="0.2">
      <c r="A48" s="352"/>
      <c r="B48" s="141" t="s">
        <v>2999</v>
      </c>
      <c r="C48" s="615" t="s">
        <v>3034</v>
      </c>
      <c r="D48" s="6">
        <v>44707</v>
      </c>
      <c r="E48" s="6">
        <f>D48+9</f>
        <v>44716</v>
      </c>
      <c r="F48" s="6" t="s">
        <v>1267</v>
      </c>
      <c r="G48" s="6" t="s">
        <v>1267</v>
      </c>
      <c r="H48" s="6">
        <f t="shared" si="4"/>
        <v>44716</v>
      </c>
      <c r="I48" s="6"/>
      <c r="J48" s="9"/>
      <c r="K48" s="647">
        <v>44709</v>
      </c>
      <c r="L48" s="9"/>
      <c r="M48" s="9"/>
      <c r="N48" s="12"/>
      <c r="P48" s="382"/>
      <c r="Q48" s="382"/>
      <c r="R48" s="382"/>
    </row>
    <row r="49" spans="1:18" s="14" customFormat="1" ht="18.75" customHeight="1" x14ac:dyDescent="0.2">
      <c r="A49" s="352"/>
      <c r="B49" s="141" t="s">
        <v>3001</v>
      </c>
      <c r="C49" s="615" t="s">
        <v>3035</v>
      </c>
      <c r="D49" s="6">
        <v>44719</v>
      </c>
      <c r="E49" s="6">
        <f t="shared" ref="E49:E52" si="5">D49+9</f>
        <v>44728</v>
      </c>
      <c r="F49" s="6" t="s">
        <v>1267</v>
      </c>
      <c r="G49" s="6" t="s">
        <v>1267</v>
      </c>
      <c r="H49" s="6">
        <f t="shared" si="4"/>
        <v>44728</v>
      </c>
      <c r="I49" s="6"/>
      <c r="J49" s="9"/>
      <c r="K49" s="647">
        <f>K48+7</f>
        <v>44716</v>
      </c>
      <c r="L49" s="9"/>
      <c r="M49" s="9"/>
      <c r="N49" s="12"/>
      <c r="P49" s="382"/>
      <c r="Q49" s="382"/>
      <c r="R49" s="382"/>
    </row>
    <row r="50" spans="1:18" s="14" customFormat="1" ht="18.75" customHeight="1" x14ac:dyDescent="0.2">
      <c r="A50" s="352"/>
      <c r="B50" s="141" t="s">
        <v>3003</v>
      </c>
      <c r="C50" s="615" t="s">
        <v>3036</v>
      </c>
      <c r="D50" s="6">
        <v>44724</v>
      </c>
      <c r="E50" s="6">
        <f t="shared" si="5"/>
        <v>44733</v>
      </c>
      <c r="F50" s="6" t="s">
        <v>1267</v>
      </c>
      <c r="G50" s="6" t="s">
        <v>1267</v>
      </c>
      <c r="H50" s="6">
        <f t="shared" si="4"/>
        <v>44733</v>
      </c>
      <c r="I50" s="6"/>
      <c r="J50" s="9"/>
      <c r="K50" s="647">
        <f t="shared" ref="K50:K53" si="6">K49+7</f>
        <v>44723</v>
      </c>
      <c r="L50" s="9"/>
      <c r="M50" s="9"/>
      <c r="N50" s="12"/>
      <c r="P50" s="382"/>
      <c r="Q50" s="382"/>
      <c r="R50" s="382"/>
    </row>
    <row r="51" spans="1:18" s="14" customFormat="1" ht="18.75" customHeight="1" x14ac:dyDescent="0.2">
      <c r="A51" s="352"/>
      <c r="B51" s="141" t="s">
        <v>3007</v>
      </c>
      <c r="C51" s="615" t="s">
        <v>3037</v>
      </c>
      <c r="D51" s="6">
        <v>44728</v>
      </c>
      <c r="E51" s="6">
        <f t="shared" si="5"/>
        <v>44737</v>
      </c>
      <c r="F51" s="6" t="s">
        <v>1267</v>
      </c>
      <c r="G51" s="6" t="s">
        <v>1267</v>
      </c>
      <c r="H51" s="6">
        <f t="shared" si="4"/>
        <v>44737</v>
      </c>
      <c r="I51" s="6"/>
      <c r="J51" s="9"/>
      <c r="K51" s="647">
        <f t="shared" si="6"/>
        <v>44730</v>
      </c>
      <c r="L51" s="9"/>
      <c r="M51" s="9"/>
      <c r="N51" s="12"/>
      <c r="P51" s="382"/>
      <c r="Q51" s="382"/>
      <c r="R51" s="382"/>
    </row>
    <row r="52" spans="1:18" s="14" customFormat="1" ht="18.75" customHeight="1" x14ac:dyDescent="0.2">
      <c r="A52" s="352"/>
      <c r="B52" s="641" t="s">
        <v>3005</v>
      </c>
      <c r="C52" s="615" t="s">
        <v>3038</v>
      </c>
      <c r="D52" s="6">
        <v>44743</v>
      </c>
      <c r="E52" s="546">
        <f t="shared" si="5"/>
        <v>44752</v>
      </c>
      <c r="F52" s="6" t="s">
        <v>1267</v>
      </c>
      <c r="G52" s="6" t="s">
        <v>1267</v>
      </c>
      <c r="H52" s="6">
        <f t="shared" si="4"/>
        <v>44752</v>
      </c>
      <c r="I52" s="6"/>
      <c r="J52" s="9"/>
      <c r="K52" s="647">
        <f t="shared" si="6"/>
        <v>44737</v>
      </c>
      <c r="L52" s="9"/>
      <c r="M52" s="9"/>
      <c r="N52" s="12"/>
      <c r="P52" s="382"/>
      <c r="Q52" s="382"/>
      <c r="R52" s="382"/>
    </row>
    <row r="53" spans="1:18" s="14" customFormat="1" ht="18.75" customHeight="1" x14ac:dyDescent="0.2">
      <c r="A53" s="352"/>
      <c r="B53" s="646" t="s">
        <v>3613</v>
      </c>
      <c r="C53" s="615" t="s">
        <v>3040</v>
      </c>
      <c r="D53" s="6">
        <v>44743</v>
      </c>
      <c r="E53" s="546">
        <f>D53+9</f>
        <v>44752</v>
      </c>
      <c r="F53" s="6" t="s">
        <v>1267</v>
      </c>
      <c r="G53" s="6" t="s">
        <v>1267</v>
      </c>
      <c r="H53" s="6">
        <f t="shared" si="4"/>
        <v>44752</v>
      </c>
      <c r="I53" s="6"/>
      <c r="J53" s="9"/>
      <c r="K53" s="647">
        <f t="shared" si="6"/>
        <v>44744</v>
      </c>
      <c r="L53" s="9"/>
      <c r="M53" s="9"/>
      <c r="N53" s="12"/>
      <c r="P53" s="382"/>
      <c r="Q53" s="382"/>
      <c r="R53" s="382"/>
    </row>
    <row r="54" spans="1:18" s="14" customFormat="1" ht="18.75" customHeight="1" x14ac:dyDescent="0.2">
      <c r="A54" s="352"/>
      <c r="B54" s="646" t="s">
        <v>3011</v>
      </c>
      <c r="C54" s="615" t="s">
        <v>3041</v>
      </c>
      <c r="D54" s="6">
        <v>44753</v>
      </c>
      <c r="E54" s="6">
        <f t="shared" ref="E54:E56" si="7">D54+9</f>
        <v>44762</v>
      </c>
      <c r="F54" s="6" t="s">
        <v>1267</v>
      </c>
      <c r="G54" s="6" t="s">
        <v>1267</v>
      </c>
      <c r="H54" s="6">
        <f t="shared" ref="H54:H56" si="8">E54</f>
        <v>44762</v>
      </c>
      <c r="I54" s="6"/>
      <c r="J54" s="660" t="s">
        <v>3614</v>
      </c>
      <c r="K54" s="647">
        <f t="shared" ref="K54:K56" si="9">K53+7</f>
        <v>44751</v>
      </c>
      <c r="L54" s="9"/>
      <c r="M54" s="9"/>
      <c r="N54" s="12"/>
      <c r="P54" s="382"/>
      <c r="Q54" s="382"/>
      <c r="R54" s="382"/>
    </row>
    <row r="55" spans="1:18" s="14" customFormat="1" ht="18.75" customHeight="1" x14ac:dyDescent="0.2">
      <c r="A55" s="352"/>
      <c r="B55" s="646" t="s">
        <v>3013</v>
      </c>
      <c r="C55" s="615" t="s">
        <v>3042</v>
      </c>
      <c r="D55" s="6">
        <v>44756</v>
      </c>
      <c r="E55" s="546">
        <f t="shared" si="7"/>
        <v>44765</v>
      </c>
      <c r="F55" s="6" t="s">
        <v>1267</v>
      </c>
      <c r="G55" s="6" t="s">
        <v>1267</v>
      </c>
      <c r="H55" s="546">
        <f t="shared" si="8"/>
        <v>44765</v>
      </c>
      <c r="I55" s="546"/>
      <c r="J55" s="9"/>
      <c r="K55" s="647">
        <f t="shared" si="9"/>
        <v>44758</v>
      </c>
      <c r="L55" s="9"/>
      <c r="M55" s="9"/>
      <c r="N55" s="12"/>
      <c r="P55" s="382"/>
      <c r="Q55" s="382"/>
      <c r="R55" s="382"/>
    </row>
    <row r="56" spans="1:18" s="14" customFormat="1" ht="18.75" customHeight="1" x14ac:dyDescent="0.25">
      <c r="A56" s="352"/>
      <c r="B56" s="650" t="s">
        <v>395</v>
      </c>
      <c r="C56" s="651" t="s">
        <v>3044</v>
      </c>
      <c r="D56" s="546">
        <v>44763</v>
      </c>
      <c r="E56" s="546">
        <f t="shared" si="7"/>
        <v>44772</v>
      </c>
      <c r="F56" s="546" t="s">
        <v>1267</v>
      </c>
      <c r="G56" s="546" t="s">
        <v>1267</v>
      </c>
      <c r="H56" s="546">
        <f t="shared" si="8"/>
        <v>44772</v>
      </c>
      <c r="I56" s="546"/>
      <c r="J56" s="9"/>
      <c r="K56" s="647">
        <f t="shared" si="9"/>
        <v>44765</v>
      </c>
      <c r="L56" s="9"/>
      <c r="M56" s="9"/>
      <c r="N56" s="12"/>
      <c r="P56" s="382"/>
      <c r="Q56" s="382"/>
      <c r="R56" s="382"/>
    </row>
    <row r="57" spans="1:18" s="14" customFormat="1" ht="18.75" customHeight="1" x14ac:dyDescent="0.2">
      <c r="A57" s="352"/>
      <c r="B57" s="649" t="s">
        <v>3045</v>
      </c>
      <c r="C57" s="142" t="s">
        <v>3046</v>
      </c>
      <c r="D57" s="6">
        <v>44770</v>
      </c>
      <c r="E57" s="6">
        <f t="shared" ref="E57" si="10">D57+9</f>
        <v>44779</v>
      </c>
      <c r="F57" s="6" t="s">
        <v>1267</v>
      </c>
      <c r="G57" s="6" t="s">
        <v>1267</v>
      </c>
      <c r="H57" s="6">
        <f t="shared" ref="H57" si="11">E57</f>
        <v>44779</v>
      </c>
      <c r="I57" s="6"/>
      <c r="J57" s="9"/>
      <c r="K57" s="647">
        <f t="shared" ref="K57:K61" si="12">K56+7</f>
        <v>44772</v>
      </c>
      <c r="L57" s="9"/>
      <c r="M57" s="9"/>
      <c r="N57" s="12"/>
      <c r="P57" s="382"/>
      <c r="Q57" s="382"/>
      <c r="R57" s="382"/>
    </row>
    <row r="58" spans="1:18" s="14" customFormat="1" ht="18.75" customHeight="1" x14ac:dyDescent="0.2">
      <c r="A58" s="352"/>
      <c r="B58" s="649" t="s">
        <v>2990</v>
      </c>
      <c r="C58" s="142" t="s">
        <v>3047</v>
      </c>
      <c r="D58" s="6">
        <v>44777</v>
      </c>
      <c r="E58" s="6">
        <f t="shared" ref="E58" si="13">D58+9</f>
        <v>44786</v>
      </c>
      <c r="F58" s="6" t="s">
        <v>1267</v>
      </c>
      <c r="G58" s="6" t="s">
        <v>1267</v>
      </c>
      <c r="H58" s="6">
        <f t="shared" ref="H58" si="14">E58</f>
        <v>44786</v>
      </c>
      <c r="I58" s="6"/>
      <c r="J58" s="9"/>
      <c r="K58" s="647">
        <f t="shared" si="12"/>
        <v>44779</v>
      </c>
      <c r="L58" s="9"/>
      <c r="M58" s="9"/>
      <c r="N58" s="12"/>
      <c r="P58" s="382"/>
      <c r="Q58" s="382"/>
      <c r="R58" s="382"/>
    </row>
    <row r="59" spans="1:18" s="14" customFormat="1" ht="18.75" customHeight="1" x14ac:dyDescent="0.2">
      <c r="A59" s="352"/>
      <c r="B59" s="649" t="s">
        <v>2992</v>
      </c>
      <c r="C59" s="142" t="s">
        <v>3048</v>
      </c>
      <c r="D59" s="6">
        <v>44784</v>
      </c>
      <c r="E59" s="6">
        <f t="shared" ref="E59" si="15">D59+9</f>
        <v>44793</v>
      </c>
      <c r="F59" s="6" t="s">
        <v>1267</v>
      </c>
      <c r="G59" s="6" t="s">
        <v>1267</v>
      </c>
      <c r="H59" s="6">
        <f t="shared" ref="H59" si="16">E59</f>
        <v>44793</v>
      </c>
      <c r="I59" s="6"/>
      <c r="J59" s="9"/>
      <c r="K59" s="647">
        <f t="shared" si="12"/>
        <v>44786</v>
      </c>
      <c r="L59" s="9"/>
      <c r="M59" s="9"/>
      <c r="N59" s="12"/>
      <c r="P59" s="382"/>
      <c r="Q59" s="382"/>
      <c r="R59" s="382"/>
    </row>
    <row r="60" spans="1:18" s="14" customFormat="1" ht="18.75" customHeight="1" x14ac:dyDescent="0.2">
      <c r="A60" s="352"/>
      <c r="B60" s="649" t="s">
        <v>3049</v>
      </c>
      <c r="C60" s="142" t="s">
        <v>3050</v>
      </c>
      <c r="D60" s="6">
        <v>44791</v>
      </c>
      <c r="E60" s="6">
        <f t="shared" ref="E60" si="17">D60+9</f>
        <v>44800</v>
      </c>
      <c r="F60" s="6" t="s">
        <v>1267</v>
      </c>
      <c r="G60" s="6" t="s">
        <v>1267</v>
      </c>
      <c r="H60" s="6">
        <f t="shared" ref="H60" si="18">E60</f>
        <v>44800</v>
      </c>
      <c r="I60" s="6"/>
      <c r="J60" s="9"/>
      <c r="K60" s="647">
        <f t="shared" si="12"/>
        <v>44793</v>
      </c>
      <c r="L60" s="9"/>
      <c r="M60" s="9"/>
      <c r="N60" s="12"/>
      <c r="P60" s="382"/>
      <c r="Q60" s="382"/>
      <c r="R60" s="382"/>
    </row>
    <row r="61" spans="1:18" s="14" customFormat="1" ht="18.75" customHeight="1" x14ac:dyDescent="0.2">
      <c r="A61" s="352"/>
      <c r="B61" s="649" t="s">
        <v>2997</v>
      </c>
      <c r="C61" s="142" t="s">
        <v>3051</v>
      </c>
      <c r="D61" s="6">
        <v>44798</v>
      </c>
      <c r="E61" s="6">
        <f t="shared" ref="E61" si="19">D61+9</f>
        <v>44807</v>
      </c>
      <c r="F61" s="6" t="s">
        <v>1267</v>
      </c>
      <c r="G61" s="6" t="s">
        <v>1267</v>
      </c>
      <c r="H61" s="6">
        <f t="shared" ref="H61" si="20">E61</f>
        <v>44807</v>
      </c>
      <c r="I61" s="6"/>
      <c r="J61" s="9"/>
      <c r="K61" s="647">
        <f t="shared" si="12"/>
        <v>44800</v>
      </c>
      <c r="L61" s="9"/>
      <c r="M61" s="9"/>
      <c r="N61" s="12"/>
      <c r="P61" s="382"/>
      <c r="Q61" s="382"/>
      <c r="R61" s="382"/>
    </row>
    <row r="62" spans="1:18" s="14" customFormat="1" ht="18.75" customHeight="1" x14ac:dyDescent="0.2">
      <c r="A62" s="352"/>
      <c r="B62" s="547"/>
      <c r="C62" s="616"/>
      <c r="D62" s="9"/>
      <c r="E62" s="9"/>
      <c r="F62" s="9"/>
      <c r="G62" s="9"/>
      <c r="H62" s="9"/>
      <c r="I62" s="9"/>
      <c r="J62" s="9"/>
      <c r="K62" s="9"/>
      <c r="L62" s="9"/>
      <c r="M62" s="9"/>
      <c r="N62" s="12"/>
      <c r="P62" s="382"/>
      <c r="Q62" s="382"/>
      <c r="R62" s="382"/>
    </row>
    <row r="63" spans="1:18" s="14" customFormat="1" ht="18.75" customHeight="1" x14ac:dyDescent="0.2">
      <c r="A63" s="352"/>
      <c r="B63" s="547"/>
      <c r="C63" s="616"/>
      <c r="D63" s="9"/>
      <c r="E63" s="9"/>
      <c r="F63" s="9"/>
      <c r="G63" s="9"/>
      <c r="H63" s="9"/>
      <c r="I63" s="9"/>
      <c r="J63" s="9"/>
      <c r="K63" s="9"/>
      <c r="L63" s="9"/>
      <c r="M63" s="9"/>
      <c r="N63" s="12"/>
      <c r="P63" s="382"/>
      <c r="Q63" s="382"/>
      <c r="R63" s="382"/>
    </row>
    <row r="64" spans="1:18" s="14" customFormat="1" ht="18.75" customHeight="1" x14ac:dyDescent="0.2">
      <c r="A64" s="352"/>
      <c r="B64" s="547"/>
      <c r="C64" s="616"/>
      <c r="D64" s="9"/>
      <c r="E64" s="9"/>
      <c r="F64" s="9"/>
      <c r="G64" s="9"/>
      <c r="H64" s="9"/>
      <c r="I64" s="9"/>
      <c r="J64" s="9"/>
      <c r="K64" s="9"/>
      <c r="L64" s="9"/>
      <c r="M64" s="9"/>
      <c r="N64" s="12"/>
      <c r="P64" s="382"/>
      <c r="Q64" s="382"/>
      <c r="R64" s="382"/>
    </row>
    <row r="65" spans="1:18" s="14" customFormat="1" ht="39" customHeight="1" x14ac:dyDescent="0.2">
      <c r="A65" s="352"/>
      <c r="B65" s="592" t="s">
        <v>1254</v>
      </c>
      <c r="C65" s="442" t="s">
        <v>1255</v>
      </c>
      <c r="D65" s="442" t="s">
        <v>1256</v>
      </c>
      <c r="E65" s="124" t="s">
        <v>3550</v>
      </c>
      <c r="F65" s="1348" t="s">
        <v>1258</v>
      </c>
      <c r="G65" s="1345" t="s">
        <v>389</v>
      </c>
      <c r="H65" s="1348" t="s">
        <v>1257</v>
      </c>
      <c r="I65" s="408"/>
      <c r="J65" s="9"/>
      <c r="K65" s="9"/>
      <c r="L65" s="9"/>
      <c r="M65" s="9"/>
      <c r="N65" s="12"/>
      <c r="P65" s="382"/>
      <c r="Q65" s="382"/>
      <c r="R65" s="382"/>
    </row>
    <row r="66" spans="1:18" s="14" customFormat="1" ht="18.75" customHeight="1" x14ac:dyDescent="0.2">
      <c r="A66" s="352"/>
      <c r="B66" s="4" t="s">
        <v>388</v>
      </c>
      <c r="C66" s="4" t="s">
        <v>389</v>
      </c>
      <c r="D66" s="442"/>
      <c r="E66" s="4" t="s">
        <v>175</v>
      </c>
      <c r="F66" s="1349"/>
      <c r="G66" s="1346"/>
      <c r="H66" s="1349"/>
      <c r="I66" s="4"/>
      <c r="J66" s="9"/>
      <c r="K66" s="9"/>
      <c r="L66" s="9"/>
      <c r="M66" s="9"/>
      <c r="N66" s="12"/>
      <c r="P66" s="382"/>
      <c r="Q66" s="382"/>
      <c r="R66" s="382"/>
    </row>
    <row r="67" spans="1:18" s="14" customFormat="1" ht="18.75" customHeight="1" x14ac:dyDescent="0.2">
      <c r="A67" s="352"/>
      <c r="B67" s="617" t="s">
        <v>2402</v>
      </c>
      <c r="C67" s="618" t="s">
        <v>3615</v>
      </c>
      <c r="D67" s="618">
        <v>44623</v>
      </c>
      <c r="E67" s="6">
        <f>D67+11</f>
        <v>44634</v>
      </c>
      <c r="F67" s="6" t="s">
        <v>1267</v>
      </c>
      <c r="G67" s="6" t="s">
        <v>1267</v>
      </c>
      <c r="H67" s="6"/>
      <c r="I67" s="461"/>
      <c r="J67" s="9"/>
      <c r="K67" s="9"/>
      <c r="L67" s="9"/>
      <c r="M67" s="9"/>
      <c r="N67" s="12"/>
      <c r="P67" s="382"/>
      <c r="Q67" s="382"/>
      <c r="R67" s="382"/>
    </row>
    <row r="68" spans="1:18" s="14" customFormat="1" ht="18.75" customHeight="1" x14ac:dyDescent="0.2">
      <c r="A68" s="352"/>
      <c r="B68" s="617" t="s">
        <v>2377</v>
      </c>
      <c r="C68" s="618" t="s">
        <v>3616</v>
      </c>
      <c r="D68" s="618">
        <v>44635</v>
      </c>
      <c r="E68" s="6">
        <f t="shared" ref="E68:E71" si="21">D68+11</f>
        <v>44646</v>
      </c>
      <c r="F68" s="6" t="s">
        <v>1267</v>
      </c>
      <c r="G68" s="6" t="s">
        <v>1267</v>
      </c>
      <c r="H68" s="6"/>
      <c r="I68" s="6"/>
      <c r="J68" s="9"/>
      <c r="K68" s="9"/>
      <c r="L68" s="9"/>
      <c r="M68" s="9"/>
      <c r="N68" s="12"/>
      <c r="P68" s="382"/>
      <c r="Q68" s="382"/>
      <c r="R68" s="382"/>
    </row>
    <row r="69" spans="1:18" s="14" customFormat="1" ht="18.75" customHeight="1" x14ac:dyDescent="0.2">
      <c r="A69" s="352"/>
      <c r="B69" s="617" t="s">
        <v>2379</v>
      </c>
      <c r="C69" s="618" t="s">
        <v>3617</v>
      </c>
      <c r="D69" s="618">
        <v>44640</v>
      </c>
      <c r="E69" s="6">
        <f t="shared" si="21"/>
        <v>44651</v>
      </c>
      <c r="F69" s="6" t="s">
        <v>1267</v>
      </c>
      <c r="G69" s="6" t="s">
        <v>1267</v>
      </c>
      <c r="H69" s="6"/>
      <c r="I69" s="6"/>
      <c r="J69" s="9"/>
      <c r="K69" s="9"/>
      <c r="L69" s="9"/>
      <c r="M69" s="9"/>
      <c r="N69" s="12"/>
      <c r="P69" s="382"/>
      <c r="Q69" s="382"/>
      <c r="R69" s="382"/>
    </row>
    <row r="70" spans="1:18" s="14" customFormat="1" ht="18.75" customHeight="1" x14ac:dyDescent="0.2">
      <c r="A70" s="352"/>
      <c r="B70" s="617" t="s">
        <v>2365</v>
      </c>
      <c r="C70" s="618" t="s">
        <v>3618</v>
      </c>
      <c r="D70" s="618">
        <v>44644</v>
      </c>
      <c r="E70" s="6">
        <f t="shared" si="21"/>
        <v>44655</v>
      </c>
      <c r="F70" s="6" t="s">
        <v>1267</v>
      </c>
      <c r="G70" s="6" t="s">
        <v>1267</v>
      </c>
      <c r="H70" s="6"/>
      <c r="I70" s="6"/>
      <c r="J70" s="9"/>
      <c r="K70" s="9"/>
      <c r="L70" s="9"/>
      <c r="M70" s="9"/>
      <c r="N70" s="12"/>
      <c r="P70" s="382"/>
      <c r="Q70" s="382"/>
      <c r="R70" s="382"/>
    </row>
    <row r="71" spans="1:18" s="14" customFormat="1" ht="18.75" customHeight="1" x14ac:dyDescent="0.2">
      <c r="A71" s="352"/>
      <c r="B71" s="617" t="s">
        <v>2383</v>
      </c>
      <c r="C71" s="618" t="s">
        <v>3619</v>
      </c>
      <c r="D71" s="618">
        <v>44650</v>
      </c>
      <c r="E71" s="6">
        <f t="shared" si="21"/>
        <v>44661</v>
      </c>
      <c r="F71" s="6" t="s">
        <v>1267</v>
      </c>
      <c r="G71" s="6" t="s">
        <v>1267</v>
      </c>
      <c r="H71" s="6"/>
      <c r="I71" s="6"/>
      <c r="J71" s="9"/>
      <c r="K71" s="9"/>
      <c r="L71" s="9"/>
      <c r="M71" s="9"/>
      <c r="N71" s="12"/>
      <c r="P71" s="382"/>
      <c r="Q71" s="382"/>
      <c r="R71" s="382"/>
    </row>
    <row r="72" spans="1:18" s="14" customFormat="1" ht="18.75" customHeight="1" x14ac:dyDescent="0.2">
      <c r="A72" s="352"/>
      <c r="B72" s="547"/>
      <c r="C72" s="616"/>
      <c r="D72" s="9"/>
      <c r="E72" s="9"/>
      <c r="F72" s="9"/>
      <c r="G72" s="9"/>
      <c r="H72" s="9"/>
      <c r="I72" s="9"/>
      <c r="J72" s="9"/>
      <c r="K72" s="9"/>
      <c r="L72" s="9"/>
      <c r="M72" s="9"/>
      <c r="N72" s="12"/>
      <c r="P72" s="382"/>
      <c r="Q72" s="382"/>
      <c r="R72" s="382"/>
    </row>
    <row r="73" spans="1:18" s="14" customFormat="1" ht="18.75" customHeight="1" x14ac:dyDescent="0.2">
      <c r="A73" s="352"/>
      <c r="B73" s="547"/>
      <c r="C73" s="616"/>
      <c r="D73" s="9"/>
      <c r="E73" s="9"/>
      <c r="F73" s="9"/>
      <c r="G73" s="9"/>
      <c r="H73" s="9"/>
      <c r="I73" s="9"/>
      <c r="J73" s="9"/>
      <c r="K73" s="9"/>
      <c r="L73" s="9"/>
      <c r="M73" s="9"/>
      <c r="N73" s="12"/>
      <c r="P73" s="382"/>
      <c r="Q73" s="382"/>
      <c r="R73" s="382"/>
    </row>
    <row r="74" spans="1:18" s="14" customFormat="1" ht="18.75" customHeight="1" x14ac:dyDescent="0.2">
      <c r="A74" s="352"/>
      <c r="B74" s="8" t="s">
        <v>449</v>
      </c>
      <c r="C74" s="11"/>
      <c r="D74" s="11"/>
      <c r="E74" s="15"/>
      <c r="F74" s="2" t="s">
        <v>1168</v>
      </c>
      <c r="G74" s="2"/>
      <c r="H74" s="11"/>
      <c r="I74" s="2" t="s">
        <v>451</v>
      </c>
      <c r="J74" s="2"/>
      <c r="K74" s="2"/>
      <c r="L74"/>
      <c r="M74" s="11"/>
      <c r="N74" s="12"/>
      <c r="P74" s="382"/>
      <c r="Q74" s="382"/>
      <c r="R74" s="382"/>
    </row>
    <row r="75" spans="1:18" s="12" customFormat="1" ht="18.75" customHeight="1" x14ac:dyDescent="0.2">
      <c r="A75" s="352"/>
      <c r="B75" s="204" t="s">
        <v>452</v>
      </c>
      <c r="C75" s="200"/>
      <c r="D75" s="205" t="s">
        <v>453</v>
      </c>
      <c r="E75" s="15"/>
      <c r="F75" s="11" t="s">
        <v>454</v>
      </c>
      <c r="G75" s="11"/>
      <c r="H75" s="205" t="s">
        <v>455</v>
      </c>
      <c r="I75" s="204" t="s">
        <v>456</v>
      </c>
      <c r="J75" s="200"/>
      <c r="K75" s="205" t="s">
        <v>457</v>
      </c>
      <c r="L75" s="406"/>
      <c r="M75" s="11"/>
      <c r="P75" s="382"/>
      <c r="Q75" s="382"/>
      <c r="R75" s="382"/>
    </row>
    <row r="76" spans="1:18" s="12" customFormat="1" ht="18.75" customHeight="1" x14ac:dyDescent="0.2">
      <c r="A76" s="353"/>
      <c r="B76" s="465" t="s">
        <v>458</v>
      </c>
      <c r="C76" s="209"/>
      <c r="D76" s="645" t="s">
        <v>459</v>
      </c>
      <c r="E76" s="204"/>
      <c r="F76" s="796" t="s">
        <v>460</v>
      </c>
      <c r="G76" s="796" t="s">
        <v>461</v>
      </c>
      <c r="H76" s="264" t="s">
        <v>462</v>
      </c>
      <c r="I76" s="208" t="s">
        <v>463</v>
      </c>
      <c r="J76" s="209" t="s">
        <v>1169</v>
      </c>
      <c r="K76" s="210" t="s">
        <v>464</v>
      </c>
      <c r="L76" s="406"/>
      <c r="M76" s="11"/>
      <c r="P76" s="382"/>
      <c r="Q76" s="382"/>
      <c r="R76" s="382"/>
    </row>
    <row r="77" spans="1:18" s="14" customFormat="1" ht="18.75" customHeight="1" x14ac:dyDescent="0.2">
      <c r="A77" s="352"/>
      <c r="B77" s="465" t="s">
        <v>465</v>
      </c>
      <c r="C77" s="209"/>
      <c r="D77" s="645" t="s">
        <v>466</v>
      </c>
      <c r="E77" s="204"/>
      <c r="F77" s="796" t="s">
        <v>467</v>
      </c>
      <c r="G77" s="796" t="s">
        <v>468</v>
      </c>
      <c r="H77" s="264" t="s">
        <v>469</v>
      </c>
      <c r="I77" s="208" t="s">
        <v>470</v>
      </c>
      <c r="J77" s="209" t="s">
        <v>1170</v>
      </c>
      <c r="K77" s="210" t="s">
        <v>471</v>
      </c>
      <c r="L77" s="406"/>
      <c r="M77" s="11"/>
      <c r="N77" s="12"/>
      <c r="P77" s="382"/>
      <c r="Q77" s="382"/>
      <c r="R77" s="382"/>
    </row>
    <row r="78" spans="1:18" s="14" customFormat="1" ht="18.75" customHeight="1" x14ac:dyDescent="0.2">
      <c r="A78" s="352"/>
      <c r="B78" s="208" t="s">
        <v>2273</v>
      </c>
      <c r="C78" s="209"/>
      <c r="D78" s="210" t="s">
        <v>473</v>
      </c>
      <c r="E78" s="204"/>
      <c r="F78" s="796" t="s">
        <v>474</v>
      </c>
      <c r="G78" s="796" t="s">
        <v>475</v>
      </c>
      <c r="H78" s="264" t="s">
        <v>476</v>
      </c>
      <c r="I78" s="208" t="s">
        <v>1173</v>
      </c>
      <c r="J78" s="209" t="s">
        <v>1174</v>
      </c>
      <c r="K78" s="210" t="s">
        <v>1175</v>
      </c>
      <c r="L78" s="406"/>
      <c r="M78" s="11"/>
      <c r="N78" s="12"/>
      <c r="P78" s="382"/>
      <c r="Q78" s="382"/>
      <c r="R78" s="382"/>
    </row>
    <row r="79" spans="1:18" s="14" customFormat="1" ht="18.75" customHeight="1" x14ac:dyDescent="0.2">
      <c r="A79" s="352"/>
      <c r="B79" s="208" t="s">
        <v>479</v>
      </c>
      <c r="C79" s="209"/>
      <c r="D79" s="210" t="s">
        <v>480</v>
      </c>
      <c r="E79" s="204"/>
      <c r="F79" s="796" t="s">
        <v>481</v>
      </c>
      <c r="G79" s="796" t="s">
        <v>482</v>
      </c>
      <c r="H79" s="264" t="s">
        <v>483</v>
      </c>
      <c r="I79" s="208" t="s">
        <v>484</v>
      </c>
      <c r="J79" s="209" t="s">
        <v>1176</v>
      </c>
      <c r="K79" s="210" t="s">
        <v>485</v>
      </c>
      <c r="L79" s="406"/>
      <c r="M79" s="11"/>
      <c r="N79" s="12"/>
      <c r="P79" s="382"/>
      <c r="Q79" s="382"/>
      <c r="R79" s="382"/>
    </row>
    <row r="80" spans="1:18" s="14" customFormat="1" ht="18.75" customHeight="1" x14ac:dyDescent="0.2">
      <c r="A80" s="352"/>
      <c r="B80" s="465" t="s">
        <v>486</v>
      </c>
      <c r="C80" s="209"/>
      <c r="D80" s="645" t="s">
        <v>487</v>
      </c>
      <c r="E80" s="204"/>
      <c r="F80" s="796" t="s">
        <v>2274</v>
      </c>
      <c r="G80" s="796" t="s">
        <v>489</v>
      </c>
      <c r="H80" s="264" t="s">
        <v>2275</v>
      </c>
      <c r="I80" s="208" t="s">
        <v>491</v>
      </c>
      <c r="J80" s="209" t="s">
        <v>1177</v>
      </c>
      <c r="K80" s="210" t="s">
        <v>492</v>
      </c>
      <c r="L80" s="406"/>
      <c r="M80" s="11"/>
      <c r="N80" s="12"/>
      <c r="P80" s="382"/>
      <c r="Q80" s="382"/>
      <c r="R80" s="382"/>
    </row>
    <row r="81" spans="1:18" s="14" customFormat="1" ht="18.75" customHeight="1" x14ac:dyDescent="0.2">
      <c r="A81" s="352"/>
      <c r="B81" s="465" t="s">
        <v>493</v>
      </c>
      <c r="C81" s="209"/>
      <c r="D81" s="645" t="s">
        <v>494</v>
      </c>
      <c r="E81" s="204"/>
      <c r="F81" s="796" t="s">
        <v>2276</v>
      </c>
      <c r="G81" s="796" t="s">
        <v>496</v>
      </c>
      <c r="H81" s="264" t="s">
        <v>2277</v>
      </c>
      <c r="I81" s="208" t="s">
        <v>498</v>
      </c>
      <c r="J81" s="209" t="s">
        <v>1178</v>
      </c>
      <c r="K81" s="210" t="s">
        <v>499</v>
      </c>
      <c r="L81" s="406"/>
      <c r="M81" s="11"/>
      <c r="N81" s="12"/>
      <c r="P81" s="382"/>
      <c r="Q81" s="382"/>
      <c r="R81" s="382"/>
    </row>
    <row r="82" spans="1:18" s="14" customFormat="1" ht="18.75" customHeight="1" x14ac:dyDescent="0.2">
      <c r="A82" s="352"/>
      <c r="B82" s="465" t="s">
        <v>1179</v>
      </c>
      <c r="C82" s="209"/>
      <c r="D82" s="645" t="s">
        <v>1180</v>
      </c>
      <c r="E82" s="204"/>
      <c r="F82" s="569"/>
      <c r="G82"/>
      <c r="H82"/>
      <c r="L82"/>
      <c r="M82" s="11"/>
      <c r="N82" s="12"/>
      <c r="P82" s="382"/>
      <c r="Q82" s="382"/>
      <c r="R82" s="382"/>
    </row>
    <row r="83" spans="1:18" s="14" customFormat="1" ht="18.75" customHeight="1" x14ac:dyDescent="0.2">
      <c r="A83" s="352"/>
      <c r="B83" s="465" t="s">
        <v>504</v>
      </c>
      <c r="C83" s="209"/>
      <c r="D83" s="645" t="s">
        <v>505</v>
      </c>
      <c r="E83" s="11"/>
      <c r="F83" s="11"/>
      <c r="H83" s="13"/>
      <c r="I83" s="11"/>
      <c r="J83" s="16"/>
      <c r="K83" s="13"/>
      <c r="L83" s="406"/>
      <c r="M83" s="11"/>
      <c r="N83" s="12"/>
      <c r="P83" s="382"/>
      <c r="Q83" s="382"/>
      <c r="R83" s="382"/>
    </row>
    <row r="84" spans="1:18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  <c r="L84" s="406"/>
      <c r="M84" s="11"/>
      <c r="N84" s="12"/>
    </row>
    <row r="85" spans="1:18" ht="18.75" customHeight="1" x14ac:dyDescent="0.2">
      <c r="B85" s="11" t="s">
        <v>1181</v>
      </c>
      <c r="C85" s="11" t="s">
        <v>1182</v>
      </c>
      <c r="D85" s="13"/>
      <c r="F85" s="11" t="s">
        <v>1183</v>
      </c>
      <c r="G85" s="16" t="s">
        <v>1184</v>
      </c>
      <c r="H85" s="14"/>
      <c r="I85" s="11" t="s">
        <v>1183</v>
      </c>
      <c r="J85" s="11" t="s">
        <v>1185</v>
      </c>
      <c r="K85" s="14"/>
      <c r="M85" s="14"/>
      <c r="N85" s="14"/>
    </row>
    <row r="94" spans="1:18" ht="18.75" customHeight="1" x14ac:dyDescent="0.2">
      <c r="B94" s="19"/>
      <c r="C94" s="19"/>
      <c r="D94" s="19"/>
      <c r="E94" s="19"/>
      <c r="F94" s="19"/>
      <c r="G94" s="19"/>
      <c r="H94" s="19"/>
    </row>
    <row r="95" spans="1:18" ht="18.75" customHeight="1" x14ac:dyDescent="0.2">
      <c r="B95" s="19"/>
      <c r="C95" s="19"/>
      <c r="D95" s="19"/>
      <c r="E95" s="19"/>
      <c r="F95" s="19"/>
      <c r="G95" s="19"/>
      <c r="H95" s="19"/>
    </row>
    <row r="96" spans="1:18" ht="18.75" customHeight="1" x14ac:dyDescent="0.2">
      <c r="B96" s="19"/>
      <c r="C96" s="19"/>
      <c r="D96" s="19"/>
      <c r="E96" s="19"/>
      <c r="F96" s="19"/>
      <c r="G96" s="19"/>
      <c r="H96" s="19"/>
    </row>
    <row r="97" spans="2:8" ht="18.75" customHeight="1" x14ac:dyDescent="0.2">
      <c r="B97" s="19"/>
      <c r="C97" s="19"/>
      <c r="D97" s="19"/>
      <c r="E97" s="19"/>
      <c r="F97" s="19"/>
      <c r="G97" s="19"/>
      <c r="H97" s="19"/>
    </row>
    <row r="98" spans="2:8" ht="18.75" customHeight="1" x14ac:dyDescent="0.2">
      <c r="B98" s="19"/>
      <c r="C98" s="19"/>
      <c r="D98" s="19"/>
      <c r="E98" s="19"/>
      <c r="F98" s="19"/>
      <c r="G98" s="19"/>
      <c r="H98" s="19"/>
    </row>
    <row r="99" spans="2:8" ht="18.75" customHeight="1" x14ac:dyDescent="0.2">
      <c r="B99" s="19"/>
      <c r="C99" s="19"/>
      <c r="D99" s="19"/>
      <c r="E99" s="19"/>
      <c r="F99" s="19"/>
      <c r="G99" s="19"/>
      <c r="H99" s="19"/>
    </row>
    <row r="100" spans="2:8" ht="18.75" customHeight="1" x14ac:dyDescent="0.2">
      <c r="B100" s="19"/>
      <c r="C100" s="19"/>
      <c r="D100" s="19"/>
      <c r="E100" s="19"/>
      <c r="F100" s="19"/>
      <c r="G100" s="19"/>
      <c r="H100" s="19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IV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14.28515625" style="151" customWidth="1"/>
    <col min="5" max="9" width="17.1406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1033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3620</v>
      </c>
      <c r="H4" s="153"/>
      <c r="I4" s="153"/>
    </row>
    <row r="5" spans="1:256" ht="18" customHeight="1" x14ac:dyDescent="0.2">
      <c r="A5" s="227"/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18" customHeight="1" x14ac:dyDescent="0.2">
      <c r="A6" s="218"/>
      <c r="B6" s="176"/>
      <c r="C6" s="164"/>
      <c r="D6" s="215" t="s">
        <v>1256</v>
      </c>
      <c r="E6" s="362" t="s">
        <v>259</v>
      </c>
      <c r="F6" s="169" t="s">
        <v>183</v>
      </c>
      <c r="G6" s="362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1035</v>
      </c>
      <c r="D7" s="216"/>
      <c r="E7" s="362" t="s">
        <v>154</v>
      </c>
      <c r="F7" s="362" t="s">
        <v>219</v>
      </c>
      <c r="G7" s="362" t="s">
        <v>196</v>
      </c>
      <c r="H7" s="180"/>
      <c r="I7" s="180"/>
      <c r="J7" s="180"/>
    </row>
    <row r="8" spans="1:256" s="151" customFormat="1" ht="18" customHeight="1" x14ac:dyDescent="0.2">
      <c r="A8" s="218"/>
      <c r="B8" s="158" t="s">
        <v>388</v>
      </c>
      <c r="C8" s="158" t="s">
        <v>389</v>
      </c>
      <c r="D8" s="158" t="s">
        <v>1041</v>
      </c>
      <c r="E8" s="158" t="s">
        <v>1041</v>
      </c>
      <c r="F8" s="158" t="s">
        <v>1041</v>
      </c>
      <c r="G8" s="158" t="s">
        <v>1041</v>
      </c>
      <c r="H8" s="180"/>
      <c r="I8" s="180"/>
      <c r="J8" s="180"/>
      <c r="L8" s="225"/>
      <c r="M8" s="225"/>
    </row>
    <row r="9" spans="1:256" s="151" customFormat="1" ht="18" customHeight="1" x14ac:dyDescent="0.2">
      <c r="A9" s="218"/>
      <c r="B9" s="178" t="s">
        <v>3621</v>
      </c>
      <c r="C9" s="181" t="s">
        <v>3622</v>
      </c>
      <c r="D9" s="343">
        <v>43528</v>
      </c>
      <c r="E9" s="343">
        <f t="shared" ref="E9:E12" si="0">D9+5</f>
        <v>43533</v>
      </c>
      <c r="F9" s="343">
        <f t="shared" ref="F9:F12" si="1">D9+8</f>
        <v>43536</v>
      </c>
      <c r="G9" s="343">
        <f t="shared" ref="G9:G12" si="2">D9+12</f>
        <v>43540</v>
      </c>
      <c r="H9" s="180"/>
      <c r="I9" s="180"/>
      <c r="J9" s="180"/>
    </row>
    <row r="10" spans="1:256" s="151" customFormat="1" ht="18" customHeight="1" x14ac:dyDescent="0.2">
      <c r="A10" s="218"/>
      <c r="B10" s="178" t="s">
        <v>2671</v>
      </c>
      <c r="C10" s="181" t="s">
        <v>3623</v>
      </c>
      <c r="D10" s="343">
        <f t="shared" ref="D10:D21" si="3">D9+7</f>
        <v>43535</v>
      </c>
      <c r="E10" s="343">
        <f t="shared" si="0"/>
        <v>43540</v>
      </c>
      <c r="F10" s="343">
        <f t="shared" si="1"/>
        <v>43543</v>
      </c>
      <c r="G10" s="343">
        <f t="shared" si="2"/>
        <v>43547</v>
      </c>
      <c r="H10" s="180"/>
      <c r="I10" s="180"/>
      <c r="J10" s="180"/>
    </row>
    <row r="11" spans="1:256" s="151" customFormat="1" ht="18" customHeight="1" x14ac:dyDescent="0.2">
      <c r="A11" s="218"/>
      <c r="B11" s="178" t="s">
        <v>3228</v>
      </c>
      <c r="C11" s="181" t="s">
        <v>3624</v>
      </c>
      <c r="D11" s="343">
        <f t="shared" si="3"/>
        <v>43542</v>
      </c>
      <c r="E11" s="343">
        <f t="shared" si="0"/>
        <v>43547</v>
      </c>
      <c r="F11" s="343">
        <f t="shared" si="1"/>
        <v>43550</v>
      </c>
      <c r="G11" s="343">
        <f t="shared" si="2"/>
        <v>43554</v>
      </c>
      <c r="H11" s="180"/>
      <c r="I11" s="180"/>
      <c r="J11" s="180"/>
    </row>
    <row r="12" spans="1:256" s="151" customFormat="1" ht="18" customHeight="1" x14ac:dyDescent="0.2">
      <c r="A12" s="218"/>
      <c r="B12" s="178" t="s">
        <v>3174</v>
      </c>
      <c r="C12" s="181" t="s">
        <v>3625</v>
      </c>
      <c r="D12" s="343">
        <f t="shared" si="3"/>
        <v>43549</v>
      </c>
      <c r="E12" s="343">
        <f t="shared" si="0"/>
        <v>43554</v>
      </c>
      <c r="F12" s="160">
        <f t="shared" si="1"/>
        <v>43557</v>
      </c>
      <c r="G12" s="160">
        <f t="shared" si="2"/>
        <v>43561</v>
      </c>
      <c r="H12" s="180"/>
      <c r="I12" s="180"/>
      <c r="J12" s="180"/>
    </row>
    <row r="13" spans="1:256" s="151" customFormat="1" ht="18" customHeight="1" x14ac:dyDescent="0.2">
      <c r="A13" s="218"/>
      <c r="B13" s="177" t="s">
        <v>2709</v>
      </c>
      <c r="C13" s="179" t="s">
        <v>3626</v>
      </c>
      <c r="D13" s="341">
        <f t="shared" si="3"/>
        <v>43556</v>
      </c>
      <c r="E13" s="341">
        <f t="shared" ref="E13:E16" si="4">D13+5</f>
        <v>43561</v>
      </c>
      <c r="F13" s="160">
        <f t="shared" ref="F13:F16" si="5">D13+8</f>
        <v>43564</v>
      </c>
      <c r="G13" s="160">
        <f t="shared" ref="G13:G16" si="6">D13+12</f>
        <v>43568</v>
      </c>
      <c r="H13" s="180"/>
      <c r="I13" s="180"/>
      <c r="J13" s="180"/>
    </row>
    <row r="14" spans="1:256" s="151" customFormat="1" ht="18" customHeight="1" x14ac:dyDescent="0.2">
      <c r="A14" s="218"/>
      <c r="B14" s="177" t="s">
        <v>3627</v>
      </c>
      <c r="C14" s="179" t="s">
        <v>3628</v>
      </c>
      <c r="D14" s="341">
        <f t="shared" si="3"/>
        <v>43563</v>
      </c>
      <c r="E14" s="341">
        <f t="shared" si="4"/>
        <v>43568</v>
      </c>
      <c r="F14" s="160">
        <f t="shared" si="5"/>
        <v>43571</v>
      </c>
      <c r="G14" s="160">
        <f t="shared" si="6"/>
        <v>43575</v>
      </c>
      <c r="H14" s="180"/>
      <c r="I14" s="180"/>
      <c r="J14" s="180"/>
    </row>
    <row r="15" spans="1:256" s="151" customFormat="1" ht="18" customHeight="1" x14ac:dyDescent="0.2">
      <c r="A15" s="218"/>
      <c r="B15" s="344" t="s">
        <v>395</v>
      </c>
      <c r="C15" s="179" t="s">
        <v>3629</v>
      </c>
      <c r="D15" s="160">
        <f t="shared" si="3"/>
        <v>43570</v>
      </c>
      <c r="E15" s="160"/>
      <c r="F15" s="160"/>
      <c r="G15" s="160"/>
      <c r="H15" s="180"/>
      <c r="I15" s="180"/>
      <c r="J15" s="180"/>
    </row>
    <row r="16" spans="1:256" s="151" customFormat="1" ht="18" customHeight="1" x14ac:dyDescent="0.2">
      <c r="A16" s="218"/>
      <c r="B16" s="177" t="s">
        <v>2657</v>
      </c>
      <c r="C16" s="179" t="s">
        <v>3630</v>
      </c>
      <c r="D16" s="341">
        <f t="shared" si="3"/>
        <v>43577</v>
      </c>
      <c r="E16" s="341">
        <f t="shared" si="4"/>
        <v>43582</v>
      </c>
      <c r="F16" s="160">
        <f t="shared" si="5"/>
        <v>43585</v>
      </c>
      <c r="G16" s="160">
        <f t="shared" si="6"/>
        <v>43589</v>
      </c>
      <c r="H16" s="180"/>
      <c r="I16" s="180"/>
      <c r="J16" s="180"/>
    </row>
    <row r="17" spans="1:256" s="151" customFormat="1" ht="18" customHeight="1" x14ac:dyDescent="0.2">
      <c r="A17" s="218"/>
      <c r="B17" s="177" t="s">
        <v>2870</v>
      </c>
      <c r="C17" s="179" t="s">
        <v>3631</v>
      </c>
      <c r="D17" s="341">
        <f t="shared" si="3"/>
        <v>43584</v>
      </c>
      <c r="E17" s="341">
        <f t="shared" ref="E17:E20" si="7">D17+5</f>
        <v>43589</v>
      </c>
      <c r="F17" s="160">
        <f t="shared" ref="F17:F20" si="8">D17+8</f>
        <v>43592</v>
      </c>
      <c r="G17" s="160">
        <f t="shared" ref="G17:G20" si="9">D17+12</f>
        <v>43596</v>
      </c>
      <c r="H17" s="180"/>
      <c r="I17" s="180"/>
      <c r="J17" s="180"/>
    </row>
    <row r="18" spans="1:256" s="151" customFormat="1" ht="18" customHeight="1" x14ac:dyDescent="0.2">
      <c r="A18" s="218"/>
      <c r="B18" s="178" t="s">
        <v>2725</v>
      </c>
      <c r="C18" s="181" t="s">
        <v>3632</v>
      </c>
      <c r="D18" s="343">
        <f t="shared" si="3"/>
        <v>43591</v>
      </c>
      <c r="E18" s="343">
        <f t="shared" si="7"/>
        <v>43596</v>
      </c>
      <c r="F18" s="160">
        <f t="shared" si="8"/>
        <v>43599</v>
      </c>
      <c r="G18" s="160">
        <f t="shared" si="9"/>
        <v>43603</v>
      </c>
      <c r="H18" s="180"/>
      <c r="I18" s="180"/>
      <c r="J18" s="180"/>
    </row>
    <row r="19" spans="1:256" s="151" customFormat="1" ht="18" customHeight="1" x14ac:dyDescent="0.2">
      <c r="A19" s="218"/>
      <c r="B19" s="178" t="s">
        <v>3621</v>
      </c>
      <c r="C19" s="181" t="s">
        <v>3633</v>
      </c>
      <c r="D19" s="343">
        <f t="shared" si="3"/>
        <v>43598</v>
      </c>
      <c r="E19" s="343">
        <f t="shared" si="7"/>
        <v>43603</v>
      </c>
      <c r="F19" s="160">
        <f t="shared" si="8"/>
        <v>43606</v>
      </c>
      <c r="G19" s="160">
        <f t="shared" si="9"/>
        <v>43610</v>
      </c>
      <c r="H19" s="180"/>
      <c r="I19" s="180"/>
      <c r="J19" s="180"/>
    </row>
    <row r="20" spans="1:256" s="151" customFormat="1" ht="18" customHeight="1" x14ac:dyDescent="0.2">
      <c r="A20" s="218"/>
      <c r="B20" s="178" t="s">
        <v>2671</v>
      </c>
      <c r="C20" s="181" t="s">
        <v>3634</v>
      </c>
      <c r="D20" s="343">
        <f t="shared" si="3"/>
        <v>43605</v>
      </c>
      <c r="E20" s="343">
        <f t="shared" si="7"/>
        <v>43610</v>
      </c>
      <c r="F20" s="160">
        <f t="shared" si="8"/>
        <v>43613</v>
      </c>
      <c r="G20" s="160">
        <f t="shared" si="9"/>
        <v>43617</v>
      </c>
      <c r="H20" s="180"/>
      <c r="I20" s="180"/>
      <c r="J20" s="180"/>
    </row>
    <row r="21" spans="1:256" s="151" customFormat="1" ht="18" customHeight="1" x14ac:dyDescent="0.2">
      <c r="A21" s="218"/>
      <c r="B21" s="178" t="s">
        <v>3228</v>
      </c>
      <c r="C21" s="181" t="s">
        <v>3635</v>
      </c>
      <c r="D21" s="343">
        <f t="shared" si="3"/>
        <v>43612</v>
      </c>
      <c r="E21" s="343">
        <f t="shared" ref="E21" si="10">D21+5</f>
        <v>43617</v>
      </c>
      <c r="F21" s="160">
        <f t="shared" ref="F21" si="11">D21+8</f>
        <v>43620</v>
      </c>
      <c r="G21" s="160">
        <f t="shared" ref="G21" si="12">D21+12</f>
        <v>43624</v>
      </c>
      <c r="H21" s="345" t="s">
        <v>1156</v>
      </c>
      <c r="I21" s="180"/>
      <c r="J21" s="180"/>
    </row>
    <row r="22" spans="1:256" s="151" customFormat="1" ht="18" customHeight="1" x14ac:dyDescent="0.2">
      <c r="A22" s="227"/>
      <c r="B22" s="163" t="s">
        <v>685</v>
      </c>
      <c r="C22" s="161"/>
      <c r="D22" s="161"/>
      <c r="E22" s="161"/>
      <c r="F22" s="161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</row>
    <row r="23" spans="1:256" s="151" customFormat="1" ht="18" customHeight="1" x14ac:dyDescent="0.2">
      <c r="A23" s="227"/>
      <c r="B23" s="163"/>
      <c r="L23" s="153"/>
    </row>
    <row r="24" spans="1:256" s="165" customFormat="1" ht="18" customHeight="1" x14ac:dyDescent="0.2">
      <c r="A24" s="219"/>
      <c r="B24" s="199" t="s">
        <v>449</v>
      </c>
      <c r="C24" s="200"/>
      <c r="D24" s="200"/>
      <c r="E24" s="201"/>
      <c r="F24" s="202" t="s">
        <v>1168</v>
      </c>
      <c r="G24" s="202"/>
      <c r="H24" s="200"/>
      <c r="I24" s="200"/>
      <c r="J24" s="202" t="s">
        <v>451</v>
      </c>
      <c r="K24" s="202"/>
      <c r="L24" s="202"/>
      <c r="M24" s="200"/>
      <c r="N24" s="203"/>
    </row>
    <row r="25" spans="1:256" s="165" customFormat="1" ht="18" customHeight="1" x14ac:dyDescent="0.2">
      <c r="A25" s="219"/>
      <c r="B25" s="204" t="s">
        <v>452</v>
      </c>
      <c r="C25" s="200"/>
      <c r="D25" s="205" t="s">
        <v>453</v>
      </c>
      <c r="E25" s="206"/>
      <c r="F25" s="204" t="s">
        <v>454</v>
      </c>
      <c r="G25" s="200"/>
      <c r="H25" s="205" t="s">
        <v>455</v>
      </c>
      <c r="I25" s="200"/>
      <c r="J25" s="204" t="s">
        <v>456</v>
      </c>
      <c r="K25" s="200"/>
      <c r="L25" s="205" t="s">
        <v>457</v>
      </c>
      <c r="M25" s="200"/>
      <c r="N25" s="203"/>
    </row>
    <row r="26" spans="1:256" s="165" customFormat="1" ht="18" customHeight="1" x14ac:dyDescent="0.2">
      <c r="A26" s="220"/>
      <c r="B26" s="208" t="s">
        <v>3451</v>
      </c>
      <c r="C26" s="209" t="s">
        <v>3452</v>
      </c>
      <c r="D26" s="210" t="s">
        <v>3453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463</v>
      </c>
      <c r="K26" s="209" t="s">
        <v>1169</v>
      </c>
      <c r="L26" s="210" t="s">
        <v>464</v>
      </c>
      <c r="M26" s="200"/>
      <c r="N26" s="203"/>
    </row>
    <row r="27" spans="1:256" s="165" customFormat="1" ht="18" customHeight="1" x14ac:dyDescent="0.2">
      <c r="A27" s="219"/>
      <c r="B27" s="208" t="s">
        <v>3454</v>
      </c>
      <c r="C27" s="209" t="s">
        <v>3455</v>
      </c>
      <c r="D27" s="210" t="s">
        <v>3456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470</v>
      </c>
      <c r="K27" s="209" t="s">
        <v>1170</v>
      </c>
      <c r="L27" s="210" t="s">
        <v>471</v>
      </c>
      <c r="M27" s="200"/>
      <c r="N27" s="203"/>
    </row>
    <row r="28" spans="1:256" s="165" customFormat="1" ht="18" customHeight="1" x14ac:dyDescent="0.2">
      <c r="A28" s="219"/>
      <c r="B28" s="208" t="s">
        <v>1171</v>
      </c>
      <c r="C28" s="209" t="s">
        <v>3457</v>
      </c>
      <c r="D28" s="210" t="s">
        <v>1172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1173</v>
      </c>
      <c r="K28" s="209" t="s">
        <v>1174</v>
      </c>
      <c r="L28" s="210" t="s">
        <v>1175</v>
      </c>
      <c r="M28" s="200"/>
      <c r="N28" s="203"/>
    </row>
    <row r="29" spans="1:256" s="165" customFormat="1" ht="18" customHeight="1" x14ac:dyDescent="0.2">
      <c r="A29" s="219"/>
      <c r="B29" s="208" t="s">
        <v>3458</v>
      </c>
      <c r="C29" s="209" t="s">
        <v>3459</v>
      </c>
      <c r="D29" s="210" t="s">
        <v>3460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484</v>
      </c>
      <c r="K29" s="209" t="s">
        <v>1176</v>
      </c>
      <c r="L29" s="210" t="s">
        <v>485</v>
      </c>
      <c r="M29" s="200"/>
      <c r="N29" s="203"/>
    </row>
    <row r="30" spans="1:256" s="165" customFormat="1" ht="18" customHeight="1" x14ac:dyDescent="0.2">
      <c r="A30" s="219"/>
      <c r="B30" s="208" t="s">
        <v>479</v>
      </c>
      <c r="C30" s="209" t="s">
        <v>3461</v>
      </c>
      <c r="D30" s="210" t="s">
        <v>480</v>
      </c>
      <c r="E30" s="204"/>
      <c r="F30" s="208"/>
      <c r="G30" s="209"/>
      <c r="H30" s="210"/>
      <c r="I30" s="200"/>
      <c r="J30" s="208" t="s">
        <v>491</v>
      </c>
      <c r="K30" s="209" t="s">
        <v>1177</v>
      </c>
      <c r="L30" s="210" t="s">
        <v>492</v>
      </c>
      <c r="M30" s="200"/>
      <c r="N30" s="203"/>
    </row>
    <row r="31" spans="1:256" s="165" customFormat="1" ht="18" customHeight="1" x14ac:dyDescent="0.2">
      <c r="A31" s="219"/>
      <c r="B31" s="208" t="s">
        <v>3462</v>
      </c>
      <c r="C31" s="209" t="s">
        <v>3463</v>
      </c>
      <c r="D31" s="210" t="s">
        <v>3464</v>
      </c>
      <c r="E31" s="204"/>
      <c r="F31" s="208"/>
      <c r="G31" s="209"/>
      <c r="H31" s="210"/>
      <c r="I31" s="200"/>
      <c r="J31" s="208" t="s">
        <v>498</v>
      </c>
      <c r="K31" s="209" t="s">
        <v>1178</v>
      </c>
      <c r="L31" s="210" t="s">
        <v>499</v>
      </c>
      <c r="M31" s="200"/>
      <c r="N31" s="203"/>
    </row>
    <row r="32" spans="1:256" s="165" customFormat="1" ht="18" customHeight="1" x14ac:dyDescent="0.2">
      <c r="A32" s="219"/>
      <c r="B32" s="208" t="s">
        <v>3465</v>
      </c>
      <c r="C32" s="209" t="s">
        <v>3466</v>
      </c>
      <c r="D32" s="210" t="s">
        <v>3467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8" customHeight="1" x14ac:dyDescent="0.2">
      <c r="A33" s="219"/>
      <c r="B33" s="208" t="s">
        <v>3468</v>
      </c>
      <c r="C33" s="209" t="s">
        <v>3469</v>
      </c>
      <c r="D33" s="210" t="s">
        <v>3470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ht="18" customHeight="1" x14ac:dyDescent="0.2">
      <c r="A34" s="221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ht="18" customHeight="1" x14ac:dyDescent="0.2">
      <c r="A35" s="221"/>
      <c r="B35" s="200" t="s">
        <v>1181</v>
      </c>
      <c r="C35" s="200" t="s">
        <v>1182</v>
      </c>
      <c r="D35" s="212"/>
      <c r="E35" s="200"/>
      <c r="F35" s="200" t="s">
        <v>1183</v>
      </c>
      <c r="G35" s="213" t="s">
        <v>1184</v>
      </c>
      <c r="H35" s="203"/>
      <c r="I35" s="200"/>
      <c r="J35" s="200" t="s">
        <v>1183</v>
      </c>
      <c r="K35" s="200" t="s">
        <v>1185</v>
      </c>
      <c r="L35" s="203"/>
      <c r="M35" s="203"/>
      <c r="N35" s="203"/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IV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8" customWidth="1"/>
    <col min="2" max="2" width="29.42578125" style="151" customWidth="1"/>
    <col min="3" max="3" width="13.140625" style="151" customWidth="1"/>
    <col min="4" max="4" width="14.42578125" style="151" customWidth="1"/>
    <col min="5" max="9" width="17" style="15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1033</v>
      </c>
    </row>
    <row r="3" spans="1:256" ht="17.25" customHeight="1" x14ac:dyDescent="0.2">
      <c r="B3" s="171"/>
    </row>
    <row r="4" spans="1:256" ht="17.25" customHeight="1" x14ac:dyDescent="0.2">
      <c r="C4" s="333" t="s">
        <v>3636</v>
      </c>
      <c r="D4" s="153"/>
      <c r="E4" s="153"/>
      <c r="F4" s="153"/>
      <c r="G4" s="153"/>
      <c r="H4" s="153"/>
      <c r="I4" s="153"/>
    </row>
    <row r="5" spans="1:256" ht="17.25" customHeight="1" x14ac:dyDescent="0.2">
      <c r="A5" s="227"/>
      <c r="B5" s="170"/>
      <c r="C5" s="170"/>
      <c r="D5" s="161"/>
      <c r="E5" s="161"/>
      <c r="F5" s="153"/>
      <c r="G5" s="153"/>
      <c r="H5" s="153"/>
      <c r="I5" s="153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ht="24" x14ac:dyDescent="0.2">
      <c r="A6" s="227"/>
      <c r="B6" s="183"/>
      <c r="C6" s="184" t="s">
        <v>1912</v>
      </c>
      <c r="D6" s="215" t="s">
        <v>1256</v>
      </c>
      <c r="E6" s="331" t="s">
        <v>3637</v>
      </c>
      <c r="F6" s="169" t="s">
        <v>3143</v>
      </c>
      <c r="G6" s="169" t="s">
        <v>213</v>
      </c>
      <c r="H6" s="362" t="s">
        <v>2642</v>
      </c>
      <c r="I6" s="152"/>
      <c r="J6" s="372" t="s">
        <v>3638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227"/>
      <c r="B7" s="158" t="s">
        <v>388</v>
      </c>
      <c r="C7" s="158" t="s">
        <v>389</v>
      </c>
      <c r="D7" s="216"/>
      <c r="E7" s="167" t="s">
        <v>154</v>
      </c>
      <c r="F7" s="362" t="s">
        <v>163</v>
      </c>
      <c r="G7" s="362" t="s">
        <v>196</v>
      </c>
      <c r="H7" s="362" t="s">
        <v>290</v>
      </c>
      <c r="I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customHeight="1" x14ac:dyDescent="0.2">
      <c r="A8" s="227"/>
      <c r="B8" s="224" t="s">
        <v>395</v>
      </c>
      <c r="C8" s="179" t="s">
        <v>3639</v>
      </c>
      <c r="D8" s="424">
        <v>43945</v>
      </c>
      <c r="E8" s="160"/>
      <c r="F8" s="160"/>
      <c r="G8" s="160"/>
      <c r="H8" s="160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customHeight="1" x14ac:dyDescent="0.2">
      <c r="A9" s="227"/>
      <c r="B9" s="400" t="s">
        <v>395</v>
      </c>
      <c r="C9" s="394" t="s">
        <v>3640</v>
      </c>
      <c r="D9" s="160">
        <f t="shared" ref="D9:D13" si="0">D8+7</f>
        <v>43952</v>
      </c>
      <c r="E9" s="160"/>
      <c r="F9" s="160"/>
      <c r="G9" s="160"/>
      <c r="H9" s="160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customHeight="1" x14ac:dyDescent="0.2">
      <c r="A10" s="227"/>
      <c r="B10" s="400" t="s">
        <v>395</v>
      </c>
      <c r="C10" s="394" t="s">
        <v>3641</v>
      </c>
      <c r="D10" s="160">
        <f t="shared" si="0"/>
        <v>43959</v>
      </c>
      <c r="E10" s="160"/>
      <c r="F10" s="160"/>
      <c r="G10" s="160"/>
      <c r="H10" s="160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customHeight="1" x14ac:dyDescent="0.2">
      <c r="A11" s="227"/>
      <c r="B11" s="400" t="s">
        <v>395</v>
      </c>
      <c r="C11" s="394" t="s">
        <v>3642</v>
      </c>
      <c r="D11" s="160">
        <f t="shared" si="0"/>
        <v>43966</v>
      </c>
      <c r="E11" s="160"/>
      <c r="F11" s="160"/>
      <c r="G11" s="160"/>
      <c r="H11" s="160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customHeight="1" x14ac:dyDescent="0.2">
      <c r="A12" s="227"/>
      <c r="B12" s="395" t="s">
        <v>2430</v>
      </c>
      <c r="C12" s="394" t="s">
        <v>3643</v>
      </c>
      <c r="D12" s="392">
        <v>43973</v>
      </c>
      <c r="E12" s="392">
        <f t="shared" ref="E12:E13" si="1">D12+5</f>
        <v>43978</v>
      </c>
      <c r="F12" s="392">
        <f t="shared" ref="F12:F13" si="2">D12+9</f>
        <v>43982</v>
      </c>
      <c r="G12" s="392">
        <f t="shared" ref="G12:G13" si="3">D12+12</f>
        <v>43985</v>
      </c>
      <c r="H12" s="392">
        <f t="shared" ref="H12" si="4">D12+15</f>
        <v>43988</v>
      </c>
      <c r="I12" s="152" t="s">
        <v>3644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customHeight="1" x14ac:dyDescent="0.2">
      <c r="A13" s="227"/>
      <c r="B13" s="395" t="s">
        <v>2424</v>
      </c>
      <c r="C13" s="394" t="s">
        <v>3645</v>
      </c>
      <c r="D13" s="392">
        <f t="shared" si="0"/>
        <v>43980</v>
      </c>
      <c r="E13" s="392">
        <f t="shared" si="1"/>
        <v>43985</v>
      </c>
      <c r="F13" s="392">
        <f t="shared" si="2"/>
        <v>43989</v>
      </c>
      <c r="G13" s="392">
        <f t="shared" si="3"/>
        <v>43992</v>
      </c>
      <c r="H13" s="160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customHeight="1" x14ac:dyDescent="0.2">
      <c r="A14" s="227"/>
      <c r="B14" s="395" t="s">
        <v>2434</v>
      </c>
      <c r="C14" s="394" t="s">
        <v>3646</v>
      </c>
      <c r="D14" s="392">
        <v>43987</v>
      </c>
      <c r="E14" s="392">
        <f t="shared" ref="E14" si="5">D14+5</f>
        <v>43992</v>
      </c>
      <c r="F14" s="392">
        <f t="shared" ref="F14" si="6">D14+9</f>
        <v>43996</v>
      </c>
      <c r="G14" s="392">
        <f t="shared" ref="G14" si="7">D14+12</f>
        <v>43999</v>
      </c>
      <c r="H14" s="160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customHeight="1" x14ac:dyDescent="0.2">
      <c r="A15" s="227"/>
      <c r="B15" s="400" t="s">
        <v>395</v>
      </c>
      <c r="C15" s="394" t="s">
        <v>3647</v>
      </c>
      <c r="D15" s="160">
        <v>43994</v>
      </c>
      <c r="E15" s="160"/>
      <c r="F15" s="160"/>
      <c r="G15" s="160"/>
      <c r="H15" s="160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customHeight="1" x14ac:dyDescent="0.2">
      <c r="A16" s="227"/>
      <c r="B16" s="395" t="s">
        <v>2958</v>
      </c>
      <c r="C16" s="394" t="s">
        <v>3648</v>
      </c>
      <c r="D16" s="392">
        <v>44008</v>
      </c>
      <c r="E16" s="392">
        <f t="shared" ref="E16" si="8">D16+5</f>
        <v>44013</v>
      </c>
      <c r="F16" s="392">
        <f t="shared" ref="F16" si="9">D16+9</f>
        <v>44017</v>
      </c>
      <c r="G16" s="392">
        <f t="shared" ref="G16" si="10">D16+12</f>
        <v>44020</v>
      </c>
      <c r="H16" s="160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customHeight="1" x14ac:dyDescent="0.2">
      <c r="A17" s="227"/>
      <c r="B17" s="170"/>
      <c r="C17" s="154"/>
      <c r="D17" s="161"/>
      <c r="E17" s="161"/>
      <c r="F17" s="161"/>
      <c r="G17" s="161"/>
      <c r="H17" s="161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customHeight="1" x14ac:dyDescent="0.2">
      <c r="A18" s="227"/>
      <c r="B18" s="1347" t="s">
        <v>3649</v>
      </c>
      <c r="C18" s="1347"/>
      <c r="D18" s="1347"/>
      <c r="E18" s="1347"/>
      <c r="F18" s="1347"/>
      <c r="G18" s="1347"/>
      <c r="H18" s="1347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customHeight="1" x14ac:dyDescent="0.2">
      <c r="A19" s="227"/>
      <c r="B19" s="170"/>
      <c r="C19" s="154"/>
      <c r="D19" s="161"/>
      <c r="E19" s="161"/>
      <c r="F19" s="161"/>
      <c r="G19" s="161"/>
      <c r="H19" s="161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customHeight="1" x14ac:dyDescent="0.2">
      <c r="A20" s="276"/>
      <c r="B20" s="163" t="s">
        <v>685</v>
      </c>
      <c r="G20" s="152"/>
      <c r="H20" s="152"/>
      <c r="I20" s="152"/>
      <c r="J20" s="152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ht="17.25" customHeight="1" x14ac:dyDescent="0.2">
      <c r="A21" s="276"/>
      <c r="B21" s="16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65" customFormat="1" ht="17.25" customHeight="1" x14ac:dyDescent="0.2">
      <c r="A22" s="219"/>
      <c r="B22" s="199" t="s">
        <v>449</v>
      </c>
      <c r="C22" s="200"/>
      <c r="D22" s="200"/>
      <c r="E22" s="201"/>
      <c r="F22" s="202" t="s">
        <v>1168</v>
      </c>
      <c r="G22" s="202"/>
      <c r="H22" s="200"/>
      <c r="I22" s="200"/>
      <c r="J22" s="202" t="s">
        <v>451</v>
      </c>
      <c r="K22" s="202"/>
      <c r="L22" s="202"/>
      <c r="M22" s="200"/>
      <c r="N22" s="203"/>
    </row>
    <row r="23" spans="1:256" s="165" customFormat="1" ht="17.25" customHeight="1" x14ac:dyDescent="0.2">
      <c r="A23" s="219"/>
      <c r="B23" s="204" t="s">
        <v>452</v>
      </c>
      <c r="C23" s="200"/>
      <c r="D23" s="205" t="s">
        <v>453</v>
      </c>
      <c r="E23" s="206"/>
      <c r="F23" s="204" t="s">
        <v>454</v>
      </c>
      <c r="G23" s="200"/>
      <c r="H23" s="205" t="s">
        <v>455</v>
      </c>
      <c r="I23" s="200"/>
      <c r="J23" s="204" t="s">
        <v>456</v>
      </c>
      <c r="K23" s="200"/>
      <c r="L23" s="205" t="s">
        <v>457</v>
      </c>
      <c r="M23" s="200"/>
      <c r="N23" s="203"/>
    </row>
    <row r="24" spans="1:256" s="165" customFormat="1" ht="17.25" customHeight="1" x14ac:dyDescent="0.2">
      <c r="A24" s="220"/>
      <c r="B24" s="208" t="s">
        <v>3451</v>
      </c>
      <c r="C24" s="209" t="s">
        <v>3452</v>
      </c>
      <c r="D24" s="210" t="s">
        <v>3453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463</v>
      </c>
      <c r="K24" s="209" t="s">
        <v>1169</v>
      </c>
      <c r="L24" s="210" t="s">
        <v>464</v>
      </c>
      <c r="M24" s="200"/>
      <c r="N24" s="203"/>
    </row>
    <row r="25" spans="1:256" s="165" customFormat="1" ht="17.25" customHeight="1" x14ac:dyDescent="0.2">
      <c r="A25" s="219"/>
      <c r="B25" s="208" t="s">
        <v>3454</v>
      </c>
      <c r="C25" s="209" t="s">
        <v>3455</v>
      </c>
      <c r="D25" s="210" t="s">
        <v>3456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470</v>
      </c>
      <c r="K25" s="209" t="s">
        <v>1170</v>
      </c>
      <c r="L25" s="210" t="s">
        <v>471</v>
      </c>
      <c r="M25" s="200"/>
      <c r="N25" s="203"/>
    </row>
    <row r="26" spans="1:256" s="165" customFormat="1" ht="17.25" customHeight="1" x14ac:dyDescent="0.2">
      <c r="A26" s="219"/>
      <c r="B26" s="208" t="s">
        <v>1171</v>
      </c>
      <c r="C26" s="209" t="s">
        <v>3457</v>
      </c>
      <c r="D26" s="210" t="s">
        <v>1172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1173</v>
      </c>
      <c r="K26" s="209" t="s">
        <v>1174</v>
      </c>
      <c r="L26" s="210" t="s">
        <v>1175</v>
      </c>
      <c r="M26" s="200"/>
      <c r="N26" s="203"/>
    </row>
    <row r="27" spans="1:256" s="165" customFormat="1" ht="17.25" customHeight="1" x14ac:dyDescent="0.2">
      <c r="A27" s="219"/>
      <c r="B27" s="208" t="s">
        <v>3458</v>
      </c>
      <c r="C27" s="209" t="s">
        <v>3459</v>
      </c>
      <c r="D27" s="210" t="s">
        <v>3460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484</v>
      </c>
      <c r="K27" s="209" t="s">
        <v>1176</v>
      </c>
      <c r="L27" s="210" t="s">
        <v>485</v>
      </c>
      <c r="M27" s="200"/>
      <c r="N27" s="203"/>
    </row>
    <row r="28" spans="1:256" s="165" customFormat="1" ht="17.25" customHeight="1" x14ac:dyDescent="0.2">
      <c r="A28" s="219"/>
      <c r="B28" s="208" t="s">
        <v>479</v>
      </c>
      <c r="C28" s="209" t="s">
        <v>3461</v>
      </c>
      <c r="D28" s="210" t="s">
        <v>480</v>
      </c>
      <c r="E28" s="204"/>
      <c r="F28" s="208"/>
      <c r="G28" s="209"/>
      <c r="H28" s="210"/>
      <c r="I28" s="200"/>
      <c r="J28" s="208" t="s">
        <v>491</v>
      </c>
      <c r="K28" s="209" t="s">
        <v>1177</v>
      </c>
      <c r="L28" s="210" t="s">
        <v>492</v>
      </c>
      <c r="M28" s="200"/>
      <c r="N28" s="203"/>
    </row>
    <row r="29" spans="1:256" s="165" customFormat="1" ht="17.25" customHeight="1" x14ac:dyDescent="0.2">
      <c r="A29" s="219"/>
      <c r="B29" s="208" t="s">
        <v>3462</v>
      </c>
      <c r="C29" s="209" t="s">
        <v>3463</v>
      </c>
      <c r="D29" s="210" t="s">
        <v>3464</v>
      </c>
      <c r="E29" s="204"/>
      <c r="F29" s="208"/>
      <c r="G29" s="209"/>
      <c r="H29" s="210"/>
      <c r="I29" s="200"/>
      <c r="J29" s="208" t="s">
        <v>498</v>
      </c>
      <c r="K29" s="209" t="s">
        <v>1178</v>
      </c>
      <c r="L29" s="210" t="s">
        <v>499</v>
      </c>
      <c r="M29" s="200"/>
      <c r="N29" s="203"/>
    </row>
    <row r="30" spans="1:256" s="165" customFormat="1" ht="17.25" customHeight="1" x14ac:dyDescent="0.2">
      <c r="A30" s="219"/>
      <c r="B30" s="208" t="s">
        <v>3465</v>
      </c>
      <c r="C30" s="209" t="s">
        <v>3466</v>
      </c>
      <c r="D30" s="210" t="s">
        <v>3467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219"/>
      <c r="B31" s="208" t="s">
        <v>3468</v>
      </c>
      <c r="C31" s="209" t="s">
        <v>3469</v>
      </c>
      <c r="D31" s="210" t="s">
        <v>3470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21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21"/>
      <c r="B33" s="200" t="s">
        <v>1181</v>
      </c>
      <c r="C33" s="200" t="s">
        <v>1182</v>
      </c>
      <c r="D33" s="212"/>
      <c r="E33" s="200"/>
      <c r="F33" s="200" t="s">
        <v>1183</v>
      </c>
      <c r="G33" s="213" t="s">
        <v>1184</v>
      </c>
      <c r="H33" s="203"/>
      <c r="I33" s="200"/>
      <c r="J33" s="200" t="s">
        <v>1183</v>
      </c>
      <c r="K33" s="200" t="s">
        <v>1185</v>
      </c>
      <c r="L33" s="203"/>
      <c r="M33" s="203"/>
      <c r="N33" s="203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IV29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82" customWidth="1"/>
    <col min="2" max="2" width="30" style="279" customWidth="1"/>
    <col min="3" max="3" width="14" style="279" customWidth="1"/>
    <col min="4" max="4" width="18" style="279" customWidth="1"/>
    <col min="5" max="9" width="19.140625" style="279" customWidth="1"/>
    <col min="10" max="11" width="19.28515625" style="281" customWidth="1"/>
    <col min="12" max="12" width="9.140625" style="281"/>
    <col min="13" max="13" width="4.140625" style="281" customWidth="1"/>
    <col min="14" max="16384" width="9.140625" style="281"/>
  </cols>
  <sheetData>
    <row r="2" spans="1:256" ht="33.75" x14ac:dyDescent="0.2">
      <c r="A2" s="277"/>
      <c r="B2" s="278" t="s">
        <v>3650</v>
      </c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  <c r="DS2" s="280"/>
      <c r="DT2" s="280"/>
      <c r="DU2" s="280"/>
      <c r="DV2" s="280"/>
      <c r="DW2" s="280"/>
      <c r="DX2" s="280"/>
      <c r="DY2" s="280"/>
      <c r="DZ2" s="280"/>
      <c r="EA2" s="280"/>
      <c r="EB2" s="280"/>
      <c r="EC2" s="280"/>
      <c r="ED2" s="280"/>
      <c r="EE2" s="280"/>
      <c r="EF2" s="280"/>
      <c r="EG2" s="280"/>
      <c r="EH2" s="280"/>
      <c r="EI2" s="280"/>
      <c r="EJ2" s="280"/>
      <c r="EK2" s="280"/>
      <c r="EL2" s="280"/>
      <c r="EM2" s="280"/>
      <c r="EN2" s="280"/>
      <c r="EO2" s="280"/>
      <c r="EP2" s="280"/>
      <c r="EQ2" s="280"/>
      <c r="ER2" s="280"/>
      <c r="ES2" s="280"/>
      <c r="ET2" s="280"/>
      <c r="EU2" s="280"/>
      <c r="EV2" s="280"/>
      <c r="EW2" s="280"/>
      <c r="EX2" s="280"/>
      <c r="EY2" s="280"/>
      <c r="EZ2" s="280"/>
      <c r="FA2" s="280"/>
      <c r="FB2" s="280"/>
      <c r="FC2" s="280"/>
      <c r="FD2" s="280"/>
      <c r="FE2" s="280"/>
      <c r="FF2" s="280"/>
      <c r="FG2" s="280"/>
      <c r="FH2" s="280"/>
      <c r="FI2" s="280"/>
      <c r="FJ2" s="280"/>
      <c r="FK2" s="280"/>
      <c r="FL2" s="280"/>
      <c r="FM2" s="280"/>
      <c r="FN2" s="280"/>
      <c r="FO2" s="280"/>
      <c r="FP2" s="280"/>
      <c r="FQ2" s="280"/>
      <c r="FR2" s="280"/>
      <c r="FS2" s="280"/>
      <c r="FT2" s="280"/>
      <c r="FU2" s="280"/>
      <c r="FV2" s="280"/>
      <c r="FW2" s="280"/>
      <c r="FX2" s="280"/>
      <c r="FY2" s="280"/>
      <c r="FZ2" s="280"/>
      <c r="GA2" s="280"/>
      <c r="GB2" s="280"/>
      <c r="GC2" s="280"/>
      <c r="GD2" s="280"/>
      <c r="GE2" s="280"/>
      <c r="GF2" s="280"/>
      <c r="GG2" s="280"/>
      <c r="GH2" s="280"/>
      <c r="GI2" s="280"/>
      <c r="GJ2" s="280"/>
      <c r="GK2" s="280"/>
      <c r="GL2" s="280"/>
      <c r="GM2" s="280"/>
      <c r="GN2" s="280"/>
      <c r="GO2" s="280"/>
      <c r="GP2" s="280"/>
      <c r="GQ2" s="280"/>
      <c r="GR2" s="280"/>
      <c r="GS2" s="280"/>
      <c r="GT2" s="280"/>
      <c r="GU2" s="280"/>
      <c r="GV2" s="280"/>
      <c r="GW2" s="280"/>
      <c r="GX2" s="280"/>
      <c r="GY2" s="280"/>
      <c r="GZ2" s="280"/>
      <c r="HA2" s="280"/>
      <c r="HB2" s="280"/>
      <c r="HC2" s="280"/>
      <c r="HD2" s="280"/>
      <c r="HE2" s="280"/>
      <c r="HF2" s="280"/>
      <c r="HG2" s="280"/>
      <c r="HH2" s="280"/>
      <c r="HI2" s="280"/>
      <c r="HJ2" s="280"/>
      <c r="HK2" s="280"/>
      <c r="HL2" s="280"/>
      <c r="HM2" s="280"/>
      <c r="HN2" s="280"/>
      <c r="HO2" s="280"/>
      <c r="HP2" s="280"/>
      <c r="HQ2" s="280"/>
      <c r="HR2" s="280"/>
      <c r="HS2" s="280"/>
      <c r="HT2" s="280"/>
      <c r="HU2" s="280"/>
      <c r="HV2" s="280"/>
      <c r="HW2" s="280"/>
      <c r="HX2" s="280"/>
      <c r="HY2" s="280"/>
      <c r="HZ2" s="280"/>
      <c r="IA2" s="280"/>
      <c r="IB2" s="280"/>
      <c r="IC2" s="280"/>
      <c r="ID2" s="280"/>
      <c r="IE2" s="280"/>
      <c r="IF2" s="280"/>
      <c r="IG2" s="280"/>
      <c r="IH2" s="280"/>
      <c r="II2" s="280"/>
      <c r="IJ2" s="280"/>
      <c r="IK2" s="280"/>
      <c r="IL2" s="280"/>
      <c r="IM2" s="280"/>
      <c r="IN2" s="280"/>
      <c r="IO2" s="280"/>
      <c r="IP2" s="280"/>
      <c r="IQ2" s="280"/>
      <c r="IR2" s="280"/>
      <c r="IS2" s="280"/>
      <c r="IT2" s="280"/>
      <c r="IU2" s="280"/>
      <c r="IV2" s="280"/>
    </row>
    <row r="3" spans="1:256" ht="19.5" customHeight="1" x14ac:dyDescent="0.2">
      <c r="B3" s="283"/>
      <c r="C3" s="284" t="s">
        <v>3651</v>
      </c>
      <c r="D3" s="283"/>
      <c r="E3" s="283"/>
      <c r="F3" s="283"/>
      <c r="G3" s="285"/>
      <c r="H3" s="285"/>
      <c r="I3" s="285"/>
      <c r="J3" s="286"/>
    </row>
    <row r="4" spans="1:256" ht="19.5" x14ac:dyDescent="0.2">
      <c r="A4" s="293"/>
      <c r="B4" s="299"/>
      <c r="F4" s="285"/>
      <c r="G4" s="296"/>
      <c r="H4" s="296"/>
      <c r="J4" s="296"/>
      <c r="K4" s="287"/>
      <c r="L4" s="300"/>
      <c r="M4" s="287"/>
      <c r="N4" s="287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</row>
    <row r="5" spans="1:256" ht="30" x14ac:dyDescent="0.2">
      <c r="A5" s="293"/>
      <c r="B5" s="288"/>
      <c r="C5" s="288" t="s">
        <v>1650</v>
      </c>
      <c r="D5" s="322" t="s">
        <v>1256</v>
      </c>
      <c r="E5" s="289" t="s">
        <v>3143</v>
      </c>
      <c r="F5" s="287"/>
      <c r="G5" s="285" t="s">
        <v>3652</v>
      </c>
      <c r="H5" s="285" t="s">
        <v>3653</v>
      </c>
      <c r="J5" s="287"/>
      <c r="L5" s="300"/>
      <c r="M5" s="287"/>
      <c r="N5" s="287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290"/>
      <c r="DX5" s="290"/>
      <c r="DY5" s="290"/>
      <c r="DZ5" s="290"/>
      <c r="EA5" s="290"/>
      <c r="EB5" s="290"/>
      <c r="EC5" s="290"/>
      <c r="ED5" s="290"/>
      <c r="EE5" s="290"/>
      <c r="EF5" s="290"/>
      <c r="EG5" s="290"/>
      <c r="EH5" s="290"/>
      <c r="EI5" s="290"/>
      <c r="EJ5" s="290"/>
      <c r="EK5" s="290"/>
      <c r="EL5" s="290"/>
      <c r="EM5" s="290"/>
      <c r="EN5" s="290"/>
      <c r="EO5" s="290"/>
      <c r="EP5" s="290"/>
      <c r="EQ5" s="290"/>
      <c r="ER5" s="290"/>
      <c r="ES5" s="290"/>
      <c r="ET5" s="290"/>
      <c r="EU5" s="290"/>
      <c r="EV5" s="290"/>
      <c r="EW5" s="290"/>
      <c r="EX5" s="290"/>
      <c r="EY5" s="290"/>
      <c r="EZ5" s="290"/>
      <c r="FA5" s="290"/>
      <c r="FB5" s="290"/>
      <c r="FC5" s="290"/>
      <c r="FD5" s="290"/>
      <c r="FE5" s="290"/>
      <c r="FF5" s="290"/>
      <c r="FG5" s="290"/>
      <c r="FH5" s="290"/>
      <c r="FI5" s="290"/>
      <c r="FJ5" s="290"/>
      <c r="FK5" s="290"/>
      <c r="FL5" s="290"/>
      <c r="FM5" s="290"/>
      <c r="FN5" s="290"/>
      <c r="FO5" s="290"/>
      <c r="FP5" s="290"/>
      <c r="FQ5" s="290"/>
      <c r="FR5" s="290"/>
      <c r="FS5" s="290"/>
      <c r="FT5" s="290"/>
      <c r="FU5" s="290"/>
      <c r="FV5" s="290"/>
      <c r="FW5" s="290"/>
      <c r="FX5" s="290"/>
      <c r="FY5" s="290"/>
      <c r="FZ5" s="290"/>
      <c r="GA5" s="290"/>
      <c r="GB5" s="290"/>
      <c r="GC5" s="290"/>
      <c r="GD5" s="290"/>
      <c r="GE5" s="290"/>
      <c r="GF5" s="290"/>
      <c r="GG5" s="290"/>
      <c r="GH5" s="290"/>
      <c r="GI5" s="290"/>
      <c r="GJ5" s="290"/>
      <c r="GK5" s="290"/>
      <c r="GL5" s="290"/>
      <c r="GM5" s="290"/>
      <c r="GN5" s="290"/>
      <c r="GO5" s="290"/>
      <c r="GP5" s="290"/>
      <c r="GQ5" s="290"/>
      <c r="GR5" s="290"/>
      <c r="GS5" s="290"/>
      <c r="GT5" s="290"/>
      <c r="GU5" s="290"/>
      <c r="GV5" s="290"/>
      <c r="GW5" s="290"/>
      <c r="GX5" s="290"/>
      <c r="GY5" s="290"/>
      <c r="GZ5" s="290"/>
      <c r="HA5" s="290"/>
      <c r="HB5" s="290"/>
      <c r="HC5" s="290"/>
      <c r="HD5" s="290"/>
      <c r="HE5" s="290"/>
      <c r="HF5" s="290"/>
      <c r="HG5" s="290"/>
      <c r="HH5" s="290"/>
      <c r="HI5" s="290"/>
      <c r="HJ5" s="290"/>
      <c r="HK5" s="290"/>
      <c r="HL5" s="290"/>
      <c r="HM5" s="290"/>
      <c r="HN5" s="290"/>
      <c r="HO5" s="290"/>
      <c r="HP5" s="290"/>
      <c r="HQ5" s="290"/>
      <c r="HR5" s="290"/>
      <c r="HS5" s="290"/>
      <c r="HT5" s="290"/>
      <c r="HU5" s="290"/>
      <c r="HV5" s="290"/>
      <c r="HW5" s="290"/>
      <c r="HX5" s="290"/>
      <c r="HY5" s="290"/>
      <c r="HZ5" s="290"/>
      <c r="IA5" s="290"/>
      <c r="IB5" s="290"/>
      <c r="IC5" s="290"/>
      <c r="ID5" s="290"/>
      <c r="IE5" s="290"/>
      <c r="IF5" s="290"/>
      <c r="IG5" s="290"/>
      <c r="IH5" s="290"/>
      <c r="II5" s="290"/>
      <c r="IJ5" s="290"/>
      <c r="IK5" s="290"/>
      <c r="IL5" s="290"/>
      <c r="IM5" s="290"/>
      <c r="IN5" s="290"/>
      <c r="IO5" s="290"/>
      <c r="IP5" s="290"/>
      <c r="IQ5" s="290"/>
      <c r="IR5" s="290"/>
      <c r="IS5" s="290"/>
      <c r="IT5" s="290"/>
      <c r="IU5" s="290"/>
    </row>
    <row r="6" spans="1:256" ht="19.5" x14ac:dyDescent="0.2">
      <c r="A6" s="293"/>
      <c r="B6" s="291" t="s">
        <v>388</v>
      </c>
      <c r="C6" s="291" t="s">
        <v>389</v>
      </c>
      <c r="D6" s="323"/>
      <c r="E6" s="292" t="s">
        <v>219</v>
      </c>
      <c r="F6" s="287"/>
      <c r="G6" s="296"/>
      <c r="H6" s="296"/>
      <c r="J6" s="287"/>
      <c r="L6" s="300"/>
      <c r="M6" s="287"/>
      <c r="N6" s="287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  <c r="DD6" s="290"/>
      <c r="DE6" s="290"/>
      <c r="DF6" s="290"/>
      <c r="DG6" s="290"/>
      <c r="DH6" s="290"/>
      <c r="DI6" s="290"/>
      <c r="DJ6" s="290"/>
      <c r="DK6" s="290"/>
      <c r="DL6" s="290"/>
      <c r="DM6" s="290"/>
      <c r="DN6" s="290"/>
      <c r="DO6" s="290"/>
      <c r="DP6" s="290"/>
      <c r="DQ6" s="290"/>
      <c r="DR6" s="290"/>
      <c r="DS6" s="290"/>
      <c r="DT6" s="290"/>
      <c r="DU6" s="290"/>
      <c r="DV6" s="290"/>
      <c r="DW6" s="290"/>
      <c r="DX6" s="290"/>
      <c r="DY6" s="290"/>
      <c r="DZ6" s="290"/>
      <c r="EA6" s="290"/>
      <c r="EB6" s="290"/>
      <c r="EC6" s="290"/>
      <c r="ED6" s="290"/>
      <c r="EE6" s="290"/>
      <c r="EF6" s="290"/>
      <c r="EG6" s="290"/>
      <c r="EH6" s="290"/>
      <c r="EI6" s="290"/>
      <c r="EJ6" s="290"/>
      <c r="EK6" s="290"/>
      <c r="EL6" s="290"/>
      <c r="EM6" s="290"/>
      <c r="EN6" s="290"/>
      <c r="EO6" s="290"/>
      <c r="EP6" s="290"/>
      <c r="EQ6" s="290"/>
      <c r="ER6" s="290"/>
      <c r="ES6" s="290"/>
      <c r="ET6" s="290"/>
      <c r="EU6" s="290"/>
      <c r="EV6" s="290"/>
      <c r="EW6" s="290"/>
      <c r="EX6" s="290"/>
      <c r="EY6" s="290"/>
      <c r="EZ6" s="290"/>
      <c r="FA6" s="290"/>
      <c r="FB6" s="290"/>
      <c r="FC6" s="290"/>
      <c r="FD6" s="290"/>
      <c r="FE6" s="290"/>
      <c r="FF6" s="290"/>
      <c r="FG6" s="290"/>
      <c r="FH6" s="290"/>
      <c r="FI6" s="290"/>
      <c r="FJ6" s="290"/>
      <c r="FK6" s="290"/>
      <c r="FL6" s="290"/>
      <c r="FM6" s="290"/>
      <c r="FN6" s="290"/>
      <c r="FO6" s="290"/>
      <c r="FP6" s="290"/>
      <c r="FQ6" s="290"/>
      <c r="FR6" s="290"/>
      <c r="FS6" s="290"/>
      <c r="FT6" s="290"/>
      <c r="FU6" s="290"/>
      <c r="FV6" s="290"/>
      <c r="FW6" s="290"/>
      <c r="FX6" s="290"/>
      <c r="FY6" s="290"/>
      <c r="FZ6" s="290"/>
      <c r="GA6" s="290"/>
      <c r="GB6" s="290"/>
      <c r="GC6" s="290"/>
      <c r="GD6" s="290"/>
      <c r="GE6" s="290"/>
      <c r="GF6" s="290"/>
      <c r="GG6" s="290"/>
      <c r="GH6" s="290"/>
      <c r="GI6" s="290"/>
      <c r="GJ6" s="290"/>
      <c r="GK6" s="290"/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0"/>
      <c r="GX6" s="290"/>
      <c r="GY6" s="290"/>
      <c r="GZ6" s="290"/>
      <c r="HA6" s="290"/>
      <c r="HB6" s="290"/>
      <c r="HC6" s="290"/>
      <c r="HD6" s="290"/>
      <c r="HE6" s="290"/>
      <c r="HF6" s="290"/>
      <c r="HG6" s="290"/>
      <c r="HH6" s="290"/>
      <c r="HI6" s="290"/>
      <c r="HJ6" s="290"/>
      <c r="HK6" s="290"/>
      <c r="HL6" s="290"/>
      <c r="HM6" s="290"/>
      <c r="HN6" s="290"/>
      <c r="HO6" s="290"/>
      <c r="HP6" s="290"/>
      <c r="HQ6" s="290"/>
      <c r="HR6" s="290"/>
      <c r="HS6" s="290"/>
      <c r="HT6" s="290"/>
      <c r="HU6" s="290"/>
      <c r="HV6" s="290"/>
      <c r="HW6" s="290"/>
      <c r="HX6" s="290"/>
      <c r="HY6" s="290"/>
      <c r="HZ6" s="290"/>
      <c r="IA6" s="290"/>
      <c r="IB6" s="290"/>
      <c r="IC6" s="290"/>
      <c r="ID6" s="290"/>
      <c r="IE6" s="290"/>
      <c r="IF6" s="290"/>
      <c r="IG6" s="290"/>
      <c r="IH6" s="290"/>
      <c r="II6" s="290"/>
      <c r="IJ6" s="290"/>
      <c r="IK6" s="290"/>
      <c r="IL6" s="290"/>
      <c r="IM6" s="290"/>
      <c r="IN6" s="290"/>
      <c r="IO6" s="290"/>
      <c r="IP6" s="290"/>
      <c r="IQ6" s="290"/>
      <c r="IR6" s="290"/>
      <c r="IS6" s="290"/>
      <c r="IT6" s="290"/>
      <c r="IU6" s="290"/>
    </row>
    <row r="7" spans="1:256" ht="19.5" x14ac:dyDescent="0.2">
      <c r="A7" s="293"/>
      <c r="B7" s="297" t="s">
        <v>3654</v>
      </c>
      <c r="C7" s="298" t="s">
        <v>3655</v>
      </c>
      <c r="D7" s="435">
        <v>43267</v>
      </c>
      <c r="E7" s="435">
        <f t="shared" ref="E7:E9" si="0">D7+8</f>
        <v>43275</v>
      </c>
      <c r="F7" s="287"/>
      <c r="G7" s="296">
        <f t="shared" ref="G7:G13" si="1">E7+14</f>
        <v>43289</v>
      </c>
      <c r="H7" s="296">
        <f t="shared" ref="H7:H13" si="2">E7+8</f>
        <v>43283</v>
      </c>
      <c r="J7" s="287"/>
      <c r="L7" s="287"/>
      <c r="M7" s="287"/>
      <c r="N7" s="287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90"/>
      <c r="CN7" s="290"/>
      <c r="CO7" s="290"/>
      <c r="CP7" s="290"/>
      <c r="CQ7" s="290"/>
      <c r="CR7" s="290"/>
      <c r="CS7" s="290"/>
      <c r="CT7" s="290"/>
      <c r="CU7" s="290"/>
      <c r="CV7" s="290"/>
      <c r="CW7" s="290"/>
      <c r="CX7" s="290"/>
      <c r="CY7" s="290"/>
      <c r="CZ7" s="290"/>
      <c r="DA7" s="290"/>
      <c r="DB7" s="290"/>
      <c r="DC7" s="290"/>
      <c r="DD7" s="290"/>
      <c r="DE7" s="290"/>
      <c r="DF7" s="290"/>
      <c r="DG7" s="290"/>
      <c r="DH7" s="290"/>
      <c r="DI7" s="290"/>
      <c r="DJ7" s="290"/>
      <c r="DK7" s="290"/>
      <c r="DL7" s="290"/>
      <c r="DM7" s="290"/>
      <c r="DN7" s="290"/>
      <c r="DO7" s="290"/>
      <c r="DP7" s="290"/>
      <c r="DQ7" s="290"/>
      <c r="DR7" s="290"/>
      <c r="DS7" s="290"/>
      <c r="DT7" s="290"/>
      <c r="DU7" s="290"/>
      <c r="DV7" s="290"/>
      <c r="DW7" s="290"/>
      <c r="DX7" s="290"/>
      <c r="DY7" s="290"/>
      <c r="DZ7" s="290"/>
      <c r="EA7" s="290"/>
      <c r="EB7" s="290"/>
      <c r="EC7" s="290"/>
      <c r="ED7" s="290"/>
      <c r="EE7" s="290"/>
      <c r="EF7" s="290"/>
      <c r="EG7" s="290"/>
      <c r="EH7" s="290"/>
      <c r="EI7" s="290"/>
      <c r="EJ7" s="290"/>
      <c r="EK7" s="290"/>
      <c r="EL7" s="290"/>
      <c r="EM7" s="290"/>
      <c r="EN7" s="290"/>
      <c r="EO7" s="290"/>
      <c r="EP7" s="290"/>
      <c r="EQ7" s="290"/>
      <c r="ER7" s="290"/>
      <c r="ES7" s="290"/>
      <c r="ET7" s="290"/>
      <c r="EU7" s="290"/>
      <c r="EV7" s="290"/>
      <c r="EW7" s="290"/>
      <c r="EX7" s="290"/>
      <c r="EY7" s="290"/>
      <c r="EZ7" s="290"/>
      <c r="FA7" s="290"/>
      <c r="FB7" s="290"/>
      <c r="FC7" s="290"/>
      <c r="FD7" s="290"/>
      <c r="FE7" s="290"/>
      <c r="FF7" s="290"/>
      <c r="FG7" s="290"/>
      <c r="FH7" s="290"/>
      <c r="FI7" s="290"/>
      <c r="FJ7" s="290"/>
      <c r="FK7" s="290"/>
      <c r="FL7" s="290"/>
      <c r="FM7" s="290"/>
      <c r="FN7" s="290"/>
      <c r="FO7" s="290"/>
      <c r="FP7" s="290"/>
      <c r="FQ7" s="290"/>
      <c r="FR7" s="290"/>
      <c r="FS7" s="290"/>
      <c r="FT7" s="290"/>
      <c r="FU7" s="290"/>
      <c r="FV7" s="290"/>
      <c r="FW7" s="290"/>
      <c r="FX7" s="290"/>
      <c r="FY7" s="290"/>
      <c r="FZ7" s="290"/>
      <c r="GA7" s="290"/>
      <c r="GB7" s="290"/>
      <c r="GC7" s="290"/>
      <c r="GD7" s="290"/>
      <c r="GE7" s="290"/>
      <c r="GF7" s="290"/>
      <c r="GG7" s="290"/>
      <c r="GH7" s="290"/>
      <c r="GI7" s="290"/>
      <c r="GJ7" s="290"/>
      <c r="GK7" s="290"/>
      <c r="GL7" s="290"/>
      <c r="GM7" s="290"/>
      <c r="GN7" s="290"/>
      <c r="GO7" s="290"/>
      <c r="GP7" s="290"/>
      <c r="GQ7" s="290"/>
      <c r="GR7" s="290"/>
      <c r="GS7" s="290"/>
      <c r="GT7" s="290"/>
      <c r="GU7" s="290"/>
      <c r="GV7" s="290"/>
      <c r="GW7" s="290"/>
      <c r="GX7" s="290"/>
      <c r="GY7" s="290"/>
      <c r="GZ7" s="290"/>
      <c r="HA7" s="290"/>
      <c r="HB7" s="290"/>
      <c r="HC7" s="290"/>
      <c r="HD7" s="290"/>
      <c r="HE7" s="290"/>
      <c r="HF7" s="290"/>
      <c r="HG7" s="290"/>
      <c r="HH7" s="290"/>
      <c r="HI7" s="290"/>
      <c r="HJ7" s="290"/>
      <c r="HK7" s="290"/>
      <c r="HL7" s="290"/>
      <c r="HM7" s="290"/>
      <c r="HN7" s="290"/>
      <c r="HO7" s="290"/>
      <c r="HP7" s="290"/>
      <c r="HQ7" s="290"/>
      <c r="HR7" s="290"/>
      <c r="HS7" s="290"/>
      <c r="HT7" s="290"/>
      <c r="HU7" s="290"/>
      <c r="HV7" s="290"/>
      <c r="HW7" s="290"/>
      <c r="HX7" s="290"/>
      <c r="HY7" s="290"/>
      <c r="HZ7" s="290"/>
      <c r="IA7" s="290"/>
      <c r="IB7" s="290"/>
      <c r="IC7" s="290"/>
      <c r="ID7" s="290"/>
      <c r="IE7" s="290"/>
      <c r="IF7" s="290"/>
      <c r="IG7" s="290"/>
      <c r="IH7" s="290"/>
      <c r="II7" s="290"/>
      <c r="IJ7" s="290"/>
      <c r="IK7" s="290"/>
      <c r="IL7" s="290"/>
      <c r="IM7" s="290"/>
      <c r="IN7" s="290"/>
      <c r="IO7" s="290"/>
      <c r="IP7" s="290"/>
      <c r="IQ7" s="290"/>
      <c r="IR7" s="290"/>
      <c r="IS7" s="290"/>
      <c r="IT7" s="290"/>
      <c r="IU7" s="290"/>
    </row>
    <row r="8" spans="1:256" ht="19.5" x14ac:dyDescent="0.2">
      <c r="A8" s="293"/>
      <c r="B8" s="297" t="s">
        <v>2910</v>
      </c>
      <c r="C8" s="298" t="s">
        <v>3656</v>
      </c>
      <c r="D8" s="435">
        <f t="shared" ref="D8:D13" si="3">D7+7</f>
        <v>43274</v>
      </c>
      <c r="E8" s="435">
        <f t="shared" si="0"/>
        <v>43282</v>
      </c>
      <c r="F8" s="287"/>
      <c r="G8" s="296">
        <f t="shared" si="1"/>
        <v>43296</v>
      </c>
      <c r="H8" s="296">
        <f t="shared" si="2"/>
        <v>43290</v>
      </c>
      <c r="J8" s="287"/>
      <c r="L8" s="287"/>
      <c r="M8" s="287"/>
      <c r="N8" s="287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  <c r="IS8" s="290"/>
      <c r="IT8" s="290"/>
      <c r="IU8" s="290"/>
    </row>
    <row r="9" spans="1:256" ht="19.5" x14ac:dyDescent="0.2">
      <c r="A9" s="293"/>
      <c r="B9" s="297" t="s">
        <v>3657</v>
      </c>
      <c r="C9" s="298" t="s">
        <v>3658</v>
      </c>
      <c r="D9" s="435">
        <f t="shared" si="3"/>
        <v>43281</v>
      </c>
      <c r="E9" s="435">
        <f t="shared" si="0"/>
        <v>43289</v>
      </c>
      <c r="F9" s="287"/>
      <c r="G9" s="296">
        <f t="shared" si="1"/>
        <v>43303</v>
      </c>
      <c r="H9" s="296">
        <f t="shared" si="2"/>
        <v>43297</v>
      </c>
      <c r="J9" s="287"/>
      <c r="L9" s="287"/>
      <c r="M9" s="287"/>
      <c r="N9" s="287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  <c r="GG9" s="290"/>
      <c r="GH9" s="290"/>
      <c r="GI9" s="290"/>
      <c r="GJ9" s="290"/>
      <c r="GK9" s="290"/>
      <c r="GL9" s="290"/>
      <c r="GM9" s="290"/>
      <c r="GN9" s="290"/>
      <c r="GO9" s="290"/>
      <c r="GP9" s="290"/>
      <c r="GQ9" s="290"/>
      <c r="GR9" s="290"/>
      <c r="GS9" s="290"/>
      <c r="GT9" s="290"/>
      <c r="GU9" s="290"/>
      <c r="GV9" s="290"/>
      <c r="GW9" s="290"/>
      <c r="GX9" s="290"/>
      <c r="GY9" s="290"/>
      <c r="GZ9" s="290"/>
      <c r="HA9" s="290"/>
      <c r="HB9" s="290"/>
      <c r="HC9" s="290"/>
      <c r="HD9" s="290"/>
      <c r="HE9" s="290"/>
      <c r="HF9" s="290"/>
      <c r="HG9" s="290"/>
      <c r="HH9" s="290"/>
      <c r="HI9" s="290"/>
      <c r="HJ9" s="290"/>
      <c r="HK9" s="290"/>
      <c r="HL9" s="290"/>
      <c r="HM9" s="290"/>
      <c r="HN9" s="290"/>
      <c r="HO9" s="290"/>
      <c r="HP9" s="290"/>
      <c r="HQ9" s="290"/>
      <c r="HR9" s="290"/>
      <c r="HS9" s="290"/>
      <c r="HT9" s="290"/>
      <c r="HU9" s="290"/>
      <c r="HV9" s="290"/>
      <c r="HW9" s="290"/>
      <c r="HX9" s="290"/>
      <c r="HY9" s="290"/>
      <c r="HZ9" s="290"/>
      <c r="IA9" s="290"/>
      <c r="IB9" s="290"/>
      <c r="IC9" s="290"/>
      <c r="ID9" s="290"/>
      <c r="IE9" s="290"/>
      <c r="IF9" s="290"/>
      <c r="IG9" s="290"/>
      <c r="IH9" s="290"/>
      <c r="II9" s="290"/>
      <c r="IJ9" s="290"/>
      <c r="IK9" s="290"/>
      <c r="IL9" s="290"/>
      <c r="IM9" s="290"/>
      <c r="IN9" s="290"/>
      <c r="IO9" s="290"/>
      <c r="IP9" s="290"/>
      <c r="IQ9" s="290"/>
      <c r="IR9" s="290"/>
      <c r="IS9" s="290"/>
      <c r="IT9" s="290"/>
      <c r="IU9" s="290"/>
    </row>
    <row r="10" spans="1:256" ht="19.5" x14ac:dyDescent="0.2">
      <c r="A10" s="293"/>
      <c r="B10" s="294" t="s">
        <v>2927</v>
      </c>
      <c r="C10" s="295" t="s">
        <v>3659</v>
      </c>
      <c r="D10" s="436">
        <f t="shared" si="3"/>
        <v>43288</v>
      </c>
      <c r="E10" s="437">
        <f t="shared" ref="E10:E12" si="4">D10+8</f>
        <v>43296</v>
      </c>
      <c r="F10" s="287"/>
      <c r="G10" s="296">
        <f t="shared" si="1"/>
        <v>43310</v>
      </c>
      <c r="H10" s="296">
        <f t="shared" si="2"/>
        <v>43304</v>
      </c>
      <c r="J10" s="287"/>
      <c r="L10" s="287"/>
      <c r="M10" s="287"/>
      <c r="N10" s="287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  <c r="IS10" s="290"/>
      <c r="IT10" s="290"/>
      <c r="IU10" s="290"/>
    </row>
    <row r="11" spans="1:256" ht="19.5" x14ac:dyDescent="0.2">
      <c r="A11" s="293"/>
      <c r="B11" s="294" t="s">
        <v>3660</v>
      </c>
      <c r="C11" s="295" t="s">
        <v>3661</v>
      </c>
      <c r="D11" s="436">
        <f t="shared" si="3"/>
        <v>43295</v>
      </c>
      <c r="E11" s="436">
        <v>43304</v>
      </c>
      <c r="F11" s="287"/>
      <c r="G11" s="296">
        <f t="shared" si="1"/>
        <v>43318</v>
      </c>
      <c r="H11" s="296">
        <f t="shared" si="2"/>
        <v>43312</v>
      </c>
      <c r="J11" s="287"/>
      <c r="L11" s="287"/>
      <c r="M11" s="287"/>
      <c r="N11" s="287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90"/>
      <c r="CM11" s="290"/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290"/>
      <c r="DM11" s="290"/>
      <c r="DN11" s="290"/>
      <c r="DO11" s="290"/>
      <c r="DP11" s="290"/>
      <c r="DQ11" s="290"/>
      <c r="DR11" s="290"/>
      <c r="DS11" s="290"/>
      <c r="DT11" s="290"/>
      <c r="DU11" s="290"/>
      <c r="DV11" s="290"/>
      <c r="DW11" s="290"/>
      <c r="DX11" s="290"/>
      <c r="DY11" s="290"/>
      <c r="DZ11" s="290"/>
      <c r="EA11" s="290"/>
      <c r="EB11" s="290"/>
      <c r="EC11" s="290"/>
      <c r="ED11" s="290"/>
      <c r="EE11" s="290"/>
      <c r="EF11" s="290"/>
      <c r="EG11" s="290"/>
      <c r="EH11" s="290"/>
      <c r="EI11" s="290"/>
      <c r="EJ11" s="290"/>
      <c r="EK11" s="290"/>
      <c r="EL11" s="290"/>
      <c r="EM11" s="290"/>
      <c r="EN11" s="290"/>
      <c r="EO11" s="290"/>
      <c r="EP11" s="290"/>
      <c r="EQ11" s="290"/>
      <c r="ER11" s="290"/>
      <c r="ES11" s="290"/>
      <c r="ET11" s="290"/>
      <c r="EU11" s="290"/>
      <c r="EV11" s="290"/>
      <c r="EW11" s="290"/>
      <c r="EX11" s="290"/>
      <c r="EY11" s="290"/>
      <c r="EZ11" s="290"/>
      <c r="FA11" s="290"/>
      <c r="FB11" s="290"/>
      <c r="FC11" s="290"/>
      <c r="FD11" s="290"/>
      <c r="FE11" s="290"/>
      <c r="FF11" s="290"/>
      <c r="FG11" s="290"/>
      <c r="FH11" s="290"/>
      <c r="FI11" s="290"/>
      <c r="FJ11" s="290"/>
      <c r="FK11" s="290"/>
      <c r="FL11" s="290"/>
      <c r="FM11" s="290"/>
      <c r="FN11" s="290"/>
      <c r="FO11" s="290"/>
      <c r="FP11" s="290"/>
      <c r="FQ11" s="290"/>
      <c r="FR11" s="290"/>
      <c r="FS11" s="290"/>
      <c r="FT11" s="290"/>
      <c r="FU11" s="290"/>
      <c r="FV11" s="290"/>
      <c r="FW11" s="290"/>
      <c r="FX11" s="290"/>
      <c r="FY11" s="290"/>
      <c r="FZ11" s="290"/>
      <c r="GA11" s="290"/>
      <c r="GB11" s="290"/>
      <c r="GC11" s="290"/>
      <c r="GD11" s="290"/>
      <c r="GE11" s="290"/>
      <c r="GF11" s="290"/>
      <c r="GG11" s="290"/>
      <c r="GH11" s="290"/>
      <c r="GI11" s="290"/>
      <c r="GJ11" s="290"/>
      <c r="GK11" s="290"/>
      <c r="GL11" s="290"/>
      <c r="GM11" s="290"/>
      <c r="GN11" s="290"/>
      <c r="GO11" s="290"/>
      <c r="GP11" s="290"/>
      <c r="GQ11" s="290"/>
      <c r="GR11" s="290"/>
      <c r="GS11" s="290"/>
      <c r="GT11" s="290"/>
      <c r="GU11" s="290"/>
      <c r="GV11" s="290"/>
      <c r="GW11" s="290"/>
      <c r="GX11" s="290"/>
      <c r="GY11" s="290"/>
      <c r="GZ11" s="290"/>
      <c r="HA11" s="290"/>
      <c r="HB11" s="290"/>
      <c r="HC11" s="290"/>
      <c r="HD11" s="290"/>
      <c r="HE11" s="290"/>
      <c r="HF11" s="290"/>
      <c r="HG11" s="290"/>
      <c r="HH11" s="290"/>
      <c r="HI11" s="290"/>
      <c r="HJ11" s="290"/>
      <c r="HK11" s="290"/>
      <c r="HL11" s="290"/>
      <c r="HM11" s="290"/>
      <c r="HN11" s="290"/>
      <c r="HO11" s="290"/>
      <c r="HP11" s="290"/>
      <c r="HQ11" s="290"/>
      <c r="HR11" s="290"/>
      <c r="HS11" s="290"/>
      <c r="HT11" s="290"/>
      <c r="HU11" s="290"/>
      <c r="HV11" s="290"/>
      <c r="HW11" s="290"/>
      <c r="HX11" s="290"/>
      <c r="HY11" s="290"/>
      <c r="HZ11" s="290"/>
      <c r="IA11" s="290"/>
      <c r="IB11" s="290"/>
      <c r="IC11" s="290"/>
      <c r="ID11" s="290"/>
      <c r="IE11" s="290"/>
      <c r="IF11" s="290"/>
      <c r="IG11" s="290"/>
      <c r="IH11" s="290"/>
      <c r="II11" s="290"/>
      <c r="IJ11" s="290"/>
      <c r="IK11" s="290"/>
      <c r="IL11" s="290"/>
      <c r="IM11" s="290"/>
      <c r="IN11" s="290"/>
      <c r="IO11" s="290"/>
      <c r="IP11" s="290"/>
      <c r="IQ11" s="290"/>
      <c r="IR11" s="290"/>
      <c r="IS11" s="290"/>
      <c r="IT11" s="290"/>
      <c r="IU11" s="290"/>
    </row>
    <row r="12" spans="1:256" ht="19.5" x14ac:dyDescent="0.2">
      <c r="A12" s="293"/>
      <c r="B12" s="294" t="s">
        <v>2408</v>
      </c>
      <c r="C12" s="295" t="s">
        <v>3662</v>
      </c>
      <c r="D12" s="436">
        <f t="shared" si="3"/>
        <v>43302</v>
      </c>
      <c r="E12" s="436">
        <f t="shared" si="4"/>
        <v>43310</v>
      </c>
      <c r="F12" s="287"/>
      <c r="G12" s="296">
        <f t="shared" si="1"/>
        <v>43324</v>
      </c>
      <c r="H12" s="296">
        <f t="shared" si="2"/>
        <v>43318</v>
      </c>
      <c r="J12" s="287"/>
      <c r="L12" s="287"/>
      <c r="M12" s="287"/>
      <c r="N12" s="287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</row>
    <row r="13" spans="1:256" ht="19.5" x14ac:dyDescent="0.2">
      <c r="A13" s="293"/>
      <c r="B13" s="294" t="s">
        <v>2373</v>
      </c>
      <c r="C13" s="295" t="s">
        <v>3663</v>
      </c>
      <c r="D13" s="436">
        <f t="shared" si="3"/>
        <v>43309</v>
      </c>
      <c r="E13" s="436" t="s">
        <v>547</v>
      </c>
      <c r="F13" s="287"/>
      <c r="G13" s="296" t="e">
        <f t="shared" si="1"/>
        <v>#VALUE!</v>
      </c>
      <c r="H13" s="296" t="e">
        <f t="shared" si="2"/>
        <v>#VALUE!</v>
      </c>
      <c r="J13" s="287"/>
      <c r="L13" s="287"/>
      <c r="M13" s="287"/>
      <c r="N13" s="287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</row>
    <row r="14" spans="1:256" ht="17.25" customHeight="1" x14ac:dyDescent="0.2">
      <c r="A14" s="293"/>
      <c r="B14" s="299" t="s">
        <v>685</v>
      </c>
      <c r="C14" s="300"/>
      <c r="D14" s="300"/>
      <c r="E14" s="300"/>
      <c r="F14" s="285"/>
      <c r="G14" s="285"/>
      <c r="H14" s="285"/>
      <c r="I14" s="285"/>
      <c r="J14" s="285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</row>
    <row r="15" spans="1:256" s="286" customFormat="1" ht="15" customHeight="1" x14ac:dyDescent="0.2">
      <c r="A15" s="293"/>
      <c r="B15" s="299"/>
      <c r="C15" s="279"/>
      <c r="D15" s="279"/>
      <c r="E15" s="279"/>
      <c r="F15" s="285"/>
      <c r="G15" s="279"/>
      <c r="H15" s="279"/>
      <c r="I15" s="279"/>
      <c r="J15" s="279"/>
      <c r="L15" s="285"/>
      <c r="M15" s="279"/>
      <c r="N15" s="279"/>
    </row>
    <row r="16" spans="1:256" s="305" customFormat="1" ht="17.25" customHeight="1" x14ac:dyDescent="0.2">
      <c r="A16" s="301"/>
      <c r="B16" s="302" t="s">
        <v>449</v>
      </c>
      <c r="C16" s="281"/>
      <c r="D16" s="281"/>
      <c r="E16" s="303"/>
      <c r="F16" s="304" t="s">
        <v>1168</v>
      </c>
      <c r="G16" s="304"/>
      <c r="H16" s="281"/>
      <c r="I16" s="281"/>
      <c r="J16" s="304" t="s">
        <v>451</v>
      </c>
      <c r="K16" s="304"/>
      <c r="L16" s="304"/>
      <c r="M16" s="281"/>
      <c r="N16" s="281"/>
    </row>
    <row r="17" spans="1:14" s="305" customFormat="1" ht="17.25" customHeight="1" x14ac:dyDescent="0.2">
      <c r="A17" s="301"/>
      <c r="B17" s="306" t="s">
        <v>452</v>
      </c>
      <c r="C17" s="281"/>
      <c r="D17" s="307" t="s">
        <v>453</v>
      </c>
      <c r="E17" s="308"/>
      <c r="F17" s="306" t="s">
        <v>454</v>
      </c>
      <c r="G17" s="281"/>
      <c r="H17" s="307" t="s">
        <v>455</v>
      </c>
      <c r="I17" s="281"/>
      <c r="J17" s="306" t="s">
        <v>456</v>
      </c>
      <c r="K17" s="281"/>
      <c r="L17" s="307" t="s">
        <v>457</v>
      </c>
      <c r="M17" s="281"/>
      <c r="N17" s="281"/>
    </row>
    <row r="18" spans="1:14" s="305" customFormat="1" ht="17.25" customHeight="1" x14ac:dyDescent="0.25">
      <c r="A18" s="309"/>
      <c r="B18" s="310" t="s">
        <v>3451</v>
      </c>
      <c r="C18" s="311" t="s">
        <v>3452</v>
      </c>
      <c r="D18" s="312" t="s">
        <v>3453</v>
      </c>
      <c r="E18" s="306"/>
      <c r="F18" s="313" t="e">
        <f>#REF!</f>
        <v>#REF!</v>
      </c>
      <c r="G18" s="313" t="e">
        <f>#REF!</f>
        <v>#REF!</v>
      </c>
      <c r="H18" s="314" t="e">
        <f>#REF!</f>
        <v>#REF!</v>
      </c>
      <c r="I18" s="281"/>
      <c r="J18" s="310" t="s">
        <v>463</v>
      </c>
      <c r="K18" s="311" t="s">
        <v>1169</v>
      </c>
      <c r="L18" s="312" t="s">
        <v>464</v>
      </c>
      <c r="M18" s="281"/>
      <c r="N18" s="281"/>
    </row>
    <row r="19" spans="1:14" s="305" customFormat="1" ht="17.25" customHeight="1" x14ac:dyDescent="0.25">
      <c r="A19" s="301"/>
      <c r="B19" s="310" t="s">
        <v>3454</v>
      </c>
      <c r="C19" s="311" t="s">
        <v>3455</v>
      </c>
      <c r="D19" s="312" t="s">
        <v>3456</v>
      </c>
      <c r="E19" s="306"/>
      <c r="F19" s="313" t="e">
        <f>#REF!</f>
        <v>#REF!</v>
      </c>
      <c r="G19" s="313" t="e">
        <f>#REF!</f>
        <v>#REF!</v>
      </c>
      <c r="H19" s="314" t="e">
        <f>#REF!</f>
        <v>#REF!</v>
      </c>
      <c r="I19" s="281"/>
      <c r="J19" s="310" t="s">
        <v>470</v>
      </c>
      <c r="K19" s="311" t="s">
        <v>1170</v>
      </c>
      <c r="L19" s="312" t="s">
        <v>471</v>
      </c>
      <c r="M19" s="281"/>
      <c r="N19" s="281"/>
    </row>
    <row r="20" spans="1:14" s="305" customFormat="1" ht="17.25" customHeight="1" x14ac:dyDescent="0.25">
      <c r="A20" s="301"/>
      <c r="B20" s="310" t="s">
        <v>1171</v>
      </c>
      <c r="C20" s="311" t="s">
        <v>3457</v>
      </c>
      <c r="D20" s="312" t="s">
        <v>1172</v>
      </c>
      <c r="E20" s="306"/>
      <c r="F20" s="313" t="e">
        <f>#REF!</f>
        <v>#REF!</v>
      </c>
      <c r="G20" s="313" t="e">
        <f>#REF!</f>
        <v>#REF!</v>
      </c>
      <c r="H20" s="314" t="e">
        <f>#REF!</f>
        <v>#REF!</v>
      </c>
      <c r="I20" s="281"/>
      <c r="J20" s="310" t="s">
        <v>1173</v>
      </c>
      <c r="K20" s="311" t="s">
        <v>1174</v>
      </c>
      <c r="L20" s="312" t="s">
        <v>1175</v>
      </c>
      <c r="M20" s="281"/>
      <c r="N20" s="281"/>
    </row>
    <row r="21" spans="1:14" s="305" customFormat="1" ht="17.25" customHeight="1" x14ac:dyDescent="0.25">
      <c r="A21" s="301"/>
      <c r="B21" s="310" t="s">
        <v>3458</v>
      </c>
      <c r="C21" s="311" t="s">
        <v>3459</v>
      </c>
      <c r="D21" s="312" t="s">
        <v>3460</v>
      </c>
      <c r="E21" s="306"/>
      <c r="F21" s="313" t="e">
        <f>#REF!</f>
        <v>#REF!</v>
      </c>
      <c r="G21" s="313" t="e">
        <f>#REF!</f>
        <v>#REF!</v>
      </c>
      <c r="H21" s="314" t="e">
        <f>#REF!</f>
        <v>#REF!</v>
      </c>
      <c r="I21" s="281"/>
      <c r="J21" s="310" t="s">
        <v>484</v>
      </c>
      <c r="K21" s="311" t="s">
        <v>1176</v>
      </c>
      <c r="L21" s="312" t="s">
        <v>485</v>
      </c>
      <c r="M21" s="281"/>
      <c r="N21" s="281"/>
    </row>
    <row r="22" spans="1:14" s="305" customFormat="1" ht="17.25" customHeight="1" x14ac:dyDescent="0.2">
      <c r="A22" s="301"/>
      <c r="B22" s="310" t="s">
        <v>479</v>
      </c>
      <c r="C22" s="311" t="s">
        <v>3461</v>
      </c>
      <c r="D22" s="312" t="s">
        <v>480</v>
      </c>
      <c r="E22" s="306"/>
      <c r="F22" s="310"/>
      <c r="G22" s="311"/>
      <c r="H22" s="312"/>
      <c r="I22" s="281"/>
      <c r="J22" s="310" t="s">
        <v>491</v>
      </c>
      <c r="K22" s="311" t="s">
        <v>1177</v>
      </c>
      <c r="L22" s="312" t="s">
        <v>492</v>
      </c>
      <c r="M22" s="281"/>
      <c r="N22" s="281"/>
    </row>
    <row r="23" spans="1:14" s="305" customFormat="1" ht="17.25" customHeight="1" x14ac:dyDescent="0.2">
      <c r="A23" s="301"/>
      <c r="B23" s="310" t="s">
        <v>3462</v>
      </c>
      <c r="C23" s="311" t="s">
        <v>3463</v>
      </c>
      <c r="D23" s="312" t="s">
        <v>3464</v>
      </c>
      <c r="E23" s="306"/>
      <c r="F23" s="310"/>
      <c r="G23" s="311"/>
      <c r="H23" s="312"/>
      <c r="I23" s="281"/>
      <c r="J23" s="310" t="s">
        <v>498</v>
      </c>
      <c r="K23" s="311" t="s">
        <v>1178</v>
      </c>
      <c r="L23" s="312" t="s">
        <v>499</v>
      </c>
      <c r="M23" s="281"/>
      <c r="N23" s="281"/>
    </row>
    <row r="24" spans="1:14" s="305" customFormat="1" ht="17.25" customHeight="1" x14ac:dyDescent="0.2">
      <c r="A24" s="301"/>
      <c r="B24" s="310" t="s">
        <v>3465</v>
      </c>
      <c r="C24" s="311" t="s">
        <v>3466</v>
      </c>
      <c r="D24" s="312" t="s">
        <v>3467</v>
      </c>
      <c r="E24" s="306"/>
      <c r="F24" s="281"/>
      <c r="G24" s="281"/>
      <c r="H24" s="281"/>
      <c r="I24" s="281"/>
      <c r="J24" s="310"/>
      <c r="K24" s="311"/>
      <c r="L24" s="312"/>
      <c r="M24" s="281"/>
      <c r="N24" s="281"/>
    </row>
    <row r="25" spans="1:14" s="305" customFormat="1" ht="17.25" customHeight="1" x14ac:dyDescent="0.2">
      <c r="A25" s="301"/>
      <c r="B25" s="310" t="s">
        <v>3468</v>
      </c>
      <c r="C25" s="311" t="s">
        <v>3469</v>
      </c>
      <c r="D25" s="312" t="s">
        <v>3470</v>
      </c>
      <c r="E25" s="306"/>
      <c r="F25" s="310"/>
      <c r="G25" s="306"/>
      <c r="H25" s="312"/>
      <c r="I25" s="281"/>
      <c r="J25" s="306"/>
      <c r="K25" s="281"/>
      <c r="L25" s="307"/>
      <c r="M25" s="281"/>
      <c r="N25" s="281"/>
    </row>
    <row r="26" spans="1:14" s="305" customFormat="1" ht="17.25" customHeight="1" x14ac:dyDescent="0.2">
      <c r="A26" s="315"/>
      <c r="B26" s="281"/>
      <c r="C26" s="281"/>
      <c r="D26" s="306"/>
      <c r="E26" s="306"/>
      <c r="F26" s="310"/>
      <c r="G26" s="306"/>
      <c r="H26" s="312"/>
      <c r="I26" s="281"/>
      <c r="J26" s="281"/>
      <c r="K26" s="281"/>
      <c r="L26" s="281"/>
      <c r="M26" s="281"/>
      <c r="N26" s="281"/>
    </row>
    <row r="27" spans="1:14" s="305" customFormat="1" ht="17.25" customHeight="1" x14ac:dyDescent="0.2">
      <c r="A27" s="315"/>
      <c r="B27" s="281" t="s">
        <v>1181</v>
      </c>
      <c r="C27" s="281" t="s">
        <v>1182</v>
      </c>
      <c r="D27" s="316"/>
      <c r="E27" s="281"/>
      <c r="F27" s="281" t="s">
        <v>1183</v>
      </c>
      <c r="G27" s="317" t="s">
        <v>1184</v>
      </c>
      <c r="H27" s="281"/>
      <c r="I27" s="281"/>
      <c r="J27" s="281" t="s">
        <v>1183</v>
      </c>
      <c r="K27" s="281" t="s">
        <v>1185</v>
      </c>
      <c r="L27" s="281"/>
      <c r="M27" s="281"/>
      <c r="N27" s="281"/>
    </row>
    <row r="28" spans="1:14" s="305" customFormat="1" ht="17.25" customHeight="1" x14ac:dyDescent="0.2">
      <c r="A28" s="318"/>
    </row>
    <row r="29" spans="1:14" s="305" customFormat="1" ht="17.25" customHeight="1" x14ac:dyDescent="0.2">
      <c r="A29" s="318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P102"/>
  <sheetViews>
    <sheetView showGridLines="0" topLeftCell="A40" zoomScale="115" zoomScaleNormal="115" zoomScaleSheetLayoutView="85" workbookViewId="0">
      <selection activeCell="D80" sqref="D80"/>
    </sheetView>
  </sheetViews>
  <sheetFormatPr defaultColWidth="9.140625" defaultRowHeight="18" customHeight="1" x14ac:dyDescent="0.2"/>
  <cols>
    <col min="1" max="1" width="30.7109375" style="1006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61" bestFit="1" customWidth="1"/>
    <col min="12" max="12" width="25" style="361" bestFit="1" customWidth="1"/>
    <col min="13" max="13" width="22" style="361" bestFit="1" customWidth="1"/>
    <col min="14" max="14" width="13.140625" style="361" customWidth="1"/>
    <col min="15" max="16384" width="9.140625" style="361"/>
  </cols>
  <sheetData>
    <row r="1" spans="1:16" s="127" customFormat="1" ht="18" customHeight="1" thickBot="1" x14ac:dyDescent="0.25">
      <c r="A1" s="1006"/>
    </row>
    <row r="2" spans="1:16" s="127" customFormat="1" ht="18" customHeight="1" thickBot="1" x14ac:dyDescent="0.25">
      <c r="A2" s="1006"/>
      <c r="B2" s="1279" t="s">
        <v>116</v>
      </c>
      <c r="C2" s="1279"/>
      <c r="D2" s="1279"/>
      <c r="E2" s="1279"/>
      <c r="F2" s="1279"/>
      <c r="H2" s="1150" t="s">
        <v>382</v>
      </c>
    </row>
    <row r="3" spans="1:16" s="127" customFormat="1" ht="18" customHeight="1" thickBot="1" x14ac:dyDescent="0.25">
      <c r="A3" s="1006"/>
      <c r="B3" s="128"/>
      <c r="H3" s="839"/>
    </row>
    <row r="4" spans="1:16" s="151" customFormat="1" ht="30" customHeight="1" thickBot="1" x14ac:dyDescent="0.25">
      <c r="A4" s="154"/>
      <c r="B4" s="1280" t="s">
        <v>119</v>
      </c>
      <c r="C4" s="1281"/>
      <c r="D4" s="1281"/>
      <c r="E4" s="1281"/>
      <c r="F4" s="1282"/>
      <c r="G4" s="494"/>
    </row>
    <row r="5" spans="1:16" s="151" customFormat="1" ht="18" customHeight="1" x14ac:dyDescent="0.2">
      <c r="A5" s="986"/>
      <c r="B5" s="154"/>
      <c r="C5" s="154"/>
      <c r="D5" s="154"/>
      <c r="E5" s="154"/>
      <c r="F5" s="154"/>
      <c r="G5" s="154"/>
    </row>
    <row r="6" spans="1:16" s="153" customFormat="1" ht="30" customHeight="1" x14ac:dyDescent="0.2">
      <c r="A6" s="900"/>
      <c r="B6" s="1014" t="s">
        <v>506</v>
      </c>
      <c r="C6" s="694" t="s">
        <v>507</v>
      </c>
      <c r="D6" s="1133" t="s">
        <v>385</v>
      </c>
      <c r="E6" s="1137" t="s">
        <v>344</v>
      </c>
      <c r="F6" s="1133" t="s">
        <v>508</v>
      </c>
      <c r="G6" s="202"/>
      <c r="H6" s="1285" t="s">
        <v>387</v>
      </c>
      <c r="K6" s="151"/>
      <c r="L6" s="151"/>
      <c r="M6" s="151"/>
      <c r="N6" s="151"/>
      <c r="O6" s="151"/>
      <c r="P6" s="151"/>
    </row>
    <row r="7" spans="1:16" s="153" customFormat="1" ht="18" customHeight="1" x14ac:dyDescent="0.2">
      <c r="A7" s="900"/>
      <c r="B7" s="1136" t="s">
        <v>388</v>
      </c>
      <c r="C7" s="1136" t="s">
        <v>389</v>
      </c>
      <c r="D7" s="1135" t="s">
        <v>509</v>
      </c>
      <c r="E7" s="1176" t="s">
        <v>246</v>
      </c>
      <c r="F7" s="1132" t="s">
        <v>178</v>
      </c>
      <c r="G7" s="202"/>
      <c r="H7" s="1286"/>
      <c r="I7" s="151"/>
      <c r="J7" s="151"/>
      <c r="K7" s="151"/>
      <c r="L7" s="151"/>
      <c r="M7" s="151"/>
      <c r="N7" s="151"/>
      <c r="O7" s="151"/>
      <c r="P7" s="151"/>
    </row>
    <row r="8" spans="1:16" s="151" customFormat="1" ht="18" hidden="1" customHeight="1" x14ac:dyDescent="0.2">
      <c r="A8" s="900" t="s">
        <v>510</v>
      </c>
      <c r="B8" s="697" t="s">
        <v>511</v>
      </c>
      <c r="C8" s="851" t="s">
        <v>512</v>
      </c>
      <c r="D8" s="697">
        <v>45204</v>
      </c>
      <c r="E8" s="851">
        <f t="shared" ref="E8:E9" si="0">D8+2</f>
        <v>45206</v>
      </c>
      <c r="F8" s="851">
        <f t="shared" ref="F8:F9" si="1">D8+6</f>
        <v>45210</v>
      </c>
      <c r="G8" s="361"/>
      <c r="H8" s="851">
        <v>45205</v>
      </c>
      <c r="J8" s="484"/>
    </row>
    <row r="9" spans="1:16" s="151" customFormat="1" ht="18" hidden="1" customHeight="1" x14ac:dyDescent="0.2">
      <c r="A9" s="900" t="s">
        <v>513</v>
      </c>
      <c r="B9" s="835" t="s">
        <v>514</v>
      </c>
      <c r="C9" s="851" t="s">
        <v>515</v>
      </c>
      <c r="D9" s="697">
        <v>45211</v>
      </c>
      <c r="E9" s="853">
        <f t="shared" si="0"/>
        <v>45213</v>
      </c>
      <c r="F9" s="851">
        <f t="shared" si="1"/>
        <v>45217</v>
      </c>
      <c r="G9" s="361"/>
      <c r="H9" s="851">
        <f t="shared" ref="H9:H12" si="2">H8+7</f>
        <v>45212</v>
      </c>
      <c r="J9" s="484"/>
    </row>
    <row r="10" spans="1:16" s="151" customFormat="1" ht="18" hidden="1" customHeight="1" x14ac:dyDescent="0.2">
      <c r="A10" s="900" t="s">
        <v>516</v>
      </c>
      <c r="B10" s="889" t="s">
        <v>517</v>
      </c>
      <c r="C10" s="851" t="s">
        <v>518</v>
      </c>
      <c r="D10" s="697">
        <v>45221</v>
      </c>
      <c r="E10" s="851">
        <f t="shared" ref="E10" si="3">D10+2</f>
        <v>45223</v>
      </c>
      <c r="F10" s="851">
        <f t="shared" ref="F10" si="4">D10+6</f>
        <v>45227</v>
      </c>
      <c r="G10" s="361"/>
      <c r="H10" s="851">
        <f t="shared" si="2"/>
        <v>45219</v>
      </c>
      <c r="J10" s="484"/>
    </row>
    <row r="11" spans="1:16" s="151" customFormat="1" ht="18" hidden="1" customHeight="1" x14ac:dyDescent="0.2">
      <c r="A11" s="900" t="s">
        <v>519</v>
      </c>
      <c r="B11" s="835" t="s">
        <v>511</v>
      </c>
      <c r="C11" s="851" t="s">
        <v>520</v>
      </c>
      <c r="D11" s="697">
        <v>45225</v>
      </c>
      <c r="E11" s="853">
        <f t="shared" ref="E11" si="5">D11+2</f>
        <v>45227</v>
      </c>
      <c r="F11" s="851">
        <f t="shared" ref="F11" si="6">D11+6</f>
        <v>45231</v>
      </c>
      <c r="G11" s="361"/>
      <c r="H11" s="851">
        <f t="shared" si="2"/>
        <v>45226</v>
      </c>
      <c r="J11" s="484"/>
    </row>
    <row r="12" spans="1:16" s="151" customFormat="1" ht="18" hidden="1" customHeight="1" x14ac:dyDescent="0.2">
      <c r="A12" s="900" t="s">
        <v>521</v>
      </c>
      <c r="B12" s="697" t="s">
        <v>514</v>
      </c>
      <c r="C12" s="851" t="s">
        <v>522</v>
      </c>
      <c r="D12" s="697">
        <v>45234</v>
      </c>
      <c r="E12" s="851">
        <f t="shared" ref="E12:E15" si="7">D12+2</f>
        <v>45236</v>
      </c>
      <c r="F12" s="851">
        <f t="shared" ref="F12:F15" si="8">D12+6</f>
        <v>45240</v>
      </c>
      <c r="G12" s="361"/>
      <c r="H12" s="851">
        <f t="shared" si="2"/>
        <v>45233</v>
      </c>
      <c r="J12" s="484"/>
    </row>
    <row r="13" spans="1:16" s="151" customFormat="1" ht="18" hidden="1" customHeight="1" x14ac:dyDescent="0.2">
      <c r="A13" s="900" t="s">
        <v>523</v>
      </c>
      <c r="B13" s="889" t="s">
        <v>517</v>
      </c>
      <c r="C13" s="851" t="s">
        <v>524</v>
      </c>
      <c r="D13" s="697">
        <v>45239</v>
      </c>
      <c r="E13" s="853">
        <f t="shared" si="7"/>
        <v>45241</v>
      </c>
      <c r="F13" s="851">
        <f t="shared" si="8"/>
        <v>45245</v>
      </c>
      <c r="G13" s="361"/>
      <c r="H13" s="851">
        <v>45240</v>
      </c>
      <c r="J13" s="484"/>
    </row>
    <row r="14" spans="1:16" s="151" customFormat="1" ht="18" hidden="1" customHeight="1" x14ac:dyDescent="0.2">
      <c r="A14" s="900" t="s">
        <v>525</v>
      </c>
      <c r="B14" s="835" t="s">
        <v>511</v>
      </c>
      <c r="C14" s="851" t="s">
        <v>526</v>
      </c>
      <c r="D14" s="697">
        <v>45246</v>
      </c>
      <c r="E14" s="851">
        <f t="shared" si="7"/>
        <v>45248</v>
      </c>
      <c r="F14" s="851">
        <f t="shared" si="8"/>
        <v>45252</v>
      </c>
      <c r="G14" s="361"/>
      <c r="H14" s="851">
        <v>45247</v>
      </c>
      <c r="J14" s="484"/>
    </row>
    <row r="15" spans="1:16" s="151" customFormat="1" ht="18" hidden="1" customHeight="1" x14ac:dyDescent="0.2">
      <c r="A15" s="900" t="s">
        <v>527</v>
      </c>
      <c r="B15" s="697" t="s">
        <v>514</v>
      </c>
      <c r="C15" s="851" t="s">
        <v>528</v>
      </c>
      <c r="D15" s="697">
        <v>45253</v>
      </c>
      <c r="E15" s="851">
        <f t="shared" si="7"/>
        <v>45255</v>
      </c>
      <c r="F15" s="851">
        <f t="shared" si="8"/>
        <v>45259</v>
      </c>
      <c r="G15" s="361"/>
      <c r="H15" s="851">
        <v>45254</v>
      </c>
      <c r="J15" s="484"/>
    </row>
    <row r="16" spans="1:16" s="151" customFormat="1" ht="18" hidden="1" customHeight="1" x14ac:dyDescent="0.2">
      <c r="A16" s="900" t="s">
        <v>521</v>
      </c>
      <c r="B16" s="889" t="s">
        <v>517</v>
      </c>
      <c r="C16" s="851" t="s">
        <v>529</v>
      </c>
      <c r="D16" s="697">
        <f t="shared" ref="D16:D29" si="9">D15+7</f>
        <v>45260</v>
      </c>
      <c r="E16" s="851">
        <f t="shared" ref="E16" si="10">D16+2</f>
        <v>45262</v>
      </c>
      <c r="F16" s="851">
        <f t="shared" ref="F16" si="11">D16+6</f>
        <v>45266</v>
      </c>
      <c r="G16" s="361"/>
      <c r="H16" s="851">
        <f t="shared" ref="H16:H45" si="12">H15+7</f>
        <v>45261</v>
      </c>
      <c r="J16" s="484"/>
    </row>
    <row r="17" spans="1:10" s="151" customFormat="1" ht="18" hidden="1" customHeight="1" x14ac:dyDescent="0.2">
      <c r="A17" s="900" t="s">
        <v>523</v>
      </c>
      <c r="B17" s="835" t="s">
        <v>511</v>
      </c>
      <c r="C17" s="851" t="s">
        <v>530</v>
      </c>
      <c r="D17" s="697">
        <f t="shared" si="9"/>
        <v>45267</v>
      </c>
      <c r="E17" s="853">
        <f t="shared" ref="E17:E19" si="13">D17+2</f>
        <v>45269</v>
      </c>
      <c r="F17" s="851">
        <f t="shared" ref="F17:F19" si="14">D17+6</f>
        <v>45273</v>
      </c>
      <c r="G17" s="361"/>
      <c r="H17" s="851">
        <f t="shared" si="12"/>
        <v>45268</v>
      </c>
      <c r="J17" s="484"/>
    </row>
    <row r="18" spans="1:10" s="151" customFormat="1" ht="18" hidden="1" customHeight="1" x14ac:dyDescent="0.2">
      <c r="A18" s="900" t="s">
        <v>521</v>
      </c>
      <c r="B18" s="697" t="s">
        <v>514</v>
      </c>
      <c r="C18" s="851" t="s">
        <v>531</v>
      </c>
      <c r="D18" s="697">
        <f t="shared" si="9"/>
        <v>45274</v>
      </c>
      <c r="E18" s="851">
        <f t="shared" si="13"/>
        <v>45276</v>
      </c>
      <c r="F18" s="851">
        <f t="shared" si="14"/>
        <v>45280</v>
      </c>
      <c r="G18" s="361"/>
      <c r="H18" s="851">
        <f t="shared" si="12"/>
        <v>45275</v>
      </c>
      <c r="J18" s="484"/>
    </row>
    <row r="19" spans="1:10" s="151" customFormat="1" ht="18" hidden="1" customHeight="1" x14ac:dyDescent="0.2">
      <c r="A19" s="900" t="s">
        <v>532</v>
      </c>
      <c r="B19" s="889" t="s">
        <v>517</v>
      </c>
      <c r="C19" s="851" t="s">
        <v>533</v>
      </c>
      <c r="D19" s="697">
        <f t="shared" si="9"/>
        <v>45281</v>
      </c>
      <c r="E19" s="851">
        <f t="shared" si="13"/>
        <v>45283</v>
      </c>
      <c r="F19" s="851">
        <f t="shared" si="14"/>
        <v>45287</v>
      </c>
      <c r="G19" s="361"/>
      <c r="H19" s="851">
        <f t="shared" si="12"/>
        <v>45282</v>
      </c>
      <c r="J19" s="484"/>
    </row>
    <row r="20" spans="1:10" s="151" customFormat="1" ht="18" hidden="1" customHeight="1" x14ac:dyDescent="0.2">
      <c r="A20" s="900" t="s">
        <v>523</v>
      </c>
      <c r="B20" s="835" t="s">
        <v>511</v>
      </c>
      <c r="C20" s="851" t="s">
        <v>534</v>
      </c>
      <c r="D20" s="697">
        <f t="shared" si="9"/>
        <v>45288</v>
      </c>
      <c r="E20" s="851">
        <f t="shared" ref="E20:E33" si="15">D20+2</f>
        <v>45290</v>
      </c>
      <c r="F20" s="851">
        <f t="shared" ref="F20:F29" si="16">D20+6</f>
        <v>45294</v>
      </c>
      <c r="G20" s="361"/>
      <c r="H20" s="851">
        <f t="shared" si="12"/>
        <v>45289</v>
      </c>
      <c r="J20" s="484"/>
    </row>
    <row r="21" spans="1:10" s="151" customFormat="1" ht="18" hidden="1" customHeight="1" x14ac:dyDescent="0.2">
      <c r="A21" s="900"/>
      <c r="B21" s="697" t="s">
        <v>514</v>
      </c>
      <c r="C21" s="851" t="s">
        <v>535</v>
      </c>
      <c r="D21" s="697">
        <f t="shared" si="9"/>
        <v>45295</v>
      </c>
      <c r="E21" s="851">
        <f t="shared" si="15"/>
        <v>45297</v>
      </c>
      <c r="F21" s="851">
        <f t="shared" si="16"/>
        <v>45301</v>
      </c>
      <c r="G21" s="361"/>
      <c r="H21" s="851">
        <f t="shared" si="12"/>
        <v>45296</v>
      </c>
      <c r="J21" s="484"/>
    </row>
    <row r="22" spans="1:10" s="151" customFormat="1" ht="18" hidden="1" customHeight="1" x14ac:dyDescent="0.2">
      <c r="A22" s="900"/>
      <c r="B22" s="889" t="s">
        <v>517</v>
      </c>
      <c r="C22" s="851" t="s">
        <v>536</v>
      </c>
      <c r="D22" s="697">
        <f t="shared" si="9"/>
        <v>45302</v>
      </c>
      <c r="E22" s="851">
        <f t="shared" si="15"/>
        <v>45304</v>
      </c>
      <c r="F22" s="851">
        <f t="shared" si="16"/>
        <v>45308</v>
      </c>
      <c r="G22" s="361"/>
      <c r="H22" s="851">
        <f t="shared" si="12"/>
        <v>45303</v>
      </c>
      <c r="J22" s="484"/>
    </row>
    <row r="23" spans="1:10" s="151" customFormat="1" ht="18" hidden="1" customHeight="1" x14ac:dyDescent="0.2">
      <c r="A23" s="900"/>
      <c r="B23" s="835" t="s">
        <v>511</v>
      </c>
      <c r="C23" s="851" t="s">
        <v>537</v>
      </c>
      <c r="D23" s="697">
        <f t="shared" si="9"/>
        <v>45309</v>
      </c>
      <c r="E23" s="851">
        <f t="shared" si="15"/>
        <v>45311</v>
      </c>
      <c r="F23" s="851">
        <f t="shared" si="16"/>
        <v>45315</v>
      </c>
      <c r="G23" s="361"/>
      <c r="H23" s="851">
        <f t="shared" si="12"/>
        <v>45310</v>
      </c>
      <c r="J23" s="484"/>
    </row>
    <row r="24" spans="1:10" s="151" customFormat="1" ht="18" hidden="1" customHeight="1" x14ac:dyDescent="0.2">
      <c r="A24" s="900"/>
      <c r="B24" s="697" t="s">
        <v>514</v>
      </c>
      <c r="C24" s="851" t="s">
        <v>538</v>
      </c>
      <c r="D24" s="697">
        <f t="shared" si="9"/>
        <v>45316</v>
      </c>
      <c r="E24" s="851">
        <f t="shared" si="15"/>
        <v>45318</v>
      </c>
      <c r="F24" s="851">
        <f t="shared" si="16"/>
        <v>45322</v>
      </c>
      <c r="G24" s="361"/>
      <c r="H24" s="851">
        <f t="shared" si="12"/>
        <v>45317</v>
      </c>
      <c r="J24" s="484"/>
    </row>
    <row r="25" spans="1:10" s="151" customFormat="1" ht="18" hidden="1" customHeight="1" x14ac:dyDescent="0.2">
      <c r="A25" s="900"/>
      <c r="B25" s="889" t="s">
        <v>517</v>
      </c>
      <c r="C25" s="851" t="s">
        <v>539</v>
      </c>
      <c r="D25" s="697">
        <f t="shared" si="9"/>
        <v>45323</v>
      </c>
      <c r="E25" s="853">
        <f t="shared" si="15"/>
        <v>45325</v>
      </c>
      <c r="F25" s="853">
        <f t="shared" si="16"/>
        <v>45329</v>
      </c>
      <c r="G25" s="361"/>
      <c r="H25" s="851">
        <f t="shared" si="12"/>
        <v>45324</v>
      </c>
      <c r="J25" s="484"/>
    </row>
    <row r="26" spans="1:10" s="151" customFormat="1" ht="18" hidden="1" customHeight="1" x14ac:dyDescent="0.2">
      <c r="A26" s="900"/>
      <c r="B26" s="835" t="s">
        <v>511</v>
      </c>
      <c r="C26" s="851" t="s">
        <v>540</v>
      </c>
      <c r="D26" s="697">
        <f t="shared" si="9"/>
        <v>45330</v>
      </c>
      <c r="E26" s="851">
        <f t="shared" si="15"/>
        <v>45332</v>
      </c>
      <c r="F26" s="851">
        <f t="shared" si="16"/>
        <v>45336</v>
      </c>
      <c r="G26" s="361"/>
      <c r="H26" s="851">
        <f t="shared" si="12"/>
        <v>45331</v>
      </c>
      <c r="J26" s="484"/>
    </row>
    <row r="27" spans="1:10" s="151" customFormat="1" ht="18" hidden="1" customHeight="1" x14ac:dyDescent="0.2">
      <c r="A27" s="900"/>
      <c r="B27" s="697" t="s">
        <v>514</v>
      </c>
      <c r="C27" s="851" t="s">
        <v>541</v>
      </c>
      <c r="D27" s="697">
        <f t="shared" si="9"/>
        <v>45337</v>
      </c>
      <c r="E27" s="851">
        <f t="shared" si="15"/>
        <v>45339</v>
      </c>
      <c r="F27" s="851">
        <f t="shared" si="16"/>
        <v>45343</v>
      </c>
      <c r="G27" s="361"/>
      <c r="H27" s="851">
        <f t="shared" si="12"/>
        <v>45338</v>
      </c>
      <c r="J27" s="484"/>
    </row>
    <row r="28" spans="1:10" s="151" customFormat="1" ht="18" hidden="1" customHeight="1" x14ac:dyDescent="0.2">
      <c r="A28" s="900"/>
      <c r="B28" s="889" t="s">
        <v>517</v>
      </c>
      <c r="C28" s="851" t="s">
        <v>542</v>
      </c>
      <c r="D28" s="697">
        <f t="shared" si="9"/>
        <v>45344</v>
      </c>
      <c r="E28" s="851">
        <f t="shared" si="15"/>
        <v>45346</v>
      </c>
      <c r="F28" s="851">
        <f t="shared" si="16"/>
        <v>45350</v>
      </c>
      <c r="G28" s="361"/>
      <c r="H28" s="851">
        <f t="shared" si="12"/>
        <v>45345</v>
      </c>
      <c r="J28" s="484"/>
    </row>
    <row r="29" spans="1:10" s="151" customFormat="1" ht="18" hidden="1" customHeight="1" x14ac:dyDescent="0.2">
      <c r="A29" s="900"/>
      <c r="B29" s="835" t="s">
        <v>511</v>
      </c>
      <c r="C29" s="851" t="s">
        <v>543</v>
      </c>
      <c r="D29" s="697">
        <f t="shared" si="9"/>
        <v>45351</v>
      </c>
      <c r="E29" s="851">
        <f t="shared" si="15"/>
        <v>45353</v>
      </c>
      <c r="F29" s="851">
        <f t="shared" si="16"/>
        <v>45357</v>
      </c>
      <c r="G29" s="361"/>
      <c r="H29" s="851">
        <f t="shared" si="12"/>
        <v>45352</v>
      </c>
      <c r="J29" s="484"/>
    </row>
    <row r="30" spans="1:10" s="151" customFormat="1" ht="18" hidden="1" customHeight="1" x14ac:dyDescent="0.2">
      <c r="A30" s="900"/>
      <c r="B30" s="697" t="s">
        <v>514</v>
      </c>
      <c r="C30" s="851" t="s">
        <v>544</v>
      </c>
      <c r="D30" s="697">
        <v>45360</v>
      </c>
      <c r="E30" s="851">
        <f t="shared" si="15"/>
        <v>45362</v>
      </c>
      <c r="F30" s="851">
        <f>D30+6</f>
        <v>45366</v>
      </c>
      <c r="G30" s="361"/>
      <c r="H30" s="851">
        <v>45359</v>
      </c>
      <c r="J30" s="484"/>
    </row>
    <row r="31" spans="1:10" s="151" customFormat="1" ht="18" hidden="1" customHeight="1" x14ac:dyDescent="0.2">
      <c r="A31" s="900"/>
      <c r="B31" s="889" t="s">
        <v>517</v>
      </c>
      <c r="C31" s="851" t="s">
        <v>545</v>
      </c>
      <c r="D31" s="697">
        <v>45365</v>
      </c>
      <c r="E31" s="851">
        <f t="shared" si="15"/>
        <v>45367</v>
      </c>
      <c r="F31" s="851">
        <f t="shared" ref="F31:F34" si="17">D31+6</f>
        <v>45371</v>
      </c>
      <c r="G31" s="361"/>
      <c r="H31" s="851">
        <f t="shared" si="12"/>
        <v>45366</v>
      </c>
      <c r="J31" s="484"/>
    </row>
    <row r="32" spans="1:10" s="151" customFormat="1" ht="18" hidden="1" customHeight="1" x14ac:dyDescent="0.2">
      <c r="A32" s="900"/>
      <c r="B32" s="835" t="s">
        <v>511</v>
      </c>
      <c r="C32" s="851" t="s">
        <v>546</v>
      </c>
      <c r="D32" s="851">
        <v>45372</v>
      </c>
      <c r="E32" s="851">
        <f t="shared" si="15"/>
        <v>45374</v>
      </c>
      <c r="F32" s="851">
        <f t="shared" si="17"/>
        <v>45378</v>
      </c>
      <c r="G32" s="361"/>
      <c r="H32" s="851">
        <f t="shared" si="12"/>
        <v>45373</v>
      </c>
      <c r="J32" s="484"/>
    </row>
    <row r="33" spans="1:10" s="151" customFormat="1" ht="18" hidden="1" customHeight="1" x14ac:dyDescent="0.2">
      <c r="A33" s="900" t="s">
        <v>523</v>
      </c>
      <c r="B33" s="1013" t="s">
        <v>547</v>
      </c>
      <c r="C33" s="1149" t="s">
        <v>548</v>
      </c>
      <c r="D33" s="1131">
        <v>45383</v>
      </c>
      <c r="E33" s="1131">
        <f t="shared" si="15"/>
        <v>45385</v>
      </c>
      <c r="F33" s="1131">
        <f t="shared" si="17"/>
        <v>45389</v>
      </c>
      <c r="G33" s="361"/>
      <c r="H33" s="851">
        <f t="shared" si="12"/>
        <v>45380</v>
      </c>
      <c r="J33" s="484"/>
    </row>
    <row r="34" spans="1:10" s="151" customFormat="1" ht="18" hidden="1" customHeight="1" x14ac:dyDescent="0.2">
      <c r="A34" s="900"/>
      <c r="B34" s="1149" t="s">
        <v>517</v>
      </c>
      <c r="C34" s="1149" t="s">
        <v>549</v>
      </c>
      <c r="D34" s="1149">
        <v>45385</v>
      </c>
      <c r="E34" s="851">
        <f t="shared" ref="E34:E38" si="18">D34+2</f>
        <v>45387</v>
      </c>
      <c r="F34" s="851">
        <f t="shared" si="17"/>
        <v>45391</v>
      </c>
      <c r="G34" s="361"/>
      <c r="H34" s="851">
        <v>45387</v>
      </c>
      <c r="J34" s="484"/>
    </row>
    <row r="35" spans="1:10" s="151" customFormat="1" ht="18" hidden="1" customHeight="1" x14ac:dyDescent="0.2">
      <c r="A35" s="900"/>
      <c r="B35" s="1149" t="s">
        <v>511</v>
      </c>
      <c r="C35" s="1149" t="s">
        <v>550</v>
      </c>
      <c r="D35" s="1149">
        <v>45396</v>
      </c>
      <c r="E35" s="1013" t="s">
        <v>547</v>
      </c>
      <c r="F35" s="851">
        <v>45401</v>
      </c>
      <c r="G35" s="361"/>
      <c r="H35" s="851">
        <f t="shared" si="12"/>
        <v>45394</v>
      </c>
      <c r="J35" s="484"/>
    </row>
    <row r="36" spans="1:10" s="151" customFormat="1" ht="18" hidden="1" customHeight="1" x14ac:dyDescent="0.2">
      <c r="A36" s="900"/>
      <c r="B36" s="1149" t="s">
        <v>514</v>
      </c>
      <c r="C36" s="1149" t="s">
        <v>551</v>
      </c>
      <c r="D36" s="1149">
        <v>45401</v>
      </c>
      <c r="E36" s="851">
        <f t="shared" si="18"/>
        <v>45403</v>
      </c>
      <c r="F36" s="851">
        <f>D36+6</f>
        <v>45407</v>
      </c>
      <c r="G36" s="361"/>
      <c r="H36" s="851">
        <f t="shared" si="12"/>
        <v>45401</v>
      </c>
      <c r="J36" s="484"/>
    </row>
    <row r="37" spans="1:10" s="151" customFormat="1" ht="18" customHeight="1" x14ac:dyDescent="0.2">
      <c r="A37" s="900"/>
      <c r="B37" s="1149" t="s">
        <v>517</v>
      </c>
      <c r="C37" s="1149" t="s">
        <v>552</v>
      </c>
      <c r="D37" s="1149">
        <v>45407</v>
      </c>
      <c r="E37" s="851">
        <f t="shared" si="18"/>
        <v>45409</v>
      </c>
      <c r="F37" s="851">
        <f>D37+7</f>
        <v>45414</v>
      </c>
      <c r="G37" s="361"/>
      <c r="H37" s="851">
        <f t="shared" si="12"/>
        <v>45408</v>
      </c>
      <c r="J37" s="484"/>
    </row>
    <row r="38" spans="1:10" s="151" customFormat="1" ht="18" customHeight="1" x14ac:dyDescent="0.2">
      <c r="A38" s="900"/>
      <c r="B38" s="1149" t="s">
        <v>511</v>
      </c>
      <c r="C38" s="1149" t="s">
        <v>553</v>
      </c>
      <c r="D38" s="1149">
        <v>45414</v>
      </c>
      <c r="E38" s="851">
        <f t="shared" si="18"/>
        <v>45416</v>
      </c>
      <c r="F38" s="851">
        <f t="shared" ref="F38:F42" si="19">D38+7</f>
        <v>45421</v>
      </c>
      <c r="G38" s="361"/>
      <c r="H38" s="851">
        <f t="shared" si="12"/>
        <v>45415</v>
      </c>
      <c r="J38" s="484"/>
    </row>
    <row r="39" spans="1:10" s="151" customFormat="1" ht="18" customHeight="1" x14ac:dyDescent="0.2">
      <c r="A39" s="900"/>
      <c r="B39" s="1149" t="s">
        <v>514</v>
      </c>
      <c r="C39" s="1149" t="s">
        <v>554</v>
      </c>
      <c r="D39" s="1149">
        <f t="shared" ref="D39:D45" si="20">D38+7</f>
        <v>45421</v>
      </c>
      <c r="E39" s="851">
        <f t="shared" ref="E39:E41" si="21">D39+2</f>
        <v>45423</v>
      </c>
      <c r="F39" s="851">
        <f t="shared" si="19"/>
        <v>45428</v>
      </c>
      <c r="G39" s="361"/>
      <c r="H39" s="851">
        <f t="shared" si="12"/>
        <v>45422</v>
      </c>
      <c r="J39" s="484"/>
    </row>
    <row r="40" spans="1:10" s="151" customFormat="1" ht="18" customHeight="1" x14ac:dyDescent="0.2">
      <c r="A40" s="900"/>
      <c r="B40" s="1149" t="s">
        <v>517</v>
      </c>
      <c r="C40" s="1149" t="s">
        <v>555</v>
      </c>
      <c r="D40" s="1149">
        <f t="shared" si="20"/>
        <v>45428</v>
      </c>
      <c r="E40" s="851">
        <f t="shared" si="21"/>
        <v>45430</v>
      </c>
      <c r="F40" s="851">
        <f t="shared" si="19"/>
        <v>45435</v>
      </c>
      <c r="G40" s="361"/>
      <c r="H40" s="851">
        <f t="shared" si="12"/>
        <v>45429</v>
      </c>
      <c r="J40" s="484"/>
    </row>
    <row r="41" spans="1:10" s="151" customFormat="1" ht="18" customHeight="1" x14ac:dyDescent="0.2">
      <c r="A41" s="900"/>
      <c r="B41" s="1149" t="s">
        <v>511</v>
      </c>
      <c r="C41" s="1149" t="s">
        <v>556</v>
      </c>
      <c r="D41" s="1149">
        <f t="shared" si="20"/>
        <v>45435</v>
      </c>
      <c r="E41" s="851">
        <f t="shared" si="21"/>
        <v>45437</v>
      </c>
      <c r="F41" s="851">
        <f t="shared" si="19"/>
        <v>45442</v>
      </c>
      <c r="G41" s="361"/>
      <c r="H41" s="851">
        <f t="shared" si="12"/>
        <v>45436</v>
      </c>
      <c r="J41" s="484"/>
    </row>
    <row r="42" spans="1:10" s="151" customFormat="1" ht="18" customHeight="1" x14ac:dyDescent="0.2">
      <c r="A42" s="900"/>
      <c r="B42" s="1149" t="s">
        <v>514</v>
      </c>
      <c r="C42" s="1149" t="s">
        <v>557</v>
      </c>
      <c r="D42" s="1149">
        <f t="shared" si="20"/>
        <v>45442</v>
      </c>
      <c r="E42" s="851">
        <f t="shared" ref="E42:E44" si="22">D42+2</f>
        <v>45444</v>
      </c>
      <c r="F42" s="851">
        <f t="shared" si="19"/>
        <v>45449</v>
      </c>
      <c r="G42" s="361"/>
      <c r="H42" s="851">
        <f t="shared" si="12"/>
        <v>45443</v>
      </c>
      <c r="J42" s="484"/>
    </row>
    <row r="43" spans="1:10" s="151" customFormat="1" ht="18" customHeight="1" x14ac:dyDescent="0.2">
      <c r="A43" s="900"/>
      <c r="B43" s="1149" t="s">
        <v>517</v>
      </c>
      <c r="C43" s="1149" t="s">
        <v>3916</v>
      </c>
      <c r="D43" s="1149">
        <f t="shared" si="20"/>
        <v>45449</v>
      </c>
      <c r="E43" s="851">
        <f t="shared" si="22"/>
        <v>45451</v>
      </c>
      <c r="F43" s="851">
        <f t="shared" ref="F43:F45" si="23">D43+7</f>
        <v>45456</v>
      </c>
      <c r="G43" s="361"/>
      <c r="H43" s="851">
        <f t="shared" si="12"/>
        <v>45450</v>
      </c>
      <c r="J43" s="484"/>
    </row>
    <row r="44" spans="1:10" s="151" customFormat="1" ht="18" customHeight="1" x14ac:dyDescent="0.2">
      <c r="A44" s="900"/>
      <c r="B44" s="1149" t="s">
        <v>511</v>
      </c>
      <c r="C44" s="1149" t="s">
        <v>3917</v>
      </c>
      <c r="D44" s="1149">
        <v>45456</v>
      </c>
      <c r="E44" s="851">
        <f t="shared" si="22"/>
        <v>45458</v>
      </c>
      <c r="F44" s="851">
        <f t="shared" si="23"/>
        <v>45463</v>
      </c>
      <c r="G44" s="361"/>
      <c r="H44" s="851">
        <f t="shared" si="12"/>
        <v>45457</v>
      </c>
      <c r="J44" s="484"/>
    </row>
    <row r="45" spans="1:10" s="151" customFormat="1" ht="18" customHeight="1" x14ac:dyDescent="0.2">
      <c r="A45" s="900"/>
      <c r="B45" s="1149" t="s">
        <v>514</v>
      </c>
      <c r="C45" s="1149" t="s">
        <v>3918</v>
      </c>
      <c r="D45" s="1149">
        <f t="shared" si="20"/>
        <v>45463</v>
      </c>
      <c r="E45" s="851">
        <f t="shared" ref="E45" si="24">D45+2</f>
        <v>45465</v>
      </c>
      <c r="F45" s="851">
        <f t="shared" si="23"/>
        <v>45470</v>
      </c>
      <c r="G45" s="361"/>
      <c r="H45" s="851">
        <f t="shared" si="12"/>
        <v>45464</v>
      </c>
      <c r="J45" s="484"/>
    </row>
    <row r="46" spans="1:10" s="151" customFormat="1" ht="18" customHeight="1" x14ac:dyDescent="0.2">
      <c r="A46" s="900"/>
      <c r="B46" s="202" t="s">
        <v>558</v>
      </c>
      <c r="C46" s="857"/>
      <c r="D46" s="845"/>
      <c r="E46" s="857"/>
      <c r="F46" s="857"/>
      <c r="G46" s="361"/>
      <c r="H46" s="1138"/>
      <c r="J46" s="484"/>
    </row>
    <row r="47" spans="1:10" s="151" customFormat="1" ht="18" customHeight="1" x14ac:dyDescent="0.2">
      <c r="A47" s="900"/>
      <c r="B47" s="1139"/>
      <c r="C47" s="857"/>
      <c r="D47" s="845"/>
      <c r="E47" s="857"/>
      <c r="F47" s="857"/>
      <c r="G47" s="361"/>
      <c r="H47" s="890"/>
      <c r="J47" s="484"/>
    </row>
    <row r="48" spans="1:10" s="151" customFormat="1" ht="18" customHeight="1" x14ac:dyDescent="0.2">
      <c r="A48" s="900"/>
      <c r="B48" s="1139"/>
      <c r="C48" s="857"/>
      <c r="D48" s="845"/>
      <c r="E48" s="857"/>
      <c r="F48" s="857"/>
      <c r="G48" s="361"/>
      <c r="H48" s="890"/>
      <c r="J48" s="484"/>
    </row>
    <row r="49" spans="1:16" s="153" customFormat="1" ht="30" customHeight="1" x14ac:dyDescent="0.2">
      <c r="A49" s="900"/>
      <c r="B49" s="1014" t="s">
        <v>559</v>
      </c>
      <c r="C49" s="694" t="s">
        <v>560</v>
      </c>
      <c r="D49" s="1133" t="s">
        <v>385</v>
      </c>
      <c r="E49" s="1137" t="s">
        <v>344</v>
      </c>
      <c r="F49" s="1133" t="s">
        <v>166</v>
      </c>
      <c r="G49" s="202"/>
      <c r="H49" s="1285" t="s">
        <v>387</v>
      </c>
      <c r="K49" s="151"/>
      <c r="L49" s="151"/>
      <c r="M49" s="151"/>
      <c r="N49" s="151"/>
      <c r="O49" s="151"/>
      <c r="P49" s="151"/>
    </row>
    <row r="50" spans="1:16" s="151" customFormat="1" ht="18" customHeight="1" x14ac:dyDescent="0.2">
      <c r="A50" s="900"/>
      <c r="B50" s="1136" t="s">
        <v>388</v>
      </c>
      <c r="C50" s="1136" t="s">
        <v>389</v>
      </c>
      <c r="D50" s="1135" t="s">
        <v>561</v>
      </c>
      <c r="E50" s="1176" t="s">
        <v>246</v>
      </c>
      <c r="F50" s="1132" t="s">
        <v>243</v>
      </c>
      <c r="G50" s="361"/>
      <c r="H50" s="1286"/>
      <c r="J50" s="484"/>
    </row>
    <row r="51" spans="1:16" ht="18" hidden="1" customHeight="1" x14ac:dyDescent="0.2">
      <c r="B51" s="697" t="s">
        <v>511</v>
      </c>
      <c r="C51" s="851" t="s">
        <v>512</v>
      </c>
      <c r="D51" s="697">
        <v>45204</v>
      </c>
      <c r="E51" s="851">
        <f t="shared" ref="E51:E62" si="25">D51+2</f>
        <v>45206</v>
      </c>
      <c r="F51" s="851">
        <f t="shared" ref="F51" si="26">D51+6</f>
        <v>45210</v>
      </c>
      <c r="G51" s="361"/>
      <c r="H51" s="851">
        <v>45205</v>
      </c>
    </row>
    <row r="52" spans="1:16" ht="18" hidden="1" customHeight="1" x14ac:dyDescent="0.2">
      <c r="B52" s="835" t="s">
        <v>514</v>
      </c>
      <c r="C52" s="851" t="s">
        <v>515</v>
      </c>
      <c r="D52" s="697">
        <v>45211</v>
      </c>
      <c r="E52" s="853">
        <f t="shared" si="25"/>
        <v>45213</v>
      </c>
      <c r="F52" s="851">
        <f t="shared" ref="F52:F54" si="27">D52+6</f>
        <v>45217</v>
      </c>
      <c r="G52" s="361"/>
      <c r="H52" s="851">
        <f t="shared" ref="H52:H54" si="28">H51+7</f>
        <v>45212</v>
      </c>
    </row>
    <row r="53" spans="1:16" ht="18" hidden="1" customHeight="1" x14ac:dyDescent="0.2">
      <c r="B53" s="889" t="s">
        <v>517</v>
      </c>
      <c r="C53" s="851" t="s">
        <v>518</v>
      </c>
      <c r="D53" s="697">
        <v>45221</v>
      </c>
      <c r="E53" s="851">
        <f t="shared" si="25"/>
        <v>45223</v>
      </c>
      <c r="F53" s="851">
        <f t="shared" si="27"/>
        <v>45227</v>
      </c>
      <c r="G53" s="361"/>
      <c r="H53" s="851">
        <f t="shared" si="28"/>
        <v>45219</v>
      </c>
    </row>
    <row r="54" spans="1:16" ht="18" hidden="1" customHeight="1" x14ac:dyDescent="0.2">
      <c r="B54" s="835" t="s">
        <v>511</v>
      </c>
      <c r="C54" s="851" t="s">
        <v>520</v>
      </c>
      <c r="D54" s="697">
        <v>45225</v>
      </c>
      <c r="E54" s="853">
        <f t="shared" si="25"/>
        <v>45227</v>
      </c>
      <c r="F54" s="851">
        <f t="shared" si="27"/>
        <v>45231</v>
      </c>
      <c r="G54" s="361"/>
      <c r="H54" s="851">
        <f t="shared" si="28"/>
        <v>45226</v>
      </c>
    </row>
    <row r="55" spans="1:16" ht="18" hidden="1" customHeight="1" x14ac:dyDescent="0.2">
      <c r="B55" s="697" t="s">
        <v>511</v>
      </c>
      <c r="C55" s="851" t="s">
        <v>562</v>
      </c>
      <c r="D55" s="697">
        <v>45238</v>
      </c>
      <c r="E55" s="851">
        <f t="shared" si="25"/>
        <v>45240</v>
      </c>
      <c r="F55" s="851">
        <f>D55+3</f>
        <v>45241</v>
      </c>
      <c r="G55" s="361"/>
      <c r="H55" s="851">
        <f>D55+1</f>
        <v>45239</v>
      </c>
    </row>
    <row r="56" spans="1:16" ht="18" hidden="1" customHeight="1" x14ac:dyDescent="0.2">
      <c r="B56" s="889" t="s">
        <v>514</v>
      </c>
      <c r="C56" s="851" t="s">
        <v>563</v>
      </c>
      <c r="D56" s="697">
        <f>D55+7</f>
        <v>45245</v>
      </c>
      <c r="E56" s="851">
        <f t="shared" si="25"/>
        <v>45247</v>
      </c>
      <c r="F56" s="851">
        <f t="shared" ref="F56:F63" si="29">D56+3</f>
        <v>45248</v>
      </c>
      <c r="G56" s="361"/>
      <c r="H56" s="851">
        <f>H55+7</f>
        <v>45246</v>
      </c>
    </row>
    <row r="57" spans="1:16" ht="18" hidden="1" customHeight="1" x14ac:dyDescent="0.2">
      <c r="B57" s="835" t="s">
        <v>517</v>
      </c>
      <c r="C57" s="851" t="s">
        <v>564</v>
      </c>
      <c r="D57" s="697">
        <f t="shared" ref="D57:D71" si="30">D56+7</f>
        <v>45252</v>
      </c>
      <c r="E57" s="851">
        <f t="shared" si="25"/>
        <v>45254</v>
      </c>
      <c r="F57" s="851">
        <f t="shared" si="29"/>
        <v>45255</v>
      </c>
      <c r="G57" s="361"/>
      <c r="H57" s="851">
        <f t="shared" ref="H57:H87" si="31">H56+7</f>
        <v>45253</v>
      </c>
    </row>
    <row r="58" spans="1:16" ht="18" hidden="1" customHeight="1" x14ac:dyDescent="0.2">
      <c r="B58" s="697" t="s">
        <v>511</v>
      </c>
      <c r="C58" s="851" t="s">
        <v>565</v>
      </c>
      <c r="D58" s="697">
        <f t="shared" si="30"/>
        <v>45259</v>
      </c>
      <c r="E58" s="851">
        <f t="shared" si="25"/>
        <v>45261</v>
      </c>
      <c r="F58" s="851">
        <f t="shared" si="29"/>
        <v>45262</v>
      </c>
      <c r="G58" s="361"/>
      <c r="H58" s="851">
        <f t="shared" si="31"/>
        <v>45260</v>
      </c>
    </row>
    <row r="59" spans="1:16" ht="18" hidden="1" customHeight="1" x14ac:dyDescent="0.2">
      <c r="B59" s="889" t="s">
        <v>514</v>
      </c>
      <c r="C59" s="851" t="s">
        <v>566</v>
      </c>
      <c r="D59" s="697">
        <f t="shared" si="30"/>
        <v>45266</v>
      </c>
      <c r="E59" s="851">
        <f t="shared" si="25"/>
        <v>45268</v>
      </c>
      <c r="F59" s="851">
        <f t="shared" si="29"/>
        <v>45269</v>
      </c>
      <c r="G59" s="361"/>
      <c r="H59" s="851">
        <f t="shared" si="31"/>
        <v>45267</v>
      </c>
    </row>
    <row r="60" spans="1:16" ht="18" hidden="1" customHeight="1" x14ac:dyDescent="0.2">
      <c r="B60" s="835" t="s">
        <v>517</v>
      </c>
      <c r="C60" s="851" t="s">
        <v>567</v>
      </c>
      <c r="D60" s="697">
        <f t="shared" si="30"/>
        <v>45273</v>
      </c>
      <c r="E60" s="851">
        <f t="shared" si="25"/>
        <v>45275</v>
      </c>
      <c r="F60" s="851">
        <f t="shared" si="29"/>
        <v>45276</v>
      </c>
      <c r="G60" s="361"/>
      <c r="H60" s="851">
        <f t="shared" si="31"/>
        <v>45274</v>
      </c>
    </row>
    <row r="61" spans="1:16" ht="18" hidden="1" customHeight="1" x14ac:dyDescent="0.2">
      <c r="B61" s="697" t="s">
        <v>511</v>
      </c>
      <c r="C61" s="851" t="s">
        <v>568</v>
      </c>
      <c r="D61" s="697">
        <f t="shared" si="30"/>
        <v>45280</v>
      </c>
      <c r="E61" s="851">
        <f t="shared" si="25"/>
        <v>45282</v>
      </c>
      <c r="F61" s="851">
        <f t="shared" si="29"/>
        <v>45283</v>
      </c>
      <c r="G61" s="361"/>
      <c r="H61" s="851">
        <f t="shared" si="31"/>
        <v>45281</v>
      </c>
    </row>
    <row r="62" spans="1:16" ht="18" hidden="1" customHeight="1" x14ac:dyDescent="0.2">
      <c r="B62" s="889" t="s">
        <v>514</v>
      </c>
      <c r="C62" s="851" t="s">
        <v>569</v>
      </c>
      <c r="D62" s="697">
        <f t="shared" si="30"/>
        <v>45287</v>
      </c>
      <c r="E62" s="851">
        <f t="shared" si="25"/>
        <v>45289</v>
      </c>
      <c r="F62" s="851">
        <f t="shared" si="29"/>
        <v>45290</v>
      </c>
      <c r="G62" s="361"/>
      <c r="H62" s="851">
        <f t="shared" si="31"/>
        <v>45288</v>
      </c>
    </row>
    <row r="63" spans="1:16" ht="18" hidden="1" customHeight="1" x14ac:dyDescent="0.2">
      <c r="B63" s="835" t="s">
        <v>517</v>
      </c>
      <c r="C63" s="851" t="s">
        <v>570</v>
      </c>
      <c r="D63" s="697">
        <f t="shared" si="30"/>
        <v>45294</v>
      </c>
      <c r="E63" s="851">
        <f t="shared" ref="E63:E76" si="32">D63+2</f>
        <v>45296</v>
      </c>
      <c r="F63" s="851">
        <f t="shared" si="29"/>
        <v>45297</v>
      </c>
      <c r="G63" s="361"/>
      <c r="H63" s="851">
        <f t="shared" si="31"/>
        <v>45295</v>
      </c>
    </row>
    <row r="64" spans="1:16" ht="18" hidden="1" customHeight="1" x14ac:dyDescent="0.2">
      <c r="B64" s="697" t="s">
        <v>511</v>
      </c>
      <c r="C64" s="851" t="s">
        <v>571</v>
      </c>
      <c r="D64" s="697">
        <f t="shared" si="30"/>
        <v>45301</v>
      </c>
      <c r="E64" s="851">
        <f t="shared" si="32"/>
        <v>45303</v>
      </c>
      <c r="F64" s="851">
        <f t="shared" ref="F64:F66" si="33">D64+3</f>
        <v>45304</v>
      </c>
      <c r="G64" s="361"/>
      <c r="H64" s="851">
        <f t="shared" si="31"/>
        <v>45302</v>
      </c>
    </row>
    <row r="65" spans="1:8" ht="18" hidden="1" customHeight="1" x14ac:dyDescent="0.2">
      <c r="B65" s="889" t="s">
        <v>514</v>
      </c>
      <c r="C65" s="851" t="s">
        <v>572</v>
      </c>
      <c r="D65" s="697">
        <f t="shared" si="30"/>
        <v>45308</v>
      </c>
      <c r="E65" s="851">
        <f t="shared" si="32"/>
        <v>45310</v>
      </c>
      <c r="F65" s="851">
        <f t="shared" si="33"/>
        <v>45311</v>
      </c>
      <c r="G65" s="361"/>
      <c r="H65" s="851">
        <f t="shared" si="31"/>
        <v>45309</v>
      </c>
    </row>
    <row r="66" spans="1:8" ht="18" hidden="1" customHeight="1" x14ac:dyDescent="0.2">
      <c r="B66" s="835" t="s">
        <v>517</v>
      </c>
      <c r="C66" s="851" t="s">
        <v>573</v>
      </c>
      <c r="D66" s="697">
        <f t="shared" si="30"/>
        <v>45315</v>
      </c>
      <c r="E66" s="851">
        <f t="shared" si="32"/>
        <v>45317</v>
      </c>
      <c r="F66" s="851">
        <f t="shared" si="33"/>
        <v>45318</v>
      </c>
      <c r="G66" s="361"/>
      <c r="H66" s="851">
        <f t="shared" si="31"/>
        <v>45316</v>
      </c>
    </row>
    <row r="67" spans="1:8" ht="18" hidden="1" customHeight="1" x14ac:dyDescent="0.2">
      <c r="B67" s="697" t="s">
        <v>511</v>
      </c>
      <c r="C67" s="851" t="s">
        <v>574</v>
      </c>
      <c r="D67" s="697">
        <f t="shared" si="30"/>
        <v>45322</v>
      </c>
      <c r="E67" s="851">
        <f t="shared" si="32"/>
        <v>45324</v>
      </c>
      <c r="F67" s="851">
        <f t="shared" ref="F67" si="34">D67+3</f>
        <v>45325</v>
      </c>
      <c r="G67" s="361"/>
      <c r="H67" s="851">
        <f t="shared" si="31"/>
        <v>45323</v>
      </c>
    </row>
    <row r="68" spans="1:8" ht="18" hidden="1" customHeight="1" x14ac:dyDescent="0.2">
      <c r="B68" s="889" t="s">
        <v>514</v>
      </c>
      <c r="C68" s="851" t="s">
        <v>575</v>
      </c>
      <c r="D68" s="697">
        <f t="shared" si="30"/>
        <v>45329</v>
      </c>
      <c r="E68" s="851">
        <f t="shared" si="32"/>
        <v>45331</v>
      </c>
      <c r="F68" s="851">
        <f t="shared" ref="F68" si="35">D68+3</f>
        <v>45332</v>
      </c>
      <c r="G68" s="361"/>
      <c r="H68" s="851">
        <f t="shared" si="31"/>
        <v>45330</v>
      </c>
    </row>
    <row r="69" spans="1:8" ht="18" hidden="1" customHeight="1" x14ac:dyDescent="0.2">
      <c r="B69" s="835" t="s">
        <v>517</v>
      </c>
      <c r="C69" s="851" t="s">
        <v>576</v>
      </c>
      <c r="D69" s="697">
        <f t="shared" si="30"/>
        <v>45336</v>
      </c>
      <c r="E69" s="851">
        <f t="shared" si="32"/>
        <v>45338</v>
      </c>
      <c r="F69" s="851">
        <f t="shared" ref="F69" si="36">D69+3</f>
        <v>45339</v>
      </c>
      <c r="G69" s="361"/>
      <c r="H69" s="851">
        <f t="shared" si="31"/>
        <v>45337</v>
      </c>
    </row>
    <row r="70" spans="1:8" ht="18" hidden="1" customHeight="1" x14ac:dyDescent="0.2">
      <c r="B70" s="697" t="s">
        <v>511</v>
      </c>
      <c r="C70" s="851" t="s">
        <v>577</v>
      </c>
      <c r="D70" s="697">
        <f t="shared" si="30"/>
        <v>45343</v>
      </c>
      <c r="E70" s="851">
        <f t="shared" si="32"/>
        <v>45345</v>
      </c>
      <c r="F70" s="851">
        <f t="shared" ref="F70:F72" si="37">D70+3</f>
        <v>45346</v>
      </c>
      <c r="G70" s="361"/>
      <c r="H70" s="851">
        <f t="shared" si="31"/>
        <v>45344</v>
      </c>
    </row>
    <row r="71" spans="1:8" ht="18" hidden="1" customHeight="1" x14ac:dyDescent="0.2">
      <c r="B71" s="889" t="s">
        <v>514</v>
      </c>
      <c r="C71" s="851" t="s">
        <v>578</v>
      </c>
      <c r="D71" s="697">
        <f t="shared" si="30"/>
        <v>45350</v>
      </c>
      <c r="E71" s="851">
        <f t="shared" si="32"/>
        <v>45352</v>
      </c>
      <c r="F71" s="851">
        <f t="shared" si="37"/>
        <v>45353</v>
      </c>
      <c r="G71" s="361"/>
      <c r="H71" s="851">
        <f t="shared" si="31"/>
        <v>45351</v>
      </c>
    </row>
    <row r="72" spans="1:8" ht="18" hidden="1" customHeight="1" x14ac:dyDescent="0.2">
      <c r="B72" s="835" t="s">
        <v>517</v>
      </c>
      <c r="C72" s="851" t="s">
        <v>579</v>
      </c>
      <c r="D72" s="697">
        <v>45358</v>
      </c>
      <c r="E72" s="851">
        <f t="shared" si="32"/>
        <v>45360</v>
      </c>
      <c r="F72" s="851">
        <f t="shared" si="37"/>
        <v>45361</v>
      </c>
      <c r="G72" s="361"/>
      <c r="H72" s="851">
        <v>45358</v>
      </c>
    </row>
    <row r="73" spans="1:8" ht="18" hidden="1" customHeight="1" x14ac:dyDescent="0.2">
      <c r="B73" s="697" t="s">
        <v>511</v>
      </c>
      <c r="C73" s="851" t="s">
        <v>580</v>
      </c>
      <c r="D73" s="697">
        <v>45366</v>
      </c>
      <c r="E73" s="851">
        <f t="shared" si="32"/>
        <v>45368</v>
      </c>
      <c r="F73" s="851">
        <f t="shared" ref="F73:F75" si="38">D73+3</f>
        <v>45369</v>
      </c>
      <c r="G73" s="361"/>
      <c r="H73" s="851">
        <f t="shared" si="31"/>
        <v>45365</v>
      </c>
    </row>
    <row r="74" spans="1:8" ht="18" hidden="1" customHeight="1" x14ac:dyDescent="0.2">
      <c r="B74" s="889" t="s">
        <v>514</v>
      </c>
      <c r="C74" s="851" t="s">
        <v>581</v>
      </c>
      <c r="D74" s="697">
        <v>45375</v>
      </c>
      <c r="E74" s="851">
        <f t="shared" si="32"/>
        <v>45377</v>
      </c>
      <c r="F74" s="851">
        <f t="shared" si="38"/>
        <v>45378</v>
      </c>
      <c r="G74" s="361"/>
      <c r="H74" s="851">
        <f t="shared" si="31"/>
        <v>45372</v>
      </c>
    </row>
    <row r="75" spans="1:8" ht="18" hidden="1" customHeight="1" x14ac:dyDescent="0.2">
      <c r="B75" s="835" t="s">
        <v>517</v>
      </c>
      <c r="C75" s="851" t="s">
        <v>582</v>
      </c>
      <c r="D75" s="697">
        <v>45378</v>
      </c>
      <c r="E75" s="991" t="s">
        <v>547</v>
      </c>
      <c r="F75" s="851">
        <f t="shared" si="38"/>
        <v>45381</v>
      </c>
      <c r="G75" s="361"/>
      <c r="H75" s="851">
        <f t="shared" si="31"/>
        <v>45379</v>
      </c>
    </row>
    <row r="76" spans="1:8" ht="18" hidden="1" customHeight="1" x14ac:dyDescent="0.2">
      <c r="B76" s="1149" t="s">
        <v>511</v>
      </c>
      <c r="C76" s="1149" t="s">
        <v>583</v>
      </c>
      <c r="D76" s="1149">
        <f t="shared" ref="D76:D77" si="39">D75+7</f>
        <v>45385</v>
      </c>
      <c r="E76" s="851">
        <f t="shared" si="32"/>
        <v>45387</v>
      </c>
      <c r="F76" s="851">
        <f t="shared" ref="F76" si="40">D76+3</f>
        <v>45388</v>
      </c>
      <c r="G76" s="361"/>
      <c r="H76" s="851">
        <f t="shared" si="31"/>
        <v>45386</v>
      </c>
    </row>
    <row r="77" spans="1:8" ht="18" hidden="1" customHeight="1" x14ac:dyDescent="0.2">
      <c r="B77" s="1013" t="s">
        <v>547</v>
      </c>
      <c r="C77" s="1149" t="s">
        <v>584</v>
      </c>
      <c r="D77" s="895">
        <f t="shared" si="39"/>
        <v>45392</v>
      </c>
      <c r="E77" s="1188"/>
      <c r="F77" s="1188"/>
      <c r="G77" s="361"/>
      <c r="H77" s="851">
        <f t="shared" si="31"/>
        <v>45393</v>
      </c>
    </row>
    <row r="78" spans="1:8" ht="18" customHeight="1" x14ac:dyDescent="0.2">
      <c r="A78" s="995" t="s">
        <v>3913</v>
      </c>
      <c r="B78" s="1149" t="s">
        <v>517</v>
      </c>
      <c r="C78" s="1149" t="s">
        <v>585</v>
      </c>
      <c r="D78" s="1149">
        <v>45402</v>
      </c>
      <c r="E78" s="851">
        <v>45401</v>
      </c>
      <c r="F78" s="851">
        <f t="shared" ref="F78:F82" si="41">D78+3</f>
        <v>45405</v>
      </c>
      <c r="G78" s="361"/>
      <c r="H78" s="851">
        <f t="shared" si="31"/>
        <v>45400</v>
      </c>
    </row>
    <row r="79" spans="1:8" ht="18" customHeight="1" x14ac:dyDescent="0.2">
      <c r="B79" s="1149" t="s">
        <v>511</v>
      </c>
      <c r="C79" s="1149" t="s">
        <v>586</v>
      </c>
      <c r="D79" s="1149">
        <v>45408</v>
      </c>
      <c r="E79" s="851">
        <f t="shared" ref="E79:E82" si="42">D79+2</f>
        <v>45410</v>
      </c>
      <c r="F79" s="851">
        <f t="shared" si="41"/>
        <v>45411</v>
      </c>
      <c r="G79" s="361"/>
      <c r="H79" s="851">
        <f t="shared" si="31"/>
        <v>45407</v>
      </c>
    </row>
    <row r="80" spans="1:8" ht="18" customHeight="1" x14ac:dyDescent="0.2">
      <c r="B80" s="1149" t="s">
        <v>514</v>
      </c>
      <c r="C80" s="1149" t="s">
        <v>587</v>
      </c>
      <c r="D80" s="1149">
        <v>45413</v>
      </c>
      <c r="E80" s="851">
        <f t="shared" si="42"/>
        <v>45415</v>
      </c>
      <c r="F80" s="851">
        <f t="shared" si="41"/>
        <v>45416</v>
      </c>
      <c r="G80" s="361"/>
      <c r="H80" s="851">
        <f t="shared" si="31"/>
        <v>45414</v>
      </c>
    </row>
    <row r="81" spans="2:12" ht="18" customHeight="1" x14ac:dyDescent="0.2">
      <c r="B81" s="1149" t="s">
        <v>517</v>
      </c>
      <c r="C81" s="1149" t="s">
        <v>588</v>
      </c>
      <c r="D81" s="1149">
        <v>45420</v>
      </c>
      <c r="E81" s="851">
        <f t="shared" si="42"/>
        <v>45422</v>
      </c>
      <c r="F81" s="851">
        <f t="shared" si="41"/>
        <v>45423</v>
      </c>
      <c r="G81" s="361"/>
      <c r="H81" s="851">
        <f t="shared" si="31"/>
        <v>45421</v>
      </c>
    </row>
    <row r="82" spans="2:12" ht="18" customHeight="1" x14ac:dyDescent="0.2">
      <c r="B82" s="1149" t="s">
        <v>511</v>
      </c>
      <c r="C82" s="1149" t="s">
        <v>589</v>
      </c>
      <c r="D82" s="1149">
        <v>45429</v>
      </c>
      <c r="E82" s="851">
        <f t="shared" si="42"/>
        <v>45431</v>
      </c>
      <c r="F82" s="851">
        <f t="shared" si="41"/>
        <v>45432</v>
      </c>
      <c r="G82" s="361"/>
      <c r="H82" s="851">
        <f t="shared" si="31"/>
        <v>45428</v>
      </c>
    </row>
    <row r="83" spans="2:12" ht="18" customHeight="1" x14ac:dyDescent="0.2">
      <c r="B83" s="1149" t="s">
        <v>514</v>
      </c>
      <c r="C83" s="1149" t="s">
        <v>590</v>
      </c>
      <c r="D83" s="1149">
        <v>45434</v>
      </c>
      <c r="E83" s="851">
        <f t="shared" ref="E83:E85" si="43">D83+2</f>
        <v>45436</v>
      </c>
      <c r="F83" s="851">
        <f t="shared" ref="F83:F85" si="44">D83+3</f>
        <v>45437</v>
      </c>
      <c r="G83" s="361"/>
      <c r="H83" s="851">
        <f t="shared" si="31"/>
        <v>45435</v>
      </c>
    </row>
    <row r="84" spans="2:12" ht="18" customHeight="1" x14ac:dyDescent="0.2">
      <c r="B84" s="1149" t="s">
        <v>517</v>
      </c>
      <c r="C84" s="1149" t="s">
        <v>591</v>
      </c>
      <c r="D84" s="1149">
        <v>45441</v>
      </c>
      <c r="E84" s="851">
        <f t="shared" si="43"/>
        <v>45443</v>
      </c>
      <c r="F84" s="851">
        <f t="shared" si="44"/>
        <v>45444</v>
      </c>
      <c r="G84" s="361"/>
      <c r="H84" s="851">
        <f t="shared" si="31"/>
        <v>45442</v>
      </c>
    </row>
    <row r="85" spans="2:12" ht="18" customHeight="1" x14ac:dyDescent="0.2">
      <c r="B85" s="1149" t="s">
        <v>511</v>
      </c>
      <c r="C85" s="1149" t="s">
        <v>592</v>
      </c>
      <c r="D85" s="1149">
        <v>45450</v>
      </c>
      <c r="E85" s="851">
        <f t="shared" si="43"/>
        <v>45452</v>
      </c>
      <c r="F85" s="851">
        <f t="shared" si="44"/>
        <v>45453</v>
      </c>
      <c r="G85" s="361"/>
      <c r="H85" s="851">
        <f t="shared" si="31"/>
        <v>45449</v>
      </c>
    </row>
    <row r="86" spans="2:12" ht="18" customHeight="1" x14ac:dyDescent="0.2">
      <c r="B86" s="1149" t="s">
        <v>514</v>
      </c>
      <c r="C86" s="1149" t="s">
        <v>3919</v>
      </c>
      <c r="D86" s="1149">
        <v>45455</v>
      </c>
      <c r="E86" s="851">
        <f t="shared" ref="E86:E87" si="45">D86+2</f>
        <v>45457</v>
      </c>
      <c r="F86" s="851">
        <f t="shared" ref="F86:F87" si="46">D86+3</f>
        <v>45458</v>
      </c>
      <c r="G86" s="361"/>
      <c r="H86" s="851">
        <f t="shared" si="31"/>
        <v>45456</v>
      </c>
    </row>
    <row r="87" spans="2:12" ht="18" customHeight="1" x14ac:dyDescent="0.2">
      <c r="B87" s="1149" t="s">
        <v>517</v>
      </c>
      <c r="C87" s="1149" t="s">
        <v>3920</v>
      </c>
      <c r="D87" s="1149">
        <v>45462</v>
      </c>
      <c r="E87" s="851">
        <f t="shared" si="45"/>
        <v>45464</v>
      </c>
      <c r="F87" s="851">
        <f t="shared" si="46"/>
        <v>45465</v>
      </c>
      <c r="G87" s="361"/>
      <c r="H87" s="851">
        <f t="shared" si="31"/>
        <v>45463</v>
      </c>
    </row>
    <row r="89" spans="2:12" ht="18" customHeight="1" x14ac:dyDescent="0.2">
      <c r="B89" s="199"/>
      <c r="C89" s="361"/>
      <c r="D89" s="361"/>
      <c r="E89" s="201"/>
      <c r="F89" s="202"/>
      <c r="G89" s="202"/>
      <c r="H89" s="361"/>
      <c r="I89" s="361"/>
      <c r="J89" s="202"/>
      <c r="K89" s="202"/>
      <c r="L89" s="202"/>
    </row>
    <row r="90" spans="2:12" ht="18" customHeight="1" thickBot="1" x14ac:dyDescent="0.25">
      <c r="B90" s="463"/>
      <c r="C90" s="361"/>
      <c r="D90" s="205"/>
      <c r="E90" s="206"/>
      <c r="F90" s="463"/>
      <c r="G90" s="361"/>
      <c r="H90" s="205"/>
      <c r="I90" s="361"/>
      <c r="J90" s="463"/>
      <c r="K90" s="205"/>
    </row>
    <row r="91" spans="2:12" ht="18" customHeight="1" x14ac:dyDescent="0.2">
      <c r="B91" s="865"/>
      <c r="C91" s="866"/>
      <c r="D91" s="867"/>
      <c r="E91" s="868"/>
      <c r="F91" s="869"/>
      <c r="G91" s="870"/>
      <c r="H91" s="871"/>
      <c r="I91" s="465"/>
      <c r="J91" s="465"/>
      <c r="K91" s="210"/>
      <c r="L91" s="210"/>
    </row>
    <row r="92" spans="2:12" ht="18" customHeight="1" x14ac:dyDescent="0.2">
      <c r="B92" s="872" t="s">
        <v>449</v>
      </c>
      <c r="C92" s="151"/>
      <c r="D92" s="153" t="s">
        <v>450</v>
      </c>
      <c r="E92" s="153"/>
      <c r="F92" s="153"/>
      <c r="G92" s="153" t="s">
        <v>451</v>
      </c>
      <c r="H92" s="873"/>
      <c r="I92" s="465"/>
      <c r="J92" s="465"/>
      <c r="K92" s="210"/>
      <c r="L92" s="210"/>
    </row>
    <row r="93" spans="2:12" ht="18" customHeight="1" x14ac:dyDescent="0.2">
      <c r="B93" s="874" t="s">
        <v>452</v>
      </c>
      <c r="C93" s="875" t="s">
        <v>453</v>
      </c>
      <c r="D93" s="138" t="s">
        <v>454</v>
      </c>
      <c r="E93" s="153"/>
      <c r="F93" s="875" t="s">
        <v>455</v>
      </c>
      <c r="G93" s="151" t="s">
        <v>456</v>
      </c>
      <c r="H93" s="876" t="s">
        <v>457</v>
      </c>
      <c r="I93" s="465"/>
      <c r="J93" s="465"/>
      <c r="K93" s="645"/>
      <c r="L93" s="210"/>
    </row>
    <row r="94" spans="2:12" ht="18" customHeight="1" x14ac:dyDescent="0.2">
      <c r="B94" s="877" t="s">
        <v>458</v>
      </c>
      <c r="C94" s="878" t="s">
        <v>459</v>
      </c>
      <c r="D94" s="138" t="s">
        <v>460</v>
      </c>
      <c r="E94" s="154" t="s">
        <v>461</v>
      </c>
      <c r="F94" s="879" t="s">
        <v>462</v>
      </c>
      <c r="G94" s="663" t="s">
        <v>463</v>
      </c>
      <c r="H94" s="880" t="s">
        <v>464</v>
      </c>
      <c r="I94" s="465"/>
      <c r="J94" s="465"/>
      <c r="K94" s="210"/>
      <c r="L94" s="210"/>
    </row>
    <row r="95" spans="2:12" ht="18" customHeight="1" x14ac:dyDescent="0.2">
      <c r="B95" s="877" t="s">
        <v>465</v>
      </c>
      <c r="C95" s="878" t="s">
        <v>466</v>
      </c>
      <c r="D95" s="138" t="s">
        <v>467</v>
      </c>
      <c r="E95" s="154" t="s">
        <v>468</v>
      </c>
      <c r="F95" s="879" t="s">
        <v>469</v>
      </c>
      <c r="G95" s="663" t="s">
        <v>470</v>
      </c>
      <c r="H95" s="880" t="s">
        <v>471</v>
      </c>
      <c r="I95" s="465"/>
      <c r="J95" s="465"/>
      <c r="K95" s="210"/>
      <c r="L95" s="210"/>
    </row>
    <row r="96" spans="2:12" ht="18" customHeight="1" x14ac:dyDescent="0.2">
      <c r="B96" s="877" t="s">
        <v>472</v>
      </c>
      <c r="C96" s="878" t="s">
        <v>473</v>
      </c>
      <c r="D96" s="138" t="s">
        <v>474</v>
      </c>
      <c r="E96" s="154" t="s">
        <v>475</v>
      </c>
      <c r="F96" s="879" t="s">
        <v>476</v>
      </c>
      <c r="G96" s="663" t="s">
        <v>477</v>
      </c>
      <c r="H96" s="880" t="s">
        <v>478</v>
      </c>
      <c r="I96" s="465"/>
      <c r="J96" s="465"/>
      <c r="K96" s="210"/>
      <c r="L96" s="210"/>
    </row>
    <row r="97" spans="2:11" ht="18" customHeight="1" x14ac:dyDescent="0.2">
      <c r="B97" s="877" t="s">
        <v>479</v>
      </c>
      <c r="C97" s="878" t="s">
        <v>480</v>
      </c>
      <c r="D97" s="138" t="s">
        <v>481</v>
      </c>
      <c r="E97" s="154" t="s">
        <v>482</v>
      </c>
      <c r="F97" s="879" t="s">
        <v>483</v>
      </c>
      <c r="G97" s="663" t="s">
        <v>484</v>
      </c>
      <c r="H97" s="880" t="s">
        <v>485</v>
      </c>
      <c r="I97" s="465"/>
      <c r="J97" s="465"/>
      <c r="K97" s="467"/>
    </row>
    <row r="98" spans="2:11" ht="18" customHeight="1" x14ac:dyDescent="0.2">
      <c r="B98" s="877" t="s">
        <v>486</v>
      </c>
      <c r="C98" s="878" t="s">
        <v>487</v>
      </c>
      <c r="D98" s="138" t="s">
        <v>488</v>
      </c>
      <c r="E98" s="154" t="s">
        <v>489</v>
      </c>
      <c r="F98" s="879" t="s">
        <v>490</v>
      </c>
      <c r="G98" s="663" t="s">
        <v>491</v>
      </c>
      <c r="H98" s="880" t="s">
        <v>492</v>
      </c>
      <c r="J98" s="16"/>
      <c r="K98" s="13"/>
    </row>
    <row r="99" spans="2:11" ht="18" customHeight="1" x14ac:dyDescent="0.2">
      <c r="B99" s="877" t="s">
        <v>493</v>
      </c>
      <c r="C99" s="878" t="s">
        <v>494</v>
      </c>
      <c r="D99" s="138" t="s">
        <v>495</v>
      </c>
      <c r="E99" s="154" t="s">
        <v>496</v>
      </c>
      <c r="F99" s="831" t="s">
        <v>497</v>
      </c>
      <c r="G99" s="663" t="s">
        <v>498</v>
      </c>
      <c r="H99" s="880" t="s">
        <v>499</v>
      </c>
    </row>
    <row r="100" spans="2:11" ht="18" customHeight="1" x14ac:dyDescent="0.2">
      <c r="B100" s="877" t="s">
        <v>500</v>
      </c>
      <c r="C100" s="878" t="s">
        <v>501</v>
      </c>
      <c r="D100" s="138"/>
      <c r="E100" s="151"/>
      <c r="F100" s="663"/>
      <c r="G100" s="663" t="s">
        <v>502</v>
      </c>
      <c r="H100" s="881" t="s">
        <v>503</v>
      </c>
    </row>
    <row r="101" spans="2:11" ht="18" customHeight="1" x14ac:dyDescent="0.2">
      <c r="B101" s="877" t="s">
        <v>504</v>
      </c>
      <c r="C101" s="878" t="s">
        <v>505</v>
      </c>
      <c r="D101" s="151"/>
      <c r="E101" s="151"/>
      <c r="F101" s="151"/>
      <c r="G101" s="151"/>
      <c r="H101" s="882"/>
    </row>
    <row r="102" spans="2:11" ht="18" customHeight="1" thickBot="1" x14ac:dyDescent="0.25">
      <c r="B102" s="883"/>
      <c r="C102" s="884"/>
      <c r="D102" s="884"/>
      <c r="E102" s="885"/>
      <c r="F102" s="885"/>
      <c r="G102" s="885"/>
      <c r="H102" s="886"/>
    </row>
  </sheetData>
  <mergeCells count="4">
    <mergeCell ref="B4:F4"/>
    <mergeCell ref="B2:F2"/>
    <mergeCell ref="H6:H7"/>
    <mergeCell ref="H49:H50"/>
  </mergeCells>
  <hyperlinks>
    <hyperlink ref="H2" location="HOME!Print_Area" display="HOME" xr:uid="{19842D1F-1BFC-4DB4-90A8-1F1EB5E20B9B}"/>
    <hyperlink ref="H93" r:id="rId1" xr:uid="{D513FE86-3324-4DED-A0BC-E9674138AB74}"/>
    <hyperlink ref="C93" r:id="rId2" xr:uid="{8A51063D-DF30-4DCA-A79B-A46C2704D5AE}"/>
    <hyperlink ref="H98" r:id="rId3" xr:uid="{C8E3F9A7-D34E-46C5-BA27-F1B26ADA93B9}"/>
    <hyperlink ref="H97" r:id="rId4" xr:uid="{55A3B42E-EDBF-4457-A75F-D16F4C7C1E5C}"/>
    <hyperlink ref="C97" r:id="rId5" xr:uid="{2078CA57-52EB-47BD-A127-E9F10D87AFAC}"/>
    <hyperlink ref="C99" r:id="rId6" xr:uid="{07F5243C-4AA3-4EEE-BC01-FD600DB69075}"/>
    <hyperlink ref="C98" r:id="rId7" xr:uid="{25DEE531-E651-4B0A-80AB-9A13C2F86838}"/>
    <hyperlink ref="C95" r:id="rId8" xr:uid="{19CC84DC-411C-4A74-9076-777764D851AE}"/>
    <hyperlink ref="C94" r:id="rId9" xr:uid="{9CAE0335-6383-47AF-A1F8-39CE81576215}"/>
    <hyperlink ref="C101" r:id="rId10" xr:uid="{F97FEE47-2A4E-4D3A-803C-0CACDFA285EA}"/>
    <hyperlink ref="H99" r:id="rId11" xr:uid="{E534B553-393D-4775-B67E-0058F8297968}"/>
    <hyperlink ref="H96" r:id="rId12" xr:uid="{BCFA5EF4-9E35-4DED-A16D-A1FDC31CC4B7}"/>
    <hyperlink ref="H100" r:id="rId13" xr:uid="{5598E10F-FE7C-4AC4-A48C-EAD585B05BE4}"/>
    <hyperlink ref="C96" r:id="rId14" xr:uid="{6D0487EB-5C98-44DA-A064-72FF9DD05424}"/>
    <hyperlink ref="F93" r:id="rId15" xr:uid="{AEE42475-D16C-401B-A711-D07FE8189CD8}"/>
    <hyperlink ref="F98" r:id="rId16" xr:uid="{3E258B43-60F1-4FDF-93C0-A69836B40E04}"/>
    <hyperlink ref="F94" r:id="rId17" xr:uid="{53836575-864D-4274-B797-3ABC8778B97F}"/>
    <hyperlink ref="F95" r:id="rId18" xr:uid="{33384F58-CF4D-4C16-AA8E-F2B1D1DDED57}"/>
    <hyperlink ref="F96" r:id="rId19" xr:uid="{6FB9B3BF-9F66-430B-9554-F64D8C7ACFD8}"/>
    <hyperlink ref="F97" r:id="rId20" xr:uid="{2887BF85-58FD-4CB8-90F8-55932B5BBB87}"/>
    <hyperlink ref="H94" r:id="rId21" xr:uid="{C2B798CB-8567-4F67-9831-C4615D740B5D}"/>
    <hyperlink ref="H95" r:id="rId22" xr:uid="{7AB61CFC-E750-4FF8-9CD6-BA029EE74AE9}"/>
    <hyperlink ref="F99" r:id="rId23" xr:uid="{0CD2E762-9158-4F51-B804-A2538BB6A4FF}"/>
  </hyperlinks>
  <pageMargins left="0.35433070866141736" right="0.70866141732283472" top="0.74803149606299213" bottom="0.74803149606299213" header="0.31496062992125984" footer="0.31496062992125984"/>
  <pageSetup paperSize="9" scale="43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IV60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93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9" ht="17.25" customHeight="1" x14ac:dyDescent="0.2">
      <c r="B2" s="8" t="s">
        <v>3650</v>
      </c>
    </row>
    <row r="3" spans="1:9" ht="17.25" customHeight="1" x14ac:dyDescent="0.2">
      <c r="B3" s="171"/>
    </row>
    <row r="4" spans="1:9" ht="17.25" customHeight="1" x14ac:dyDescent="0.2">
      <c r="C4" s="333" t="s">
        <v>3664</v>
      </c>
      <c r="D4" s="153"/>
      <c r="E4" s="153"/>
      <c r="F4" s="153"/>
      <c r="G4" s="153"/>
      <c r="H4" s="153"/>
      <c r="I4" s="153"/>
    </row>
    <row r="5" spans="1:9" ht="17.25" customHeight="1" x14ac:dyDescent="0.2">
      <c r="A5" s="197"/>
      <c r="B5" s="175"/>
      <c r="C5" s="182"/>
      <c r="D5" s="175"/>
      <c r="E5" s="175"/>
      <c r="F5" s="175"/>
      <c r="G5" s="153"/>
      <c r="H5" s="153"/>
      <c r="I5" s="153"/>
    </row>
    <row r="6" spans="1:9" ht="17.25" customHeight="1" x14ac:dyDescent="0.2">
      <c r="B6" s="214"/>
      <c r="C6" s="185" t="s">
        <v>1035</v>
      </c>
      <c r="D6" s="362" t="s">
        <v>1256</v>
      </c>
      <c r="E6" s="362" t="s">
        <v>364</v>
      </c>
      <c r="F6" s="169" t="s">
        <v>251</v>
      </c>
    </row>
    <row r="7" spans="1:9" ht="17.25" customHeight="1" x14ac:dyDescent="0.2">
      <c r="B7" s="158" t="s">
        <v>388</v>
      </c>
      <c r="C7" s="158" t="s">
        <v>389</v>
      </c>
      <c r="D7" s="362"/>
      <c r="E7" s="362" t="s">
        <v>178</v>
      </c>
      <c r="F7" s="362" t="s">
        <v>163</v>
      </c>
    </row>
    <row r="8" spans="1:9" ht="17.25" customHeight="1" x14ac:dyDescent="0.2">
      <c r="B8" s="178" t="s">
        <v>3665</v>
      </c>
      <c r="C8" s="181" t="s">
        <v>3666</v>
      </c>
      <c r="D8" s="343">
        <v>43332</v>
      </c>
      <c r="E8" s="343">
        <f t="shared" ref="E8" si="0">D8+7</f>
        <v>43339</v>
      </c>
      <c r="F8" s="343">
        <f t="shared" ref="F8" si="1">D8+9</f>
        <v>43341</v>
      </c>
    </row>
    <row r="9" spans="1:9" ht="17.25" customHeight="1" x14ac:dyDescent="0.2">
      <c r="B9" s="178" t="s">
        <v>3667</v>
      </c>
      <c r="C9" s="181" t="s">
        <v>3668</v>
      </c>
      <c r="D9" s="343">
        <f t="shared" ref="D9" si="2">D8+7</f>
        <v>43339</v>
      </c>
      <c r="E9" s="343">
        <f t="shared" ref="E9" si="3">D9+7</f>
        <v>43346</v>
      </c>
      <c r="F9" s="343">
        <f t="shared" ref="F9" si="4">D9+9</f>
        <v>43348</v>
      </c>
    </row>
    <row r="10" spans="1:9" ht="17.25" customHeight="1" x14ac:dyDescent="0.2">
      <c r="B10" s="177" t="s">
        <v>3669</v>
      </c>
      <c r="C10" s="179" t="s">
        <v>3670</v>
      </c>
      <c r="D10" s="341">
        <v>43351</v>
      </c>
      <c r="E10" s="160">
        <f t="shared" ref="E10" si="5">D10+7</f>
        <v>43358</v>
      </c>
      <c r="F10" s="341">
        <v>43357</v>
      </c>
    </row>
    <row r="11" spans="1:9" ht="17.25" customHeight="1" x14ac:dyDescent="0.2">
      <c r="B11" s="163"/>
    </row>
    <row r="12" spans="1:9" ht="17.25" customHeight="1" x14ac:dyDescent="0.2">
      <c r="B12" s="163"/>
    </row>
    <row r="13" spans="1:9" ht="17.25" customHeight="1" x14ac:dyDescent="0.2">
      <c r="B13" s="214"/>
      <c r="C13" s="185" t="s">
        <v>1035</v>
      </c>
      <c r="D13" s="362" t="s">
        <v>1256</v>
      </c>
      <c r="E13" s="362" t="s">
        <v>233</v>
      </c>
      <c r="F13" s="362" t="s">
        <v>195</v>
      </c>
      <c r="G13" s="362" t="s">
        <v>3671</v>
      </c>
    </row>
    <row r="14" spans="1:9" ht="17.25" customHeight="1" x14ac:dyDescent="0.2">
      <c r="B14" s="158" t="s">
        <v>388</v>
      </c>
      <c r="C14" s="158" t="s">
        <v>389</v>
      </c>
      <c r="D14" s="362"/>
      <c r="E14" s="362" t="s">
        <v>178</v>
      </c>
      <c r="F14" s="362"/>
      <c r="G14" s="362"/>
    </row>
    <row r="15" spans="1:9" ht="17.25" customHeight="1" x14ac:dyDescent="0.2">
      <c r="B15" s="177" t="s">
        <v>3672</v>
      </c>
      <c r="C15" s="179" t="s">
        <v>3673</v>
      </c>
      <c r="D15" s="341">
        <v>43374</v>
      </c>
      <c r="E15" s="341"/>
      <c r="F15" s="341"/>
      <c r="G15" s="341"/>
    </row>
    <row r="16" spans="1:9" ht="17.25" customHeight="1" x14ac:dyDescent="0.2">
      <c r="B16" s="177"/>
      <c r="C16" s="179" t="s">
        <v>3674</v>
      </c>
      <c r="D16" s="341"/>
      <c r="E16" s="341"/>
      <c r="F16" s="341"/>
      <c r="G16" s="341"/>
    </row>
    <row r="17" spans="1:256" ht="17.25" customHeight="1" x14ac:dyDescent="0.2">
      <c r="B17" s="163"/>
    </row>
    <row r="18" spans="1:256" ht="17.25" customHeight="1" x14ac:dyDescent="0.2">
      <c r="B18" s="163"/>
    </row>
    <row r="19" spans="1:256" ht="17.25" customHeight="1" x14ac:dyDescent="0.2">
      <c r="B19" s="163"/>
    </row>
    <row r="20" spans="1:256" ht="17.25" customHeight="1" x14ac:dyDescent="0.2">
      <c r="A20" s="144"/>
      <c r="B20" s="163" t="s">
        <v>685</v>
      </c>
      <c r="C20" s="161"/>
      <c r="D20" s="161"/>
      <c r="E20" s="161"/>
      <c r="F20" s="161"/>
      <c r="I20" s="153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s="165" customFormat="1" ht="17.25" customHeight="1" x14ac:dyDescent="0.2">
      <c r="A21" s="144"/>
      <c r="B21" s="163"/>
      <c r="C21" s="151"/>
      <c r="D21" s="151"/>
      <c r="E21" s="151"/>
      <c r="F21" s="151"/>
      <c r="G21" s="151"/>
      <c r="H21" s="151"/>
      <c r="I21" s="151"/>
      <c r="J21" s="151"/>
      <c r="L21" s="153"/>
      <c r="M21" s="151"/>
    </row>
    <row r="22" spans="1:256" s="165" customFormat="1" ht="17.25" customHeight="1" x14ac:dyDescent="0.2">
      <c r="A22" s="198"/>
      <c r="B22" s="199" t="s">
        <v>449</v>
      </c>
      <c r="C22" s="200"/>
      <c r="D22" s="200"/>
      <c r="E22" s="201"/>
      <c r="F22" s="202" t="s">
        <v>1168</v>
      </c>
      <c r="G22" s="202"/>
      <c r="H22" s="200"/>
      <c r="I22" s="200"/>
      <c r="J22" s="202" t="s">
        <v>451</v>
      </c>
      <c r="K22" s="202"/>
      <c r="L22" s="202"/>
      <c r="M22" s="200"/>
      <c r="N22" s="203"/>
    </row>
    <row r="23" spans="1:256" s="165" customFormat="1" ht="17.25" customHeight="1" x14ac:dyDescent="0.2">
      <c r="A23" s="198"/>
      <c r="B23" s="204" t="s">
        <v>452</v>
      </c>
      <c r="C23" s="200"/>
      <c r="D23" s="205" t="s">
        <v>453</v>
      </c>
      <c r="E23" s="206"/>
      <c r="F23" s="204" t="s">
        <v>454</v>
      </c>
      <c r="G23" s="200"/>
      <c r="H23" s="205" t="s">
        <v>455</v>
      </c>
      <c r="I23" s="200"/>
      <c r="J23" s="204" t="s">
        <v>456</v>
      </c>
      <c r="K23" s="200"/>
      <c r="L23" s="205" t="s">
        <v>457</v>
      </c>
      <c r="M23" s="200"/>
      <c r="N23" s="203"/>
    </row>
    <row r="24" spans="1:256" s="165" customFormat="1" ht="17.25" customHeight="1" x14ac:dyDescent="0.2">
      <c r="A24" s="207"/>
      <c r="B24" s="208" t="s">
        <v>3451</v>
      </c>
      <c r="C24" s="209" t="s">
        <v>3452</v>
      </c>
      <c r="D24" s="210" t="s">
        <v>3453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463</v>
      </c>
      <c r="K24" s="209" t="s">
        <v>1169</v>
      </c>
      <c r="L24" s="210" t="s">
        <v>464</v>
      </c>
      <c r="M24" s="200"/>
      <c r="N24" s="203"/>
    </row>
    <row r="25" spans="1:256" s="165" customFormat="1" ht="17.25" customHeight="1" x14ac:dyDescent="0.2">
      <c r="A25" s="198"/>
      <c r="B25" s="208" t="s">
        <v>3454</v>
      </c>
      <c r="C25" s="209" t="s">
        <v>3455</v>
      </c>
      <c r="D25" s="210" t="s">
        <v>3456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470</v>
      </c>
      <c r="K25" s="209" t="s">
        <v>1170</v>
      </c>
      <c r="L25" s="210" t="s">
        <v>471</v>
      </c>
      <c r="M25" s="200"/>
      <c r="N25" s="203"/>
    </row>
    <row r="26" spans="1:256" s="165" customFormat="1" ht="17.25" customHeight="1" x14ac:dyDescent="0.2">
      <c r="A26" s="198"/>
      <c r="B26" s="208" t="s">
        <v>1171</v>
      </c>
      <c r="C26" s="209" t="s">
        <v>3457</v>
      </c>
      <c r="D26" s="210" t="s">
        <v>1172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1173</v>
      </c>
      <c r="K26" s="209" t="s">
        <v>1174</v>
      </c>
      <c r="L26" s="210" t="s">
        <v>1175</v>
      </c>
      <c r="M26" s="200"/>
      <c r="N26" s="203"/>
    </row>
    <row r="27" spans="1:256" s="165" customFormat="1" ht="17.25" customHeight="1" x14ac:dyDescent="0.2">
      <c r="A27" s="198"/>
      <c r="B27" s="208" t="s">
        <v>3458</v>
      </c>
      <c r="C27" s="209" t="s">
        <v>3459</v>
      </c>
      <c r="D27" s="210" t="s">
        <v>3460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484</v>
      </c>
      <c r="K27" s="209" t="s">
        <v>1176</v>
      </c>
      <c r="L27" s="210" t="s">
        <v>485</v>
      </c>
      <c r="M27" s="200"/>
      <c r="N27" s="203"/>
    </row>
    <row r="28" spans="1:256" s="165" customFormat="1" ht="17.25" customHeight="1" x14ac:dyDescent="0.2">
      <c r="A28" s="198"/>
      <c r="B28" s="208" t="s">
        <v>479</v>
      </c>
      <c r="C28" s="209" t="s">
        <v>3461</v>
      </c>
      <c r="D28" s="210" t="s">
        <v>480</v>
      </c>
      <c r="E28" s="204"/>
      <c r="F28" s="208"/>
      <c r="G28" s="209"/>
      <c r="H28" s="210"/>
      <c r="I28" s="200"/>
      <c r="J28" s="208" t="s">
        <v>491</v>
      </c>
      <c r="K28" s="209" t="s">
        <v>1177</v>
      </c>
      <c r="L28" s="210" t="s">
        <v>492</v>
      </c>
      <c r="M28" s="200"/>
      <c r="N28" s="203"/>
    </row>
    <row r="29" spans="1:256" s="165" customFormat="1" ht="17.25" customHeight="1" x14ac:dyDescent="0.2">
      <c r="A29" s="198"/>
      <c r="B29" s="208" t="s">
        <v>3462</v>
      </c>
      <c r="C29" s="209" t="s">
        <v>3463</v>
      </c>
      <c r="D29" s="210" t="s">
        <v>3464</v>
      </c>
      <c r="E29" s="204"/>
      <c r="F29" s="208"/>
      <c r="G29" s="209"/>
      <c r="H29" s="210"/>
      <c r="I29" s="200"/>
      <c r="J29" s="208" t="s">
        <v>498</v>
      </c>
      <c r="K29" s="209" t="s">
        <v>1178</v>
      </c>
      <c r="L29" s="210" t="s">
        <v>499</v>
      </c>
      <c r="M29" s="200"/>
      <c r="N29" s="203"/>
    </row>
    <row r="30" spans="1:256" s="165" customFormat="1" ht="17.25" customHeight="1" x14ac:dyDescent="0.2">
      <c r="A30" s="198"/>
      <c r="B30" s="208" t="s">
        <v>3465</v>
      </c>
      <c r="C30" s="209" t="s">
        <v>3466</v>
      </c>
      <c r="D30" s="210" t="s">
        <v>3467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 x14ac:dyDescent="0.2">
      <c r="A31" s="198"/>
      <c r="B31" s="208" t="s">
        <v>3468</v>
      </c>
      <c r="C31" s="209" t="s">
        <v>3469</v>
      </c>
      <c r="D31" s="210" t="s">
        <v>3470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 x14ac:dyDescent="0.2">
      <c r="A32" s="204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 x14ac:dyDescent="0.2">
      <c r="A33" s="204"/>
      <c r="B33" s="200" t="s">
        <v>1181</v>
      </c>
      <c r="C33" s="200" t="s">
        <v>1182</v>
      </c>
      <c r="D33" s="212"/>
      <c r="E33" s="200"/>
      <c r="F33" s="200" t="s">
        <v>1183</v>
      </c>
      <c r="G33" s="213" t="s">
        <v>1184</v>
      </c>
      <c r="H33" s="203"/>
      <c r="I33" s="200"/>
      <c r="J33" s="200" t="s">
        <v>1183</v>
      </c>
      <c r="K33" s="200" t="s">
        <v>1185</v>
      </c>
      <c r="L33" s="203"/>
      <c r="M33" s="203"/>
      <c r="N33" s="203"/>
    </row>
    <row r="54" spans="2:6" ht="17.25" customHeight="1" x14ac:dyDescent="0.2">
      <c r="B54" s="214"/>
      <c r="C54" s="185" t="s">
        <v>1035</v>
      </c>
      <c r="D54" s="362" t="s">
        <v>1256</v>
      </c>
      <c r="E54" s="169" t="s">
        <v>251</v>
      </c>
    </row>
    <row r="55" spans="2:6" ht="17.25" customHeight="1" x14ac:dyDescent="0.2">
      <c r="B55" s="158" t="s">
        <v>388</v>
      </c>
      <c r="C55" s="158" t="s">
        <v>389</v>
      </c>
      <c r="D55" s="362"/>
      <c r="E55" s="362" t="s">
        <v>163</v>
      </c>
    </row>
    <row r="56" spans="2:6" ht="17.25" customHeight="1" x14ac:dyDescent="0.2">
      <c r="B56" s="177" t="s">
        <v>3675</v>
      </c>
      <c r="C56" s="179" t="s">
        <v>3676</v>
      </c>
      <c r="D56" s="341">
        <v>43087</v>
      </c>
      <c r="E56" s="274">
        <v>43096</v>
      </c>
      <c r="F56" s="155"/>
    </row>
    <row r="57" spans="2:6" ht="17.25" customHeight="1" x14ac:dyDescent="0.2">
      <c r="B57" s="178" t="s">
        <v>3677</v>
      </c>
      <c r="C57" s="181" t="s">
        <v>3678</v>
      </c>
      <c r="D57" s="343">
        <v>43101</v>
      </c>
      <c r="E57" s="343">
        <v>43110</v>
      </c>
      <c r="F57" s="155"/>
    </row>
    <row r="58" spans="2:6" ht="17.25" customHeight="1" x14ac:dyDescent="0.2">
      <c r="F58" s="155"/>
    </row>
    <row r="59" spans="2:6" ht="17.25" customHeight="1" x14ac:dyDescent="0.2">
      <c r="F59" s="155"/>
    </row>
    <row r="60" spans="2:6" ht="17.25" customHeight="1" x14ac:dyDescent="0.2">
      <c r="F60" s="155"/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IV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8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10" ht="17.25" customHeight="1" x14ac:dyDescent="0.2">
      <c r="B2" s="8" t="s">
        <v>3650</v>
      </c>
    </row>
    <row r="3" spans="1:10" ht="17.25" customHeight="1" x14ac:dyDescent="0.2">
      <c r="B3" s="171"/>
    </row>
    <row r="4" spans="1:10" ht="17.25" customHeight="1" x14ac:dyDescent="0.2">
      <c r="C4" s="202" t="s">
        <v>3679</v>
      </c>
      <c r="D4" s="153"/>
      <c r="E4" s="153"/>
      <c r="F4" s="153"/>
      <c r="G4" s="153"/>
      <c r="H4" s="153"/>
      <c r="I4" s="153"/>
    </row>
    <row r="5" spans="1:10" ht="17.25" customHeight="1" x14ac:dyDescent="0.2">
      <c r="A5" s="226"/>
      <c r="B5" s="175"/>
      <c r="C5" s="182"/>
      <c r="D5" s="175"/>
      <c r="E5" s="175"/>
      <c r="F5" s="175"/>
      <c r="G5" s="153"/>
      <c r="H5" s="153"/>
      <c r="I5" s="153"/>
    </row>
    <row r="6" spans="1:10" ht="24" x14ac:dyDescent="0.2">
      <c r="B6" s="164"/>
      <c r="C6" s="185" t="s">
        <v>1650</v>
      </c>
      <c r="D6" s="362" t="s">
        <v>1256</v>
      </c>
      <c r="E6" s="362" t="s">
        <v>195</v>
      </c>
      <c r="F6" s="169" t="s">
        <v>371</v>
      </c>
      <c r="G6" s="169" t="s">
        <v>3637</v>
      </c>
      <c r="H6" s="362" t="s">
        <v>259</v>
      </c>
    </row>
    <row r="7" spans="1:10" ht="20.25" customHeight="1" x14ac:dyDescent="0.2">
      <c r="B7" s="158" t="s">
        <v>388</v>
      </c>
      <c r="C7" s="158" t="s">
        <v>389</v>
      </c>
      <c r="D7" s="362"/>
      <c r="E7" s="362" t="s">
        <v>154</v>
      </c>
      <c r="F7" s="362" t="s">
        <v>147</v>
      </c>
      <c r="G7" s="362" t="s">
        <v>178</v>
      </c>
      <c r="H7" s="362" t="s">
        <v>189</v>
      </c>
    </row>
    <row r="8" spans="1:10" ht="17.25" customHeight="1" x14ac:dyDescent="0.2">
      <c r="B8" s="159" t="s">
        <v>2579</v>
      </c>
      <c r="C8" s="319" t="s">
        <v>3680</v>
      </c>
      <c r="D8" s="341">
        <v>43254</v>
      </c>
      <c r="E8" s="341">
        <f t="shared" ref="E8" si="0">D8+5</f>
        <v>43259</v>
      </c>
      <c r="F8" s="341">
        <f t="shared" ref="F8" si="1">D8+6</f>
        <v>43260</v>
      </c>
      <c r="G8" s="341">
        <f t="shared" ref="G8" si="2">D8+7</f>
        <v>43261</v>
      </c>
      <c r="H8" s="341">
        <f t="shared" ref="H8" si="3">D8+10</f>
        <v>43264</v>
      </c>
      <c r="J8" s="222"/>
    </row>
    <row r="9" spans="1:10" ht="17.25" customHeight="1" x14ac:dyDescent="0.2">
      <c r="B9" s="325" t="s">
        <v>2497</v>
      </c>
      <c r="C9" s="326" t="s">
        <v>3661</v>
      </c>
      <c r="D9" s="342">
        <f t="shared" ref="D9:D16" si="4">D8+7</f>
        <v>43261</v>
      </c>
      <c r="E9" s="341">
        <f t="shared" ref="E9:E16" si="5">D9+5</f>
        <v>43266</v>
      </c>
      <c r="F9" s="341">
        <f t="shared" ref="F9:F16" si="6">D9+6</f>
        <v>43267</v>
      </c>
      <c r="G9" s="341">
        <f t="shared" ref="G9:G16" si="7">D9+7</f>
        <v>43268</v>
      </c>
      <c r="H9" s="341">
        <f t="shared" ref="H9:H16" si="8">D9+10</f>
        <v>43271</v>
      </c>
      <c r="J9" s="222"/>
    </row>
    <row r="10" spans="1:10" ht="17.25" customHeight="1" x14ac:dyDescent="0.2">
      <c r="B10" s="325" t="s">
        <v>3681</v>
      </c>
      <c r="C10" s="326" t="s">
        <v>3682</v>
      </c>
      <c r="D10" s="342">
        <f t="shared" si="4"/>
        <v>43268</v>
      </c>
      <c r="E10" s="341">
        <f t="shared" si="5"/>
        <v>43273</v>
      </c>
      <c r="F10" s="341">
        <f t="shared" si="6"/>
        <v>43274</v>
      </c>
      <c r="G10" s="341">
        <f t="shared" si="7"/>
        <v>43275</v>
      </c>
      <c r="H10" s="341">
        <f t="shared" si="8"/>
        <v>43278</v>
      </c>
      <c r="J10" s="222"/>
    </row>
    <row r="11" spans="1:10" ht="17.25" customHeight="1" x14ac:dyDescent="0.2">
      <c r="B11" s="325" t="s">
        <v>2485</v>
      </c>
      <c r="C11" s="326" t="s">
        <v>3683</v>
      </c>
      <c r="D11" s="342">
        <f t="shared" si="4"/>
        <v>43275</v>
      </c>
      <c r="E11" s="341">
        <f t="shared" si="5"/>
        <v>43280</v>
      </c>
      <c r="F11" s="341">
        <f t="shared" si="6"/>
        <v>43281</v>
      </c>
      <c r="G11" s="341">
        <f t="shared" si="7"/>
        <v>43282</v>
      </c>
      <c r="H11" s="341">
        <f t="shared" si="8"/>
        <v>43285</v>
      </c>
      <c r="J11" s="222"/>
    </row>
    <row r="12" spans="1:10" ht="17.25" customHeight="1" x14ac:dyDescent="0.2">
      <c r="B12" s="327" t="s">
        <v>3684</v>
      </c>
      <c r="C12" s="328" t="s">
        <v>3685</v>
      </c>
      <c r="D12" s="329">
        <f t="shared" si="4"/>
        <v>43282</v>
      </c>
      <c r="E12" s="343">
        <f t="shared" si="5"/>
        <v>43287</v>
      </c>
      <c r="F12" s="343">
        <f t="shared" si="6"/>
        <v>43288</v>
      </c>
      <c r="G12" s="343">
        <f t="shared" si="7"/>
        <v>43289</v>
      </c>
      <c r="H12" s="343">
        <f t="shared" si="8"/>
        <v>43292</v>
      </c>
      <c r="J12" s="222"/>
    </row>
    <row r="13" spans="1:10" ht="17.25" customHeight="1" x14ac:dyDescent="0.2">
      <c r="B13" s="327" t="s">
        <v>3686</v>
      </c>
      <c r="C13" s="328" t="s">
        <v>3666</v>
      </c>
      <c r="D13" s="329">
        <f t="shared" si="4"/>
        <v>43289</v>
      </c>
      <c r="E13" s="343">
        <f t="shared" si="5"/>
        <v>43294</v>
      </c>
      <c r="F13" s="343">
        <f t="shared" si="6"/>
        <v>43295</v>
      </c>
      <c r="G13" s="343">
        <f t="shared" si="7"/>
        <v>43296</v>
      </c>
      <c r="H13" s="343">
        <f t="shared" si="8"/>
        <v>43299</v>
      </c>
      <c r="J13" s="222"/>
    </row>
    <row r="14" spans="1:10" ht="17.25" customHeight="1" x14ac:dyDescent="0.2">
      <c r="B14" s="327" t="s">
        <v>2513</v>
      </c>
      <c r="C14" s="328" t="s">
        <v>3668</v>
      </c>
      <c r="D14" s="329">
        <f t="shared" si="4"/>
        <v>43296</v>
      </c>
      <c r="E14" s="343">
        <f t="shared" si="5"/>
        <v>43301</v>
      </c>
      <c r="F14" s="343">
        <f t="shared" si="6"/>
        <v>43302</v>
      </c>
      <c r="G14" s="343">
        <f t="shared" si="7"/>
        <v>43303</v>
      </c>
      <c r="H14" s="343">
        <f t="shared" si="8"/>
        <v>43306</v>
      </c>
      <c r="J14" s="222"/>
    </row>
    <row r="15" spans="1:10" ht="17.25" customHeight="1" x14ac:dyDescent="0.2">
      <c r="B15" s="327" t="s">
        <v>3687</v>
      </c>
      <c r="C15" s="328" t="s">
        <v>3670</v>
      </c>
      <c r="D15" s="329">
        <f t="shared" si="4"/>
        <v>43303</v>
      </c>
      <c r="E15" s="343">
        <f t="shared" si="5"/>
        <v>43308</v>
      </c>
      <c r="F15" s="343">
        <f t="shared" si="6"/>
        <v>43309</v>
      </c>
      <c r="G15" s="343">
        <f t="shared" si="7"/>
        <v>43310</v>
      </c>
      <c r="H15" s="343">
        <f t="shared" si="8"/>
        <v>43313</v>
      </c>
      <c r="J15" s="222"/>
    </row>
    <row r="16" spans="1:10" ht="17.25" customHeight="1" x14ac:dyDescent="0.2">
      <c r="B16" s="327" t="s">
        <v>3688</v>
      </c>
      <c r="C16" s="328" t="s">
        <v>3674</v>
      </c>
      <c r="D16" s="329">
        <f t="shared" si="4"/>
        <v>43310</v>
      </c>
      <c r="E16" s="343">
        <f t="shared" si="5"/>
        <v>43315</v>
      </c>
      <c r="F16" s="343">
        <f t="shared" si="6"/>
        <v>43316</v>
      </c>
      <c r="G16" s="343">
        <f t="shared" si="7"/>
        <v>43317</v>
      </c>
      <c r="H16" s="343">
        <f t="shared" si="8"/>
        <v>43320</v>
      </c>
      <c r="J16" s="222"/>
    </row>
    <row r="17" spans="1:256" ht="17.25" customHeight="1" x14ac:dyDescent="0.2">
      <c r="A17" s="227"/>
      <c r="B17" s="163" t="s">
        <v>685</v>
      </c>
      <c r="C17" s="161"/>
      <c r="D17" s="161"/>
      <c r="E17" s="161"/>
      <c r="F17" s="161"/>
      <c r="G17" s="186" t="s">
        <v>1722</v>
      </c>
      <c r="H17" s="155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s="165" customFormat="1" ht="17.25" customHeight="1" x14ac:dyDescent="0.2">
      <c r="A18" s="227"/>
      <c r="B18" s="163"/>
      <c r="C18" s="151"/>
      <c r="D18" s="151"/>
      <c r="E18" s="151"/>
      <c r="F18" s="151"/>
      <c r="G18" s="151"/>
      <c r="H18" s="151"/>
      <c r="I18" s="151"/>
      <c r="J18" s="151"/>
      <c r="L18" s="153"/>
      <c r="M18" s="151"/>
    </row>
    <row r="19" spans="1:256" s="165" customFormat="1" ht="17.25" customHeight="1" x14ac:dyDescent="0.2">
      <c r="A19" s="228"/>
      <c r="B19" s="199" t="s">
        <v>449</v>
      </c>
      <c r="C19" s="200"/>
      <c r="D19" s="200"/>
      <c r="E19" s="201"/>
      <c r="F19" s="202" t="s">
        <v>1168</v>
      </c>
      <c r="G19" s="202"/>
      <c r="H19" s="200"/>
      <c r="I19" s="200"/>
      <c r="J19" s="202" t="s">
        <v>451</v>
      </c>
      <c r="K19" s="202"/>
      <c r="L19" s="202"/>
      <c r="M19" s="200"/>
      <c r="N19" s="203"/>
    </row>
    <row r="20" spans="1:256" s="165" customFormat="1" ht="17.25" customHeight="1" x14ac:dyDescent="0.2">
      <c r="A20" s="228"/>
      <c r="B20" s="204" t="s">
        <v>452</v>
      </c>
      <c r="C20" s="200"/>
      <c r="D20" s="205" t="s">
        <v>453</v>
      </c>
      <c r="E20" s="206"/>
      <c r="F20" s="204" t="s">
        <v>454</v>
      </c>
      <c r="G20" s="200"/>
      <c r="H20" s="205" t="s">
        <v>455</v>
      </c>
      <c r="I20" s="200"/>
      <c r="J20" s="204" t="s">
        <v>456</v>
      </c>
      <c r="K20" s="200"/>
      <c r="L20" s="205" t="s">
        <v>457</v>
      </c>
      <c r="M20" s="200"/>
      <c r="N20" s="203"/>
    </row>
    <row r="21" spans="1:256" s="165" customFormat="1" ht="17.25" customHeight="1" x14ac:dyDescent="0.2">
      <c r="A21" s="229"/>
      <c r="B21" s="208" t="s">
        <v>3451</v>
      </c>
      <c r="C21" s="209" t="s">
        <v>3452</v>
      </c>
      <c r="D21" s="210" t="s">
        <v>3453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0"/>
      <c r="J21" s="208" t="s">
        <v>463</v>
      </c>
      <c r="K21" s="209" t="s">
        <v>1169</v>
      </c>
      <c r="L21" s="210" t="s">
        <v>464</v>
      </c>
      <c r="M21" s="200"/>
      <c r="N21" s="203"/>
    </row>
    <row r="22" spans="1:256" s="165" customFormat="1" ht="17.25" customHeight="1" x14ac:dyDescent="0.2">
      <c r="A22" s="228"/>
      <c r="B22" s="208" t="s">
        <v>3454</v>
      </c>
      <c r="C22" s="209" t="s">
        <v>3455</v>
      </c>
      <c r="D22" s="210" t="s">
        <v>3456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0"/>
      <c r="J22" s="208" t="s">
        <v>470</v>
      </c>
      <c r="K22" s="209" t="s">
        <v>1170</v>
      </c>
      <c r="L22" s="210" t="s">
        <v>471</v>
      </c>
      <c r="M22" s="200"/>
      <c r="N22" s="203"/>
    </row>
    <row r="23" spans="1:256" s="165" customFormat="1" ht="17.25" customHeight="1" x14ac:dyDescent="0.2">
      <c r="A23" s="228"/>
      <c r="B23" s="208" t="s">
        <v>1171</v>
      </c>
      <c r="C23" s="209" t="s">
        <v>3457</v>
      </c>
      <c r="D23" s="210" t="s">
        <v>1172</v>
      </c>
      <c r="E23" s="204"/>
      <c r="F23" s="266" t="e">
        <f>#REF!</f>
        <v>#REF!</v>
      </c>
      <c r="G23" s="266" t="e">
        <f>#REF!</f>
        <v>#REF!</v>
      </c>
      <c r="H23" s="115" t="e">
        <f>#REF!</f>
        <v>#REF!</v>
      </c>
      <c r="I23" s="200"/>
      <c r="J23" s="208" t="s">
        <v>1173</v>
      </c>
      <c r="K23" s="209" t="s">
        <v>1174</v>
      </c>
      <c r="L23" s="210" t="s">
        <v>1175</v>
      </c>
      <c r="M23" s="200"/>
      <c r="N23" s="203"/>
    </row>
    <row r="24" spans="1:256" s="165" customFormat="1" ht="17.25" customHeight="1" x14ac:dyDescent="0.2">
      <c r="A24" s="228"/>
      <c r="B24" s="208" t="s">
        <v>3458</v>
      </c>
      <c r="C24" s="209" t="s">
        <v>3459</v>
      </c>
      <c r="D24" s="210" t="s">
        <v>3460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484</v>
      </c>
      <c r="K24" s="209" t="s">
        <v>1176</v>
      </c>
      <c r="L24" s="210" t="s">
        <v>485</v>
      </c>
      <c r="M24" s="200"/>
      <c r="N24" s="203"/>
    </row>
    <row r="25" spans="1:256" s="165" customFormat="1" ht="17.25" customHeight="1" x14ac:dyDescent="0.2">
      <c r="A25" s="228"/>
      <c r="B25" s="208" t="s">
        <v>479</v>
      </c>
      <c r="C25" s="209" t="s">
        <v>3461</v>
      </c>
      <c r="D25" s="210" t="s">
        <v>480</v>
      </c>
      <c r="E25" s="204"/>
      <c r="F25" s="208"/>
      <c r="G25" s="209"/>
      <c r="H25" s="210"/>
      <c r="I25" s="200"/>
      <c r="J25" s="208" t="s">
        <v>491</v>
      </c>
      <c r="K25" s="209" t="s">
        <v>1177</v>
      </c>
      <c r="L25" s="210" t="s">
        <v>492</v>
      </c>
      <c r="M25" s="200"/>
      <c r="N25" s="203"/>
    </row>
    <row r="26" spans="1:256" s="165" customFormat="1" ht="17.25" customHeight="1" x14ac:dyDescent="0.2">
      <c r="A26" s="228"/>
      <c r="B26" s="208" t="s">
        <v>3462</v>
      </c>
      <c r="C26" s="209" t="s">
        <v>3463</v>
      </c>
      <c r="D26" s="210" t="s">
        <v>3464</v>
      </c>
      <c r="E26" s="204"/>
      <c r="F26" s="208"/>
      <c r="G26" s="209"/>
      <c r="H26" s="210"/>
      <c r="I26" s="200"/>
      <c r="J26" s="208" t="s">
        <v>498</v>
      </c>
      <c r="K26" s="209" t="s">
        <v>1178</v>
      </c>
      <c r="L26" s="210" t="s">
        <v>499</v>
      </c>
      <c r="M26" s="200"/>
      <c r="N26" s="203"/>
    </row>
    <row r="27" spans="1:256" s="165" customFormat="1" ht="17.25" customHeight="1" x14ac:dyDescent="0.2">
      <c r="A27" s="228"/>
      <c r="B27" s="208" t="s">
        <v>3465</v>
      </c>
      <c r="C27" s="209" t="s">
        <v>3466</v>
      </c>
      <c r="D27" s="210" t="s">
        <v>3467</v>
      </c>
      <c r="E27" s="204"/>
      <c r="F27" s="203"/>
      <c r="G27" s="203"/>
      <c r="H27" s="203"/>
      <c r="I27" s="200"/>
      <c r="J27" s="208"/>
      <c r="K27" s="209"/>
      <c r="L27" s="210"/>
      <c r="M27" s="200"/>
      <c r="N27" s="203"/>
    </row>
    <row r="28" spans="1:256" s="165" customFormat="1" ht="17.25" customHeight="1" x14ac:dyDescent="0.2">
      <c r="A28" s="228"/>
      <c r="B28" s="208" t="s">
        <v>3468</v>
      </c>
      <c r="C28" s="209" t="s">
        <v>3469</v>
      </c>
      <c r="D28" s="210" t="s">
        <v>3470</v>
      </c>
      <c r="E28" s="204"/>
      <c r="F28" s="208"/>
      <c r="G28" s="204"/>
      <c r="H28" s="210"/>
      <c r="I28" s="200"/>
      <c r="J28" s="204"/>
      <c r="K28" s="200"/>
      <c r="L28" s="205"/>
      <c r="M28" s="200"/>
      <c r="N28" s="203"/>
    </row>
    <row r="29" spans="1:256" ht="17.25" customHeight="1" x14ac:dyDescent="0.2">
      <c r="A29" s="230"/>
      <c r="B29" s="203"/>
      <c r="C29" s="203"/>
      <c r="D29" s="211"/>
      <c r="E29" s="211"/>
      <c r="F29" s="208"/>
      <c r="G29" s="204"/>
      <c r="H29" s="210"/>
      <c r="I29" s="200"/>
      <c r="J29" s="19"/>
      <c r="K29" s="19"/>
      <c r="L29" s="19"/>
      <c r="M29" s="200"/>
      <c r="N29" s="203"/>
    </row>
    <row r="30" spans="1:256" ht="17.25" customHeight="1" x14ac:dyDescent="0.2">
      <c r="A30" s="230"/>
      <c r="B30" s="200" t="s">
        <v>1181</v>
      </c>
      <c r="C30" s="200" t="s">
        <v>1182</v>
      </c>
      <c r="D30" s="212"/>
      <c r="E30" s="200"/>
      <c r="F30" s="200" t="s">
        <v>1183</v>
      </c>
      <c r="G30" s="213" t="s">
        <v>1184</v>
      </c>
      <c r="H30" s="203"/>
      <c r="I30" s="200"/>
      <c r="J30" s="200" t="s">
        <v>1183</v>
      </c>
      <c r="K30" s="200" t="s">
        <v>1185</v>
      </c>
      <c r="L30" s="203"/>
      <c r="M30" s="203"/>
      <c r="N30" s="203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DDD0E349-46E2-43C7-8B9A-9E494E828F94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IV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8" customWidth="1"/>
    <col min="2" max="2" width="24.5703125" style="151" customWidth="1"/>
    <col min="3" max="3" width="16.140625" style="151" customWidth="1"/>
    <col min="4" max="4" width="20.140625" style="151" customWidth="1"/>
    <col min="5" max="5" width="18.140625" style="151" customWidth="1"/>
    <col min="6" max="8" width="17.140625" style="151" customWidth="1"/>
    <col min="9" max="9" width="19.425781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 x14ac:dyDescent="0.2">
      <c r="B2" s="8" t="s">
        <v>1033</v>
      </c>
    </row>
    <row r="3" spans="1:256" ht="18" customHeight="1" x14ac:dyDescent="0.2">
      <c r="B3" s="171"/>
    </row>
    <row r="4" spans="1:256" ht="18" customHeight="1" x14ac:dyDescent="0.2">
      <c r="A4" s="151"/>
      <c r="C4" s="333" t="s">
        <v>3689</v>
      </c>
      <c r="H4" s="153"/>
      <c r="I4" s="153"/>
    </row>
    <row r="5" spans="1:256" ht="42" customHeight="1" x14ac:dyDescent="0.2">
      <c r="A5" s="227"/>
      <c r="F5" s="441" t="s">
        <v>3690</v>
      </c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31.5" customHeight="1" x14ac:dyDescent="0.2">
      <c r="A6" s="218"/>
      <c r="B6" s="433" t="s">
        <v>2180</v>
      </c>
      <c r="C6" s="164"/>
      <c r="D6" s="215" t="s">
        <v>1256</v>
      </c>
      <c r="E6" s="362" t="s">
        <v>146</v>
      </c>
      <c r="F6" s="169" t="s">
        <v>284</v>
      </c>
      <c r="G6" s="169" t="s">
        <v>371</v>
      </c>
      <c r="H6" s="180"/>
      <c r="I6" s="180"/>
      <c r="J6" s="180"/>
    </row>
    <row r="7" spans="1:256" s="151" customFormat="1" ht="18" customHeight="1" x14ac:dyDescent="0.2">
      <c r="A7" s="218"/>
      <c r="B7" s="164"/>
      <c r="C7" s="175" t="s">
        <v>1650</v>
      </c>
      <c r="D7" s="216"/>
      <c r="E7" s="362" t="s">
        <v>243</v>
      </c>
      <c r="F7" s="362" t="s">
        <v>163</v>
      </c>
      <c r="G7" s="362" t="s">
        <v>189</v>
      </c>
      <c r="H7" s="180"/>
      <c r="I7" s="180"/>
      <c r="J7" s="180"/>
    </row>
    <row r="8" spans="1:256" s="151" customFormat="1" ht="18" customHeight="1" x14ac:dyDescent="0.2">
      <c r="A8" s="218"/>
      <c r="B8" s="393" t="s">
        <v>3691</v>
      </c>
      <c r="C8" s="394" t="s">
        <v>3692</v>
      </c>
      <c r="D8" s="392">
        <v>44284</v>
      </c>
      <c r="E8" s="392">
        <f>D8+3</f>
        <v>44287</v>
      </c>
      <c r="F8" s="392">
        <f>D8+9</f>
        <v>44293</v>
      </c>
      <c r="G8" s="392">
        <f>D8+10</f>
        <v>44294</v>
      </c>
      <c r="H8" s="422" t="s">
        <v>3693</v>
      </c>
    </row>
    <row r="9" spans="1:256" s="151" customFormat="1" ht="18" customHeight="1" x14ac:dyDescent="0.2">
      <c r="A9" s="218"/>
      <c r="B9" s="177" t="s">
        <v>3694</v>
      </c>
      <c r="C9" s="179" t="s">
        <v>3695</v>
      </c>
      <c r="D9" s="341">
        <v>44290</v>
      </c>
      <c r="E9" s="341">
        <f t="shared" ref="E9:E12" si="0">D9+3</f>
        <v>44293</v>
      </c>
      <c r="F9" s="341">
        <f t="shared" ref="F9:F12" si="1">D9+9</f>
        <v>44299</v>
      </c>
      <c r="G9" s="341">
        <f t="shared" ref="G9:G12" si="2">D9+10</f>
        <v>44300</v>
      </c>
      <c r="H9" s="422"/>
    </row>
    <row r="10" spans="1:256" s="151" customFormat="1" ht="18" customHeight="1" x14ac:dyDescent="0.2">
      <c r="A10" s="218"/>
      <c r="B10" s="177" t="s">
        <v>3696</v>
      </c>
      <c r="C10" s="179" t="s">
        <v>3697</v>
      </c>
      <c r="D10" s="341">
        <f t="shared" ref="D10:D12" si="3">D9+7</f>
        <v>44297</v>
      </c>
      <c r="E10" s="341">
        <f t="shared" si="0"/>
        <v>44300</v>
      </c>
      <c r="F10" s="341">
        <f t="shared" si="1"/>
        <v>44306</v>
      </c>
      <c r="G10" s="341">
        <f t="shared" si="2"/>
        <v>44307</v>
      </c>
      <c r="H10" s="422"/>
    </row>
    <row r="11" spans="1:256" s="151" customFormat="1" ht="18" customHeight="1" x14ac:dyDescent="0.2">
      <c r="A11" s="218"/>
      <c r="B11" s="177" t="s">
        <v>3324</v>
      </c>
      <c r="C11" s="179" t="s">
        <v>3698</v>
      </c>
      <c r="D11" s="341">
        <f t="shared" si="3"/>
        <v>44304</v>
      </c>
      <c r="E11" s="341">
        <f t="shared" si="0"/>
        <v>44307</v>
      </c>
      <c r="F11" s="341">
        <f t="shared" si="1"/>
        <v>44313</v>
      </c>
      <c r="G11" s="341">
        <f t="shared" si="2"/>
        <v>44314</v>
      </c>
      <c r="H11" s="422"/>
    </row>
    <row r="12" spans="1:256" s="151" customFormat="1" ht="18" customHeight="1" x14ac:dyDescent="0.2">
      <c r="A12" s="218"/>
      <c r="B12" s="177" t="s">
        <v>3699</v>
      </c>
      <c r="C12" s="179" t="s">
        <v>3700</v>
      </c>
      <c r="D12" s="341">
        <f t="shared" si="3"/>
        <v>44311</v>
      </c>
      <c r="E12" s="341">
        <f t="shared" si="0"/>
        <v>44314</v>
      </c>
      <c r="F12" s="341">
        <f t="shared" si="1"/>
        <v>44320</v>
      </c>
      <c r="G12" s="341">
        <f t="shared" si="2"/>
        <v>44321</v>
      </c>
      <c r="H12" s="422"/>
    </row>
    <row r="13" spans="1:256" s="151" customFormat="1" ht="18" customHeight="1" x14ac:dyDescent="0.2">
      <c r="A13" s="227"/>
      <c r="B13" s="163" t="s">
        <v>685</v>
      </c>
      <c r="C13" s="161"/>
      <c r="D13" s="161"/>
      <c r="E13" s="161"/>
      <c r="F13" s="161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</row>
    <row r="14" spans="1:256" s="151" customFormat="1" ht="18" customHeight="1" x14ac:dyDescent="0.2">
      <c r="A14" s="227"/>
      <c r="B14" s="163"/>
      <c r="L14" s="153"/>
    </row>
    <row r="15" spans="1:256" s="165" customFormat="1" ht="18" customHeight="1" x14ac:dyDescent="0.2">
      <c r="A15" s="219"/>
      <c r="B15" s="199" t="s">
        <v>449</v>
      </c>
      <c r="C15" s="200"/>
      <c r="D15" s="200"/>
      <c r="E15" s="201"/>
      <c r="F15" s="202" t="s">
        <v>1168</v>
      </c>
      <c r="G15" s="202"/>
      <c r="H15" s="200"/>
      <c r="I15" s="200"/>
      <c r="J15" s="202" t="s">
        <v>451</v>
      </c>
      <c r="K15" s="202"/>
      <c r="L15" s="202"/>
      <c r="M15" s="200"/>
      <c r="N15" s="203"/>
    </row>
    <row r="16" spans="1:256" s="165" customFormat="1" ht="18" customHeight="1" x14ac:dyDescent="0.2">
      <c r="A16" s="219"/>
      <c r="B16" s="204" t="s">
        <v>452</v>
      </c>
      <c r="C16" s="200"/>
      <c r="D16" s="205" t="s">
        <v>453</v>
      </c>
      <c r="E16" s="206"/>
      <c r="F16" s="204" t="s">
        <v>454</v>
      </c>
      <c r="G16" s="200"/>
      <c r="H16" s="205" t="s">
        <v>455</v>
      </c>
      <c r="I16" s="200"/>
      <c r="J16" s="204" t="s">
        <v>456</v>
      </c>
      <c r="K16" s="200"/>
      <c r="L16" s="205" t="s">
        <v>457</v>
      </c>
      <c r="M16" s="200"/>
      <c r="N16" s="203"/>
    </row>
    <row r="17" spans="1:14" s="165" customFormat="1" ht="18" customHeight="1" x14ac:dyDescent="0.2">
      <c r="A17" s="220"/>
      <c r="B17" s="208" t="s">
        <v>3451</v>
      </c>
      <c r="C17" s="209" t="s">
        <v>3452</v>
      </c>
      <c r="D17" s="210" t="s">
        <v>3453</v>
      </c>
      <c r="E17" s="204"/>
      <c r="F17" s="266" t="e">
        <f>#REF!</f>
        <v>#REF!</v>
      </c>
      <c r="G17" s="266" t="e">
        <f>#REF!</f>
        <v>#REF!</v>
      </c>
      <c r="H17" s="115" t="e">
        <f>#REF!</f>
        <v>#REF!</v>
      </c>
      <c r="I17" s="200"/>
      <c r="J17" s="208" t="s">
        <v>463</v>
      </c>
      <c r="K17" s="209" t="s">
        <v>1169</v>
      </c>
      <c r="L17" s="210" t="s">
        <v>464</v>
      </c>
      <c r="M17" s="200"/>
      <c r="N17" s="203"/>
    </row>
    <row r="18" spans="1:14" s="165" customFormat="1" ht="18" customHeight="1" x14ac:dyDescent="0.2">
      <c r="A18" s="219"/>
      <c r="B18" s="208" t="s">
        <v>3454</v>
      </c>
      <c r="C18" s="209" t="s">
        <v>3455</v>
      </c>
      <c r="D18" s="210" t="s">
        <v>3456</v>
      </c>
      <c r="E18" s="204"/>
      <c r="F18" s="266" t="e">
        <f>#REF!</f>
        <v>#REF!</v>
      </c>
      <c r="G18" s="266" t="e">
        <f>#REF!</f>
        <v>#REF!</v>
      </c>
      <c r="H18" s="115" t="e">
        <f>#REF!</f>
        <v>#REF!</v>
      </c>
      <c r="I18" s="200"/>
      <c r="J18" s="208" t="s">
        <v>470</v>
      </c>
      <c r="K18" s="209" t="s">
        <v>1170</v>
      </c>
      <c r="L18" s="210" t="s">
        <v>471</v>
      </c>
      <c r="M18" s="200"/>
      <c r="N18" s="203"/>
    </row>
    <row r="19" spans="1:14" s="165" customFormat="1" ht="18" customHeight="1" x14ac:dyDescent="0.2">
      <c r="A19" s="219"/>
      <c r="B19" s="208" t="s">
        <v>1171</v>
      </c>
      <c r="C19" s="209" t="s">
        <v>3457</v>
      </c>
      <c r="D19" s="210" t="s">
        <v>1172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0"/>
      <c r="J19" s="208" t="s">
        <v>1173</v>
      </c>
      <c r="K19" s="209" t="s">
        <v>1174</v>
      </c>
      <c r="L19" s="210" t="s">
        <v>1175</v>
      </c>
      <c r="M19" s="200"/>
      <c r="N19" s="203"/>
    </row>
    <row r="20" spans="1:14" s="165" customFormat="1" ht="18" customHeight="1" x14ac:dyDescent="0.2">
      <c r="A20" s="219"/>
      <c r="B20" s="208" t="s">
        <v>3458</v>
      </c>
      <c r="C20" s="209" t="s">
        <v>3459</v>
      </c>
      <c r="D20" s="210" t="s">
        <v>3460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0"/>
      <c r="J20" s="208" t="s">
        <v>484</v>
      </c>
      <c r="K20" s="209" t="s">
        <v>1176</v>
      </c>
      <c r="L20" s="210" t="s">
        <v>485</v>
      </c>
      <c r="M20" s="200"/>
      <c r="N20" s="203"/>
    </row>
    <row r="21" spans="1:14" s="165" customFormat="1" ht="18" customHeight="1" x14ac:dyDescent="0.2">
      <c r="A21" s="219"/>
      <c r="B21" s="208" t="s">
        <v>479</v>
      </c>
      <c r="C21" s="209" t="s">
        <v>3461</v>
      </c>
      <c r="D21" s="210" t="s">
        <v>480</v>
      </c>
      <c r="E21" s="204"/>
      <c r="F21" s="208"/>
      <c r="G21" s="209"/>
      <c r="H21" s="210"/>
      <c r="I21" s="200"/>
      <c r="J21" s="208" t="s">
        <v>491</v>
      </c>
      <c r="K21" s="209" t="s">
        <v>1177</v>
      </c>
      <c r="L21" s="210" t="s">
        <v>492</v>
      </c>
      <c r="M21" s="200"/>
      <c r="N21" s="203"/>
    </row>
    <row r="22" spans="1:14" s="165" customFormat="1" ht="18" customHeight="1" x14ac:dyDescent="0.2">
      <c r="A22" s="219"/>
      <c r="B22" s="208" t="s">
        <v>3462</v>
      </c>
      <c r="C22" s="209" t="s">
        <v>3463</v>
      </c>
      <c r="D22" s="210" t="s">
        <v>3464</v>
      </c>
      <c r="E22" s="204"/>
      <c r="F22" s="208"/>
      <c r="G22" s="209"/>
      <c r="H22" s="210"/>
      <c r="I22" s="200"/>
      <c r="J22" s="208" t="s">
        <v>498</v>
      </c>
      <c r="K22" s="209" t="s">
        <v>1178</v>
      </c>
      <c r="L22" s="210" t="s">
        <v>499</v>
      </c>
      <c r="M22" s="200"/>
      <c r="N22" s="203"/>
    </row>
    <row r="23" spans="1:14" s="165" customFormat="1" ht="18" customHeight="1" x14ac:dyDescent="0.2">
      <c r="A23" s="219"/>
      <c r="B23" s="208" t="s">
        <v>3465</v>
      </c>
      <c r="C23" s="209" t="s">
        <v>3466</v>
      </c>
      <c r="D23" s="210" t="s">
        <v>3467</v>
      </c>
      <c r="E23" s="204"/>
      <c r="F23" s="203"/>
      <c r="G23" s="203"/>
      <c r="H23" s="203"/>
      <c r="I23" s="200"/>
      <c r="J23" s="208"/>
      <c r="K23" s="209"/>
      <c r="L23" s="210"/>
      <c r="M23" s="200"/>
      <c r="N23" s="203"/>
    </row>
    <row r="24" spans="1:14" s="165" customFormat="1" ht="18" customHeight="1" x14ac:dyDescent="0.2">
      <c r="A24" s="219"/>
      <c r="B24" s="208" t="s">
        <v>3468</v>
      </c>
      <c r="C24" s="209" t="s">
        <v>3469</v>
      </c>
      <c r="D24" s="210" t="s">
        <v>3470</v>
      </c>
      <c r="E24" s="204"/>
      <c r="F24" s="208"/>
      <c r="G24" s="204"/>
      <c r="H24" s="210"/>
      <c r="I24" s="200"/>
      <c r="J24" s="204"/>
      <c r="K24" s="200"/>
      <c r="L24" s="205"/>
      <c r="M24" s="200"/>
      <c r="N24" s="203"/>
    </row>
    <row r="25" spans="1:14" ht="18" customHeight="1" x14ac:dyDescent="0.2">
      <c r="A25" s="221"/>
      <c r="B25" s="203"/>
      <c r="C25" s="203"/>
      <c r="D25" s="211"/>
      <c r="E25" s="211"/>
      <c r="F25" s="208"/>
      <c r="G25" s="204"/>
      <c r="H25" s="210"/>
      <c r="I25" s="200"/>
      <c r="J25" s="19"/>
      <c r="K25" s="19"/>
      <c r="L25" s="19"/>
      <c r="M25" s="200"/>
      <c r="N25" s="203"/>
    </row>
    <row r="26" spans="1:14" ht="18" customHeight="1" x14ac:dyDescent="0.2">
      <c r="A26" s="221"/>
      <c r="B26" s="200" t="s">
        <v>1181</v>
      </c>
      <c r="C26" s="200" t="s">
        <v>1182</v>
      </c>
      <c r="D26" s="212"/>
      <c r="E26" s="200"/>
      <c r="F26" s="200" t="s">
        <v>1183</v>
      </c>
      <c r="G26" s="213" t="s">
        <v>1184</v>
      </c>
      <c r="H26" s="203"/>
      <c r="I26" s="200"/>
      <c r="J26" s="200" t="s">
        <v>1183</v>
      </c>
      <c r="K26" s="200" t="s">
        <v>1185</v>
      </c>
      <c r="L26" s="203"/>
      <c r="M26" s="203"/>
      <c r="N26" s="203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2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1:HX41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5" customWidth="1"/>
    <col min="2" max="2" width="30" style="116" customWidth="1"/>
    <col min="3" max="3" width="14" style="116" customWidth="1"/>
    <col min="4" max="4" width="18" style="116" customWidth="1"/>
    <col min="5" max="5" width="18.42578125" style="116" customWidth="1"/>
    <col min="6" max="6" width="21.5703125" style="116" customWidth="1"/>
    <col min="7" max="8" width="18" style="116" customWidth="1"/>
    <col min="9" max="9" width="15.85546875" style="116" customWidth="1"/>
    <col min="10" max="10" width="21.85546875" style="117" bestFit="1" customWidth="1"/>
    <col min="11" max="11" width="11.28515625" style="117" customWidth="1"/>
    <col min="12" max="12" width="13.140625" style="117" customWidth="1"/>
    <col min="13" max="13" width="13.42578125" style="117" customWidth="1"/>
    <col min="14" max="17" width="9.140625" style="117"/>
    <col min="18" max="21" width="5" style="145" customWidth="1"/>
    <col min="22" max="22" width="9.140625" style="145"/>
    <col min="23" max="16384" width="9.140625" style="117"/>
  </cols>
  <sheetData>
    <row r="1" spans="1:232" x14ac:dyDescent="0.25">
      <c r="W1" s="145"/>
    </row>
    <row r="2" spans="1:232" ht="33.75" x14ac:dyDescent="0.5">
      <c r="A2" s="116"/>
      <c r="B2" s="118" t="s">
        <v>1033</v>
      </c>
      <c r="J2" s="119"/>
      <c r="K2" s="119"/>
      <c r="L2" s="119"/>
      <c r="M2" s="119"/>
      <c r="N2" s="119"/>
      <c r="O2" s="119"/>
      <c r="P2" s="119"/>
      <c r="Q2" s="119"/>
      <c r="W2" s="145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</row>
    <row r="3" spans="1:232" x14ac:dyDescent="0.25">
      <c r="A3" s="1350" t="s">
        <v>3701</v>
      </c>
      <c r="B3" s="1350"/>
      <c r="C3" s="1350"/>
      <c r="D3" s="1350"/>
      <c r="E3" s="1350"/>
      <c r="F3" s="1350"/>
      <c r="H3" s="120"/>
      <c r="I3" s="120"/>
      <c r="J3" s="120"/>
      <c r="K3" s="120"/>
      <c r="L3" s="120"/>
      <c r="M3" s="120"/>
      <c r="N3" s="123"/>
      <c r="O3" s="123"/>
      <c r="P3" s="123"/>
      <c r="Q3" s="123"/>
      <c r="W3" s="145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</row>
    <row r="4" spans="1:232" x14ac:dyDescent="0.25">
      <c r="A4" s="121"/>
      <c r="B4" s="122"/>
      <c r="H4" s="120"/>
      <c r="I4" s="120"/>
      <c r="J4" s="120"/>
      <c r="K4" s="120"/>
      <c r="L4" s="120"/>
      <c r="M4" s="120"/>
      <c r="N4" s="123"/>
      <c r="O4" s="123"/>
      <c r="P4" s="123"/>
      <c r="Q4" s="123"/>
      <c r="W4" s="145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</row>
    <row r="5" spans="1:232" x14ac:dyDescent="0.25">
      <c r="A5" s="121"/>
      <c r="B5" s="452"/>
      <c r="C5" s="452" t="s">
        <v>1650</v>
      </c>
      <c r="D5" s="1351" t="s">
        <v>259</v>
      </c>
      <c r="E5" s="146" t="s">
        <v>3702</v>
      </c>
      <c r="F5" s="139" t="s">
        <v>353</v>
      </c>
      <c r="G5" s="139" t="s">
        <v>378</v>
      </c>
      <c r="H5" s="139" t="s">
        <v>1352</v>
      </c>
      <c r="I5" s="442" t="s">
        <v>259</v>
      </c>
      <c r="J5" s="147" t="s">
        <v>293</v>
      </c>
      <c r="K5" s="147" t="s">
        <v>260</v>
      </c>
      <c r="L5" s="139" t="s">
        <v>374</v>
      </c>
      <c r="M5" s="139" t="s">
        <v>280</v>
      </c>
      <c r="N5" s="123"/>
      <c r="O5" s="123"/>
      <c r="P5" s="123"/>
      <c r="Q5" s="123"/>
      <c r="W5" s="14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</row>
    <row r="6" spans="1:232" x14ac:dyDescent="0.25">
      <c r="A6" s="121"/>
      <c r="B6" s="140" t="s">
        <v>388</v>
      </c>
      <c r="C6" s="140" t="s">
        <v>389</v>
      </c>
      <c r="D6" s="1351"/>
      <c r="E6" s="148" t="s">
        <v>318</v>
      </c>
      <c r="F6" s="139" t="s">
        <v>154</v>
      </c>
      <c r="G6" s="139" t="s">
        <v>147</v>
      </c>
      <c r="H6" s="139" t="s">
        <v>219</v>
      </c>
      <c r="I6" s="442"/>
      <c r="J6" s="139" t="s">
        <v>243</v>
      </c>
      <c r="K6" s="139" t="s">
        <v>318</v>
      </c>
      <c r="L6" s="139" t="s">
        <v>154</v>
      </c>
      <c r="M6" s="139" t="s">
        <v>147</v>
      </c>
      <c r="N6" s="123"/>
      <c r="O6" s="123"/>
      <c r="P6" s="123"/>
      <c r="Q6" s="123"/>
      <c r="W6" s="145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</row>
    <row r="7" spans="1:232" x14ac:dyDescent="0.25">
      <c r="B7" s="149" t="s">
        <v>1162</v>
      </c>
      <c r="C7" s="131" t="s">
        <v>3703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7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232" x14ac:dyDescent="0.25">
      <c r="B8" s="149" t="s">
        <v>3704</v>
      </c>
      <c r="C8" s="131" t="s">
        <v>3705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7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232" x14ac:dyDescent="0.25">
      <c r="B9" s="149" t="s">
        <v>3706</v>
      </c>
      <c r="C9" s="131" t="s">
        <v>3707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7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232" x14ac:dyDescent="0.25">
      <c r="B10" s="149" t="s">
        <v>1162</v>
      </c>
      <c r="C10" s="131" t="s">
        <v>3708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7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232" x14ac:dyDescent="0.25">
      <c r="B11" s="149" t="s">
        <v>3704</v>
      </c>
      <c r="C11" s="131" t="s">
        <v>3709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7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232" x14ac:dyDescent="0.25">
      <c r="B12" s="149" t="s">
        <v>3706</v>
      </c>
      <c r="C12" s="131" t="s">
        <v>3710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7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232" x14ac:dyDescent="0.25">
      <c r="A13" s="115" t="s">
        <v>3711</v>
      </c>
      <c r="B13" s="149" t="s">
        <v>3706</v>
      </c>
      <c r="C13" s="131" t="s">
        <v>3712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7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232" x14ac:dyDescent="0.25">
      <c r="B14" s="149" t="s">
        <v>3713</v>
      </c>
      <c r="C14" s="131" t="s">
        <v>3714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7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232" x14ac:dyDescent="0.25">
      <c r="A15" s="115" t="s">
        <v>3715</v>
      </c>
      <c r="B15" s="149" t="s">
        <v>1162</v>
      </c>
      <c r="C15" s="131" t="s">
        <v>3716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7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232" x14ac:dyDescent="0.25">
      <c r="A16" s="115" t="s">
        <v>3711</v>
      </c>
      <c r="B16" s="149" t="s">
        <v>3706</v>
      </c>
      <c r="C16" s="131" t="s">
        <v>3717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7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232" x14ac:dyDescent="0.25">
      <c r="B17" s="149" t="s">
        <v>3713</v>
      </c>
      <c r="C17" s="131" t="s">
        <v>3718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7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232" x14ac:dyDescent="0.25">
      <c r="B18" s="149" t="s">
        <v>1162</v>
      </c>
      <c r="C18" s="131" t="s">
        <v>3719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7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232" x14ac:dyDescent="0.25">
      <c r="B19" s="149" t="s">
        <v>3706</v>
      </c>
      <c r="C19" s="131" t="s">
        <v>3720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7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232" x14ac:dyDescent="0.25">
      <c r="B20" s="149" t="s">
        <v>3713</v>
      </c>
      <c r="C20" s="131" t="s">
        <v>3721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7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232" x14ac:dyDescent="0.25">
      <c r="B21" s="149" t="s">
        <v>1162</v>
      </c>
      <c r="C21" s="131" t="s">
        <v>3722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7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232" x14ac:dyDescent="0.25">
      <c r="B22" s="149" t="s">
        <v>3706</v>
      </c>
      <c r="C22" s="131" t="s">
        <v>3723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7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232" ht="15.75" x14ac:dyDescent="0.25">
      <c r="A23" s="121"/>
      <c r="B23" s="122" t="s">
        <v>685</v>
      </c>
      <c r="J23" s="125"/>
      <c r="K23" s="123"/>
      <c r="L23" s="123"/>
      <c r="M23" s="123"/>
      <c r="N23" s="123"/>
      <c r="O23" s="123"/>
      <c r="P23" s="123"/>
      <c r="Q23" s="123"/>
      <c r="W23" s="145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</row>
    <row r="24" spans="1:232" ht="15.75" x14ac:dyDescent="0.25">
      <c r="A24" s="121"/>
      <c r="B24" s="122" t="s">
        <v>3724</v>
      </c>
      <c r="J24" s="125"/>
      <c r="K24" s="123"/>
      <c r="L24" s="123"/>
      <c r="M24" s="123"/>
      <c r="N24" s="123"/>
      <c r="O24" s="123"/>
      <c r="P24" s="123"/>
      <c r="Q24" s="123"/>
      <c r="W24" s="145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</row>
    <row r="25" spans="1:232" ht="15.75" x14ac:dyDescent="0.25">
      <c r="A25" s="121"/>
      <c r="B25" s="122"/>
      <c r="J25" s="125"/>
      <c r="K25" s="123"/>
      <c r="L25" s="123"/>
      <c r="M25" s="123"/>
      <c r="N25" s="123"/>
      <c r="O25" s="123"/>
      <c r="P25" s="123"/>
      <c r="Q25" s="123"/>
      <c r="W25" s="145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</row>
    <row r="26" spans="1:232" ht="15.75" x14ac:dyDescent="0.25">
      <c r="A26" s="121"/>
      <c r="B26" s="122"/>
      <c r="J26" s="125"/>
      <c r="K26" s="123"/>
      <c r="L26" s="123"/>
      <c r="M26" s="123"/>
      <c r="N26" s="123"/>
      <c r="O26" s="123"/>
      <c r="P26" s="123"/>
      <c r="Q26" s="123"/>
      <c r="W26" s="145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</row>
    <row r="27" spans="1:232" s="14" customFormat="1" ht="15.75" customHeight="1" x14ac:dyDescent="0.2">
      <c r="A27" s="198"/>
      <c r="B27" s="199" t="s">
        <v>449</v>
      </c>
      <c r="C27" s="200"/>
      <c r="D27" s="200"/>
      <c r="E27" s="201"/>
      <c r="F27" s="202" t="s">
        <v>1168</v>
      </c>
      <c r="G27" s="202"/>
      <c r="H27" s="200"/>
      <c r="I27" s="200"/>
      <c r="J27" s="202" t="s">
        <v>451</v>
      </c>
      <c r="K27" s="202"/>
      <c r="L27" s="202"/>
      <c r="M27" s="200"/>
      <c r="N27" s="203"/>
    </row>
    <row r="28" spans="1:232" s="12" customFormat="1" ht="15.75" customHeight="1" x14ac:dyDescent="0.2">
      <c r="A28" s="198"/>
      <c r="B28" s="204" t="s">
        <v>452</v>
      </c>
      <c r="C28" s="200"/>
      <c r="D28" s="205" t="s">
        <v>453</v>
      </c>
      <c r="E28" s="206"/>
      <c r="F28" s="204" t="s">
        <v>454</v>
      </c>
      <c r="G28" s="200"/>
      <c r="H28" s="205" t="s">
        <v>455</v>
      </c>
      <c r="I28" s="200"/>
      <c r="J28" s="204" t="s">
        <v>456</v>
      </c>
      <c r="K28" s="200"/>
      <c r="L28" s="205" t="s">
        <v>457</v>
      </c>
      <c r="M28" s="200"/>
      <c r="N28" s="203"/>
    </row>
    <row r="29" spans="1:232" s="12" customFormat="1" ht="15.75" customHeight="1" x14ac:dyDescent="0.2">
      <c r="A29" s="207"/>
      <c r="B29" s="208" t="s">
        <v>3451</v>
      </c>
      <c r="C29" s="209" t="s">
        <v>3452</v>
      </c>
      <c r="D29" s="210" t="s">
        <v>3453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463</v>
      </c>
      <c r="K29" s="209" t="s">
        <v>1169</v>
      </c>
      <c r="L29" s="210" t="s">
        <v>464</v>
      </c>
      <c r="M29" s="200"/>
      <c r="N29" s="203"/>
    </row>
    <row r="30" spans="1:232" s="14" customFormat="1" ht="15.75" customHeight="1" x14ac:dyDescent="0.2">
      <c r="A30" s="198"/>
      <c r="B30" s="208" t="s">
        <v>3454</v>
      </c>
      <c r="C30" s="209" t="s">
        <v>3455</v>
      </c>
      <c r="D30" s="210" t="s">
        <v>3456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470</v>
      </c>
      <c r="K30" s="209" t="s">
        <v>1170</v>
      </c>
      <c r="L30" s="210" t="s">
        <v>471</v>
      </c>
      <c r="M30" s="200"/>
      <c r="N30" s="203"/>
    </row>
    <row r="31" spans="1:232" s="14" customFormat="1" ht="15.75" customHeight="1" x14ac:dyDescent="0.2">
      <c r="A31" s="198"/>
      <c r="B31" s="208" t="s">
        <v>1171</v>
      </c>
      <c r="C31" s="209" t="s">
        <v>3457</v>
      </c>
      <c r="D31" s="210" t="s">
        <v>1172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1173</v>
      </c>
      <c r="K31" s="209" t="s">
        <v>1174</v>
      </c>
      <c r="L31" s="210" t="s">
        <v>1175</v>
      </c>
      <c r="M31" s="200"/>
      <c r="N31" s="203"/>
    </row>
    <row r="32" spans="1:232" s="14" customFormat="1" ht="15.75" customHeight="1" x14ac:dyDescent="0.2">
      <c r="A32" s="198"/>
      <c r="B32" s="208" t="s">
        <v>3458</v>
      </c>
      <c r="C32" s="209" t="s">
        <v>3459</v>
      </c>
      <c r="D32" s="210" t="s">
        <v>3460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484</v>
      </c>
      <c r="K32" s="209" t="s">
        <v>1176</v>
      </c>
      <c r="L32" s="210" t="s">
        <v>485</v>
      </c>
      <c r="M32" s="200"/>
      <c r="N32" s="203"/>
    </row>
    <row r="33" spans="1:22" s="14" customFormat="1" ht="15.75" customHeight="1" x14ac:dyDescent="0.2">
      <c r="A33" s="198"/>
      <c r="B33" s="208" t="s">
        <v>479</v>
      </c>
      <c r="C33" s="209" t="s">
        <v>3461</v>
      </c>
      <c r="D33" s="210" t="s">
        <v>480</v>
      </c>
      <c r="E33" s="204"/>
      <c r="F33" s="208"/>
      <c r="G33" s="209"/>
      <c r="H33" s="210"/>
      <c r="I33" s="200"/>
      <c r="J33" s="208" t="s">
        <v>491</v>
      </c>
      <c r="K33" s="209" t="s">
        <v>1177</v>
      </c>
      <c r="L33" s="210" t="s">
        <v>492</v>
      </c>
      <c r="M33" s="200"/>
      <c r="N33" s="203"/>
    </row>
    <row r="34" spans="1:22" s="14" customFormat="1" ht="15.75" customHeight="1" x14ac:dyDescent="0.2">
      <c r="A34" s="198"/>
      <c r="B34" s="208" t="s">
        <v>3462</v>
      </c>
      <c r="C34" s="209" t="s">
        <v>3463</v>
      </c>
      <c r="D34" s="210" t="s">
        <v>3464</v>
      </c>
      <c r="E34" s="204"/>
      <c r="F34" s="208"/>
      <c r="G34" s="209"/>
      <c r="H34" s="210"/>
      <c r="I34" s="200"/>
      <c r="J34" s="208" t="s">
        <v>498</v>
      </c>
      <c r="K34" s="209" t="s">
        <v>1178</v>
      </c>
      <c r="L34" s="210" t="s">
        <v>499</v>
      </c>
      <c r="M34" s="200"/>
      <c r="N34" s="203"/>
    </row>
    <row r="35" spans="1:22" s="14" customFormat="1" ht="15.75" customHeight="1" x14ac:dyDescent="0.2">
      <c r="A35" s="198"/>
      <c r="B35" s="208" t="s">
        <v>3465</v>
      </c>
      <c r="C35" s="209" t="s">
        <v>3466</v>
      </c>
      <c r="D35" s="210" t="s">
        <v>3467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22" s="14" customFormat="1" ht="15.75" customHeight="1" x14ac:dyDescent="0.2">
      <c r="A36" s="198"/>
      <c r="B36" s="208" t="s">
        <v>3468</v>
      </c>
      <c r="C36" s="209" t="s">
        <v>3469</v>
      </c>
      <c r="D36" s="210" t="s">
        <v>3470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22" s="19" customFormat="1" ht="13.5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M37" s="200"/>
      <c r="N37" s="203"/>
    </row>
    <row r="38" spans="1:22" s="19" customFormat="1" ht="13.5" x14ac:dyDescent="0.2">
      <c r="A38" s="204"/>
      <c r="B38" s="200" t="s">
        <v>1181</v>
      </c>
      <c r="C38" s="200" t="s">
        <v>1182</v>
      </c>
      <c r="D38" s="212"/>
      <c r="E38" s="200"/>
      <c r="F38" s="200" t="s">
        <v>1183</v>
      </c>
      <c r="G38" s="213" t="s">
        <v>1184</v>
      </c>
      <c r="H38" s="203"/>
      <c r="I38" s="200"/>
      <c r="J38" s="200" t="s">
        <v>1183</v>
      </c>
      <c r="K38" s="200" t="s">
        <v>1185</v>
      </c>
      <c r="L38" s="203"/>
      <c r="M38" s="203"/>
      <c r="N38" s="203"/>
    </row>
    <row r="39" spans="1:22" x14ac:dyDescent="0.25">
      <c r="R39" s="117"/>
      <c r="S39" s="117"/>
      <c r="T39" s="117"/>
      <c r="U39" s="117"/>
      <c r="V39" s="117"/>
    </row>
    <row r="40" spans="1:22" x14ac:dyDescent="0.25">
      <c r="R40" s="117"/>
      <c r="S40" s="117"/>
      <c r="T40" s="117"/>
      <c r="U40" s="117"/>
      <c r="V40" s="117"/>
    </row>
    <row r="41" spans="1:22" x14ac:dyDescent="0.25">
      <c r="R41" s="117"/>
      <c r="S41" s="117"/>
      <c r="T41" s="117"/>
      <c r="U41" s="117"/>
      <c r="V41" s="117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IV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8" customWidth="1"/>
    <col min="2" max="2" width="22.5703125" style="151" customWidth="1"/>
    <col min="3" max="3" width="12.42578125" style="151" customWidth="1"/>
    <col min="4" max="4" width="16" style="151" customWidth="1"/>
    <col min="5" max="8" width="16.5703125" style="151" customWidth="1"/>
    <col min="9" max="9" width="16" style="151" customWidth="1"/>
    <col min="10" max="10" width="17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4" ht="17.25" customHeight="1" x14ac:dyDescent="0.2">
      <c r="A2" s="151"/>
      <c r="B2" s="8" t="s">
        <v>2975</v>
      </c>
    </row>
    <row r="3" spans="1:254" ht="17.25" customHeight="1" x14ac:dyDescent="0.2">
      <c r="A3" s="151"/>
      <c r="B3" s="171"/>
    </row>
    <row r="4" spans="1:254" ht="17.25" customHeight="1" x14ac:dyDescent="0.2">
      <c r="C4" s="333" t="s">
        <v>3725</v>
      </c>
      <c r="D4" s="153"/>
      <c r="E4" s="153"/>
      <c r="F4" s="153"/>
      <c r="G4" s="153"/>
      <c r="H4" s="153"/>
      <c r="I4" s="153"/>
    </row>
    <row r="5" spans="1:254" ht="17.25" customHeight="1" x14ac:dyDescent="0.2">
      <c r="B5" s="154"/>
      <c r="C5" s="182"/>
      <c r="D5" s="154"/>
      <c r="E5" s="154"/>
      <c r="F5" s="154"/>
      <c r="G5" s="154"/>
      <c r="H5" s="154"/>
      <c r="I5" s="154"/>
    </row>
    <row r="6" spans="1:254" ht="25.5" customHeight="1" x14ac:dyDescent="0.2">
      <c r="A6" s="164"/>
      <c r="B6" s="187"/>
      <c r="C6" s="188" t="s">
        <v>3726</v>
      </c>
      <c r="D6" s="362" t="s">
        <v>1256</v>
      </c>
      <c r="E6" s="169" t="s">
        <v>195</v>
      </c>
      <c r="F6" s="169" t="s">
        <v>371</v>
      </c>
      <c r="G6" s="169" t="s">
        <v>259</v>
      </c>
      <c r="H6" s="169" t="s">
        <v>183</v>
      </c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9.5" customHeight="1" x14ac:dyDescent="0.2">
      <c r="A7" s="164"/>
      <c r="B7" s="158" t="s">
        <v>388</v>
      </c>
      <c r="C7" s="158" t="s">
        <v>389</v>
      </c>
      <c r="D7" s="451"/>
      <c r="E7" s="451" t="s">
        <v>178</v>
      </c>
      <c r="F7" s="451" t="s">
        <v>219</v>
      </c>
      <c r="G7" s="451" t="s">
        <v>175</v>
      </c>
      <c r="H7" s="451" t="s">
        <v>273</v>
      </c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customHeight="1" x14ac:dyDescent="0.2">
      <c r="A8" s="192"/>
      <c r="B8" s="189" t="s">
        <v>3727</v>
      </c>
      <c r="C8" s="196" t="s">
        <v>3728</v>
      </c>
      <c r="D8" s="341">
        <v>43317</v>
      </c>
      <c r="E8" s="341">
        <f>D8+7</f>
        <v>43324</v>
      </c>
      <c r="F8" s="341">
        <f>D8+8</f>
        <v>43325</v>
      </c>
      <c r="G8" s="341">
        <f>D8+11</f>
        <v>43328</v>
      </c>
      <c r="H8" s="341">
        <f>D8+13</f>
        <v>43330</v>
      </c>
      <c r="I8" s="154"/>
      <c r="J8" s="154"/>
      <c r="K8" s="154"/>
      <c r="L8" s="154"/>
      <c r="M8" s="154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A9" s="192"/>
      <c r="B9" s="189" t="s">
        <v>3729</v>
      </c>
      <c r="C9" s="196" t="s">
        <v>3730</v>
      </c>
      <c r="D9" s="341">
        <f>D8+7</f>
        <v>43324</v>
      </c>
      <c r="E9" s="341">
        <f>D9+7</f>
        <v>43331</v>
      </c>
      <c r="F9" s="341">
        <f>D9+8</f>
        <v>43332</v>
      </c>
      <c r="G9" s="341">
        <f>D9+11</f>
        <v>43335</v>
      </c>
      <c r="H9" s="341">
        <f>D9+13</f>
        <v>43337</v>
      </c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A10" s="192"/>
      <c r="B10" s="154"/>
      <c r="C10" s="182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25.5" customHeight="1" x14ac:dyDescent="0.2">
      <c r="A11" s="164"/>
      <c r="B11" s="187"/>
      <c r="C11" s="188" t="s">
        <v>651</v>
      </c>
      <c r="D11" s="362" t="s">
        <v>1256</v>
      </c>
      <c r="E11" s="169" t="s">
        <v>371</v>
      </c>
      <c r="F11" s="169" t="s">
        <v>259</v>
      </c>
      <c r="G11" s="169" t="s">
        <v>183</v>
      </c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9.5" customHeight="1" x14ac:dyDescent="0.2">
      <c r="A12" s="164"/>
      <c r="B12" s="158" t="s">
        <v>388</v>
      </c>
      <c r="C12" s="158" t="s">
        <v>389</v>
      </c>
      <c r="D12" s="451"/>
      <c r="E12" s="451" t="s">
        <v>178</v>
      </c>
      <c r="F12" s="451" t="s">
        <v>189</v>
      </c>
      <c r="G12" s="451" t="s">
        <v>196</v>
      </c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192"/>
      <c r="B13" s="189" t="s">
        <v>3731</v>
      </c>
      <c r="C13" s="196" t="s">
        <v>3732</v>
      </c>
      <c r="D13" s="341">
        <v>43330</v>
      </c>
      <c r="E13" s="341">
        <f>D13+7</f>
        <v>43337</v>
      </c>
      <c r="F13" s="341">
        <f>D13+10</f>
        <v>43340</v>
      </c>
      <c r="G13" s="341">
        <f>D13+12</f>
        <v>43342</v>
      </c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customHeight="1" x14ac:dyDescent="0.2">
      <c r="A14" s="192"/>
      <c r="B14" s="189" t="s">
        <v>3733</v>
      </c>
      <c r="C14" s="196" t="s">
        <v>3734</v>
      </c>
      <c r="D14" s="341">
        <f t="shared" ref="D14:D23" si="0">D13+7</f>
        <v>43337</v>
      </c>
      <c r="E14" s="341">
        <f>D14+7</f>
        <v>43344</v>
      </c>
      <c r="F14" s="341">
        <f t="shared" ref="F14:F19" si="1">D14+10</f>
        <v>43347</v>
      </c>
      <c r="G14" s="341">
        <f t="shared" ref="G14:G19" si="2">D14+12</f>
        <v>43349</v>
      </c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customHeight="1" x14ac:dyDescent="0.2">
      <c r="A15" s="192"/>
      <c r="B15" s="190" t="s">
        <v>3735</v>
      </c>
      <c r="C15" s="195" t="s">
        <v>3736</v>
      </c>
      <c r="D15" s="343">
        <f t="shared" si="0"/>
        <v>43344</v>
      </c>
      <c r="E15" s="343">
        <f t="shared" ref="E15:E23" si="3">D15+7</f>
        <v>43351</v>
      </c>
      <c r="F15" s="343">
        <f t="shared" si="1"/>
        <v>43354</v>
      </c>
      <c r="G15" s="343">
        <f t="shared" si="2"/>
        <v>43356</v>
      </c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customHeight="1" x14ac:dyDescent="0.2">
      <c r="A16" s="192"/>
      <c r="B16" s="190" t="s">
        <v>3737</v>
      </c>
      <c r="C16" s="195" t="s">
        <v>3738</v>
      </c>
      <c r="D16" s="343">
        <f>D15+7</f>
        <v>43351</v>
      </c>
      <c r="E16" s="343">
        <f t="shared" si="3"/>
        <v>43358</v>
      </c>
      <c r="F16" s="343">
        <f t="shared" si="1"/>
        <v>43361</v>
      </c>
      <c r="G16" s="343">
        <f t="shared" si="2"/>
        <v>43363</v>
      </c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1:256" ht="17.25" customHeight="1" x14ac:dyDescent="0.2">
      <c r="A17" s="192"/>
      <c r="B17" s="190" t="s">
        <v>3739</v>
      </c>
      <c r="C17" s="195" t="s">
        <v>3740</v>
      </c>
      <c r="D17" s="343">
        <f t="shared" si="0"/>
        <v>43358</v>
      </c>
      <c r="E17" s="343">
        <f t="shared" si="3"/>
        <v>43365</v>
      </c>
      <c r="F17" s="343">
        <f t="shared" si="1"/>
        <v>43368</v>
      </c>
      <c r="G17" s="343">
        <f t="shared" si="2"/>
        <v>43370</v>
      </c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1:256" ht="17.25" customHeight="1" x14ac:dyDescent="0.2">
      <c r="A18" s="192"/>
      <c r="B18" s="190" t="s">
        <v>3741</v>
      </c>
      <c r="C18" s="195" t="s">
        <v>3742</v>
      </c>
      <c r="D18" s="343">
        <f t="shared" si="0"/>
        <v>43365</v>
      </c>
      <c r="E18" s="343">
        <f t="shared" si="3"/>
        <v>43372</v>
      </c>
      <c r="F18" s="343">
        <f t="shared" si="1"/>
        <v>43375</v>
      </c>
      <c r="G18" s="343">
        <f t="shared" si="2"/>
        <v>43377</v>
      </c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1:256" ht="17.25" customHeight="1" x14ac:dyDescent="0.2">
      <c r="A19" s="192"/>
      <c r="B19" s="190" t="s">
        <v>3743</v>
      </c>
      <c r="C19" s="195" t="s">
        <v>3744</v>
      </c>
      <c r="D19" s="343">
        <f t="shared" si="0"/>
        <v>43372</v>
      </c>
      <c r="E19" s="343">
        <f t="shared" si="3"/>
        <v>43379</v>
      </c>
      <c r="F19" s="343">
        <f t="shared" si="1"/>
        <v>43382</v>
      </c>
      <c r="G19" s="343">
        <f t="shared" si="2"/>
        <v>43384</v>
      </c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1:256" ht="17.25" customHeight="1" x14ac:dyDescent="0.2">
      <c r="A20" s="192"/>
      <c r="B20" s="189" t="s">
        <v>2839</v>
      </c>
      <c r="C20" s="196" t="s">
        <v>3745</v>
      </c>
      <c r="D20" s="341">
        <f t="shared" si="0"/>
        <v>43379</v>
      </c>
      <c r="E20" s="341">
        <f t="shared" si="3"/>
        <v>43386</v>
      </c>
      <c r="F20" s="341">
        <f t="shared" ref="F20:F23" si="4">D20+10</f>
        <v>43389</v>
      </c>
      <c r="G20" s="341">
        <f t="shared" ref="G20:G23" si="5">D20+12</f>
        <v>43391</v>
      </c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1:256" ht="17.25" customHeight="1" x14ac:dyDescent="0.2">
      <c r="A21" s="192"/>
      <c r="B21" s="189" t="s">
        <v>3746</v>
      </c>
      <c r="C21" s="196" t="s">
        <v>3747</v>
      </c>
      <c r="D21" s="341">
        <f t="shared" si="0"/>
        <v>43386</v>
      </c>
      <c r="E21" s="341">
        <f t="shared" si="3"/>
        <v>43393</v>
      </c>
      <c r="F21" s="341">
        <f t="shared" si="4"/>
        <v>43396</v>
      </c>
      <c r="G21" s="341">
        <f t="shared" si="5"/>
        <v>43398</v>
      </c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1:256" ht="17.25" customHeight="1" x14ac:dyDescent="0.2">
      <c r="A22" s="192"/>
      <c r="B22" s="189" t="s">
        <v>3748</v>
      </c>
      <c r="C22" s="196" t="s">
        <v>3749</v>
      </c>
      <c r="D22" s="341">
        <f t="shared" si="0"/>
        <v>43393</v>
      </c>
      <c r="E22" s="341">
        <f t="shared" si="3"/>
        <v>43400</v>
      </c>
      <c r="F22" s="341">
        <f t="shared" si="4"/>
        <v>43403</v>
      </c>
      <c r="G22" s="341">
        <f t="shared" si="5"/>
        <v>43405</v>
      </c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1:256" ht="17.25" customHeight="1" x14ac:dyDescent="0.2">
      <c r="A23" s="192"/>
      <c r="B23" s="189" t="s">
        <v>3750</v>
      </c>
      <c r="C23" s="196" t="s">
        <v>3751</v>
      </c>
      <c r="D23" s="341">
        <f t="shared" si="0"/>
        <v>43400</v>
      </c>
      <c r="E23" s="341">
        <f t="shared" si="3"/>
        <v>43407</v>
      </c>
      <c r="F23" s="341">
        <f t="shared" si="4"/>
        <v>43410</v>
      </c>
      <c r="G23" s="341">
        <f t="shared" si="5"/>
        <v>43412</v>
      </c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1:256" ht="17.25" customHeight="1" x14ac:dyDescent="0.2">
      <c r="A24" s="164"/>
      <c r="B24" s="163" t="s">
        <v>685</v>
      </c>
      <c r="C24" s="191"/>
      <c r="D24" s="161"/>
      <c r="E24" s="161"/>
      <c r="F24" s="161"/>
      <c r="G24" s="154"/>
      <c r="H24" s="154"/>
      <c r="I24" s="154"/>
      <c r="J24" s="154"/>
      <c r="K24" s="154"/>
      <c r="L24" s="154"/>
      <c r="M24" s="154"/>
      <c r="N24" s="154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1:256" ht="17.25" customHeight="1" x14ac:dyDescent="0.2">
      <c r="A25" s="164"/>
      <c r="B25" s="163" t="s">
        <v>3752</v>
      </c>
      <c r="C25" s="161"/>
      <c r="D25" s="161"/>
      <c r="E25" s="161"/>
      <c r="F25" s="153"/>
      <c r="G25" s="153"/>
      <c r="H25" s="153"/>
      <c r="I25" s="153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s="165" customFormat="1" ht="17.25" customHeight="1" x14ac:dyDescent="0.2">
      <c r="A26" s="164"/>
      <c r="B26" s="163"/>
      <c r="C26" s="151"/>
      <c r="D26" s="151"/>
      <c r="E26" s="151"/>
      <c r="F26" s="153"/>
      <c r="G26" s="151"/>
      <c r="H26" s="151"/>
      <c r="I26" s="151"/>
      <c r="J26" s="151"/>
      <c r="L26" s="153"/>
      <c r="M26" s="151"/>
    </row>
    <row r="27" spans="1:256" s="165" customFormat="1" ht="17.25" customHeight="1" x14ac:dyDescent="0.2">
      <c r="A27" s="198"/>
      <c r="B27" s="199" t="s">
        <v>449</v>
      </c>
      <c r="C27" s="200"/>
      <c r="D27" s="200"/>
      <c r="E27" s="201"/>
      <c r="F27" s="202" t="s">
        <v>1168</v>
      </c>
      <c r="G27" s="202"/>
      <c r="H27" s="200"/>
      <c r="I27" s="200"/>
      <c r="J27" s="202" t="s">
        <v>451</v>
      </c>
      <c r="K27" s="202"/>
      <c r="L27" s="202"/>
      <c r="M27" s="200"/>
      <c r="N27" s="203"/>
    </row>
    <row r="28" spans="1:256" s="165" customFormat="1" ht="17.25" customHeight="1" x14ac:dyDescent="0.2">
      <c r="A28" s="198"/>
      <c r="B28" s="204" t="s">
        <v>452</v>
      </c>
      <c r="C28" s="200"/>
      <c r="D28" s="205" t="s">
        <v>453</v>
      </c>
      <c r="E28" s="206"/>
      <c r="F28" s="204" t="s">
        <v>454</v>
      </c>
      <c r="G28" s="200"/>
      <c r="H28" s="205" t="s">
        <v>455</v>
      </c>
      <c r="I28" s="200"/>
      <c r="J28" s="204" t="s">
        <v>456</v>
      </c>
      <c r="K28" s="200"/>
      <c r="L28" s="205" t="s">
        <v>457</v>
      </c>
      <c r="M28" s="200"/>
      <c r="N28" s="203"/>
    </row>
    <row r="29" spans="1:256" s="165" customFormat="1" ht="17.25" customHeight="1" x14ac:dyDescent="0.2">
      <c r="A29" s="207"/>
      <c r="B29" s="208" t="s">
        <v>3451</v>
      </c>
      <c r="C29" s="209" t="s">
        <v>3452</v>
      </c>
      <c r="D29" s="210" t="s">
        <v>3453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463</v>
      </c>
      <c r="K29" s="209" t="s">
        <v>1169</v>
      </c>
      <c r="L29" s="210" t="s">
        <v>464</v>
      </c>
      <c r="M29" s="200"/>
      <c r="N29" s="203"/>
    </row>
    <row r="30" spans="1:256" s="165" customFormat="1" ht="17.25" customHeight="1" x14ac:dyDescent="0.2">
      <c r="A30" s="198"/>
      <c r="B30" s="208" t="s">
        <v>3454</v>
      </c>
      <c r="C30" s="209" t="s">
        <v>3455</v>
      </c>
      <c r="D30" s="210" t="s">
        <v>3456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470</v>
      </c>
      <c r="K30" s="209" t="s">
        <v>1170</v>
      </c>
      <c r="L30" s="210" t="s">
        <v>471</v>
      </c>
      <c r="M30" s="200"/>
      <c r="N30" s="203"/>
    </row>
    <row r="31" spans="1:256" s="165" customFormat="1" ht="17.25" customHeight="1" x14ac:dyDescent="0.2">
      <c r="A31" s="198"/>
      <c r="B31" s="208" t="s">
        <v>1171</v>
      </c>
      <c r="C31" s="209" t="s">
        <v>3457</v>
      </c>
      <c r="D31" s="210" t="s">
        <v>1172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1173</v>
      </c>
      <c r="K31" s="209" t="s">
        <v>1174</v>
      </c>
      <c r="L31" s="210" t="s">
        <v>1175</v>
      </c>
      <c r="M31" s="200"/>
      <c r="N31" s="203"/>
    </row>
    <row r="32" spans="1:256" s="165" customFormat="1" ht="17.25" customHeight="1" x14ac:dyDescent="0.2">
      <c r="A32" s="198"/>
      <c r="B32" s="208" t="s">
        <v>3458</v>
      </c>
      <c r="C32" s="209" t="s">
        <v>3459</v>
      </c>
      <c r="D32" s="210" t="s">
        <v>3460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484</v>
      </c>
      <c r="K32" s="209" t="s">
        <v>1176</v>
      </c>
      <c r="L32" s="210" t="s">
        <v>485</v>
      </c>
      <c r="M32" s="200"/>
      <c r="N32" s="203"/>
    </row>
    <row r="33" spans="1:14" s="165" customFormat="1" ht="17.25" customHeight="1" x14ac:dyDescent="0.2">
      <c r="A33" s="198"/>
      <c r="B33" s="208" t="s">
        <v>479</v>
      </c>
      <c r="C33" s="209" t="s">
        <v>3461</v>
      </c>
      <c r="D33" s="210" t="s">
        <v>480</v>
      </c>
      <c r="E33" s="204"/>
      <c r="F33" s="208"/>
      <c r="G33" s="209"/>
      <c r="H33" s="210"/>
      <c r="I33" s="200"/>
      <c r="J33" s="208" t="s">
        <v>491</v>
      </c>
      <c r="K33" s="209" t="s">
        <v>1177</v>
      </c>
      <c r="L33" s="210" t="s">
        <v>492</v>
      </c>
      <c r="M33" s="200"/>
      <c r="N33" s="203"/>
    </row>
    <row r="34" spans="1:14" s="165" customFormat="1" ht="17.25" customHeight="1" x14ac:dyDescent="0.2">
      <c r="A34" s="198"/>
      <c r="B34" s="208" t="s">
        <v>3462</v>
      </c>
      <c r="C34" s="209" t="s">
        <v>3463</v>
      </c>
      <c r="D34" s="210" t="s">
        <v>3464</v>
      </c>
      <c r="E34" s="204"/>
      <c r="F34" s="208"/>
      <c r="G34" s="209"/>
      <c r="H34" s="210"/>
      <c r="I34" s="200"/>
      <c r="J34" s="208" t="s">
        <v>498</v>
      </c>
      <c r="K34" s="209" t="s">
        <v>1178</v>
      </c>
      <c r="L34" s="210" t="s">
        <v>499</v>
      </c>
      <c r="M34" s="200"/>
      <c r="N34" s="203"/>
    </row>
    <row r="35" spans="1:14" s="165" customFormat="1" ht="17.25" customHeight="1" x14ac:dyDescent="0.2">
      <c r="A35" s="198"/>
      <c r="B35" s="208" t="s">
        <v>3465</v>
      </c>
      <c r="C35" s="209" t="s">
        <v>3466</v>
      </c>
      <c r="D35" s="210" t="s">
        <v>3467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14" s="165" customFormat="1" ht="17.25" customHeight="1" x14ac:dyDescent="0.2">
      <c r="A36" s="198"/>
      <c r="B36" s="208" t="s">
        <v>3468</v>
      </c>
      <c r="C36" s="209" t="s">
        <v>3469</v>
      </c>
      <c r="D36" s="210" t="s">
        <v>3470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14" ht="17.25" customHeight="1" x14ac:dyDescent="0.2">
      <c r="A37" s="204"/>
      <c r="B37" s="203"/>
      <c r="C37" s="203"/>
      <c r="D37" s="211"/>
      <c r="E37" s="211"/>
      <c r="F37" s="208"/>
      <c r="G37" s="204"/>
      <c r="H37" s="210"/>
      <c r="I37" s="200"/>
      <c r="J37" s="19"/>
      <c r="K37" s="19"/>
      <c r="L37" s="19"/>
      <c r="M37" s="200"/>
      <c r="N37" s="203"/>
    </row>
    <row r="38" spans="1:14" ht="17.25" customHeight="1" x14ac:dyDescent="0.2">
      <c r="A38" s="204"/>
      <c r="B38" s="200" t="s">
        <v>1181</v>
      </c>
      <c r="C38" s="200" t="s">
        <v>1182</v>
      </c>
      <c r="D38" s="212"/>
      <c r="E38" s="200"/>
      <c r="F38" s="200" t="s">
        <v>1183</v>
      </c>
      <c r="G38" s="213" t="s">
        <v>1184</v>
      </c>
      <c r="H38" s="203"/>
      <c r="I38" s="200"/>
      <c r="J38" s="200" t="s">
        <v>1183</v>
      </c>
      <c r="K38" s="200" t="s">
        <v>1185</v>
      </c>
      <c r="L38" s="203"/>
      <c r="M38" s="203"/>
      <c r="N38" s="203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IV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8" customWidth="1"/>
    <col min="2" max="2" width="27.85546875" style="151" customWidth="1"/>
    <col min="3" max="3" width="16.140625" style="151" customWidth="1"/>
    <col min="4" max="4" width="16" style="151" customWidth="1"/>
    <col min="5" max="8" width="16.5703125" style="151" customWidth="1"/>
    <col min="9" max="9" width="19.28515625" style="138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 x14ac:dyDescent="0.2">
      <c r="B2" s="8" t="s">
        <v>2975</v>
      </c>
    </row>
    <row r="3" spans="1:256" ht="17.25" customHeight="1" x14ac:dyDescent="0.2">
      <c r="B3" s="171"/>
    </row>
    <row r="4" spans="1:256" ht="17.25" customHeight="1" x14ac:dyDescent="0.2">
      <c r="C4" s="333" t="s">
        <v>3753</v>
      </c>
      <c r="D4" s="153"/>
      <c r="E4" s="153"/>
      <c r="F4" s="153"/>
      <c r="G4" s="153"/>
      <c r="H4" s="153"/>
      <c r="I4" s="171"/>
    </row>
    <row r="5" spans="1:256" ht="17.25" customHeight="1" x14ac:dyDescent="0.2">
      <c r="B5" s="154"/>
      <c r="C5" s="182"/>
      <c r="D5" s="154"/>
      <c r="E5" s="154"/>
      <c r="F5" s="154"/>
      <c r="G5" s="154"/>
      <c r="H5" s="154"/>
    </row>
    <row r="6" spans="1:256" ht="31.5" customHeight="1" x14ac:dyDescent="0.2">
      <c r="A6" s="227"/>
      <c r="B6" s="189"/>
      <c r="C6" s="390"/>
      <c r="D6" s="1341" t="s">
        <v>1256</v>
      </c>
      <c r="E6" s="169" t="s">
        <v>213</v>
      </c>
      <c r="F6" s="169" t="s">
        <v>3754</v>
      </c>
      <c r="G6" s="169" t="s">
        <v>259</v>
      </c>
      <c r="H6" s="154"/>
      <c r="J6" s="154"/>
      <c r="K6" s="154"/>
      <c r="L6" s="154"/>
      <c r="M6" s="154"/>
      <c r="N6" s="1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7.25" customHeight="1" x14ac:dyDescent="0.2">
      <c r="A7" s="227"/>
      <c r="B7" s="158" t="s">
        <v>388</v>
      </c>
      <c r="C7" s="158" t="s">
        <v>389</v>
      </c>
      <c r="D7" s="1341"/>
      <c r="E7" s="362" t="s">
        <v>178</v>
      </c>
      <c r="F7" s="362" t="s">
        <v>189</v>
      </c>
      <c r="G7" s="362" t="s">
        <v>196</v>
      </c>
      <c r="H7" s="154"/>
      <c r="J7" s="154"/>
      <c r="K7" s="154"/>
      <c r="L7" s="154"/>
      <c r="M7" s="154"/>
      <c r="N7" s="15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t="17.25" customHeight="1" x14ac:dyDescent="0.2">
      <c r="B8" s="177" t="s">
        <v>3755</v>
      </c>
      <c r="C8" s="196" t="s">
        <v>3756</v>
      </c>
      <c r="D8" s="341">
        <v>43997</v>
      </c>
      <c r="E8" s="341">
        <f t="shared" ref="E8" si="0">D8+7</f>
        <v>44004</v>
      </c>
      <c r="F8" s="341">
        <f t="shared" ref="F8" si="1">D8+10</f>
        <v>44007</v>
      </c>
      <c r="G8" s="341">
        <f t="shared" ref="G8" si="2">D8+12</f>
        <v>44009</v>
      </c>
      <c r="H8" s="335"/>
      <c r="I8" s="170"/>
      <c r="J8" s="335"/>
      <c r="K8" s="161"/>
      <c r="L8" s="154"/>
      <c r="M8" s="154"/>
      <c r="N8" s="15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t="17.25" customHeight="1" x14ac:dyDescent="0.2">
      <c r="B9" s="177" t="s">
        <v>3757</v>
      </c>
      <c r="C9" s="196" t="s">
        <v>3758</v>
      </c>
      <c r="D9" s="341">
        <f>D8+7</f>
        <v>44004</v>
      </c>
      <c r="E9" s="341">
        <f t="shared" ref="E9" si="3">D9+7</f>
        <v>44011</v>
      </c>
      <c r="F9" s="341">
        <f t="shared" ref="F9" si="4">D9+10</f>
        <v>44014</v>
      </c>
      <c r="G9" s="341">
        <f t="shared" ref="G9" si="5">D9+12</f>
        <v>44016</v>
      </c>
      <c r="H9" s="335"/>
      <c r="I9" s="170"/>
      <c r="J9" s="335"/>
      <c r="K9" s="161"/>
      <c r="L9" s="154"/>
      <c r="M9" s="154"/>
      <c r="N9" s="154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t="17.25" customHeight="1" x14ac:dyDescent="0.2">
      <c r="B10" s="177" t="s">
        <v>3759</v>
      </c>
      <c r="C10" s="196" t="s">
        <v>3760</v>
      </c>
      <c r="D10" s="341">
        <f>D9+7</f>
        <v>44011</v>
      </c>
      <c r="E10" s="341">
        <f t="shared" ref="E10" si="6">D10+7</f>
        <v>44018</v>
      </c>
      <c r="F10" s="341">
        <f t="shared" ref="F10" si="7">D10+10</f>
        <v>44021</v>
      </c>
      <c r="G10" s="341">
        <f t="shared" ref="G10" si="8">D10+12</f>
        <v>44023</v>
      </c>
      <c r="H10" s="335"/>
      <c r="I10" s="170"/>
      <c r="J10" s="335"/>
      <c r="K10" s="161"/>
      <c r="L10" s="154"/>
      <c r="M10" s="154"/>
      <c r="N10" s="154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t="17.25" customHeight="1" x14ac:dyDescent="0.2">
      <c r="B11" s="177" t="s">
        <v>3761</v>
      </c>
      <c r="C11" s="196" t="s">
        <v>3762</v>
      </c>
      <c r="D11" s="341">
        <v>44025</v>
      </c>
      <c r="E11" s="341">
        <f t="shared" ref="E11:E13" si="9">D11+7</f>
        <v>44032</v>
      </c>
      <c r="F11" s="341">
        <f t="shared" ref="F11:F13" si="10">D11+10</f>
        <v>44035</v>
      </c>
      <c r="G11" s="341">
        <f t="shared" ref="G11:G13" si="11">D11+12</f>
        <v>44037</v>
      </c>
      <c r="H11" s="335"/>
      <c r="I11" s="170"/>
      <c r="J11" s="335"/>
      <c r="K11" s="161"/>
      <c r="L11" s="154"/>
      <c r="M11" s="154"/>
      <c r="N11" s="15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ht="17.25" customHeight="1" x14ac:dyDescent="0.2">
      <c r="B12" s="177" t="s">
        <v>3763</v>
      </c>
      <c r="C12" s="196" t="s">
        <v>3764</v>
      </c>
      <c r="D12" s="341">
        <f t="shared" ref="D12:D13" si="12">D11+7</f>
        <v>44032</v>
      </c>
      <c r="E12" s="341">
        <f t="shared" si="9"/>
        <v>44039</v>
      </c>
      <c r="F12" s="341">
        <f t="shared" si="10"/>
        <v>44042</v>
      </c>
      <c r="G12" s="341">
        <f t="shared" si="11"/>
        <v>44044</v>
      </c>
      <c r="H12" s="335"/>
      <c r="I12" s="170"/>
      <c r="J12" s="335"/>
      <c r="K12" s="161"/>
      <c r="L12" s="154"/>
      <c r="M12" s="154"/>
      <c r="N12" s="154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ht="17.25" customHeight="1" x14ac:dyDescent="0.2">
      <c r="B13" s="177" t="s">
        <v>3765</v>
      </c>
      <c r="C13" s="196" t="s">
        <v>3766</v>
      </c>
      <c r="D13" s="341">
        <f t="shared" si="12"/>
        <v>44039</v>
      </c>
      <c r="E13" s="341">
        <f t="shared" si="9"/>
        <v>44046</v>
      </c>
      <c r="F13" s="341">
        <f t="shared" si="10"/>
        <v>44049</v>
      </c>
      <c r="G13" s="341">
        <f t="shared" si="11"/>
        <v>44051</v>
      </c>
      <c r="H13" s="335"/>
      <c r="I13" s="170"/>
      <c r="J13" s="335"/>
      <c r="K13" s="161"/>
      <c r="L13" s="154"/>
      <c r="M13" s="154"/>
      <c r="N13" s="154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ht="17.25" customHeight="1" x14ac:dyDescent="0.2">
      <c r="A14" s="227"/>
      <c r="B14" s="163" t="s">
        <v>685</v>
      </c>
      <c r="C14" s="191"/>
      <c r="D14" s="161"/>
      <c r="E14" s="161"/>
      <c r="F14" s="161"/>
      <c r="G14" s="154"/>
      <c r="H14" s="154"/>
      <c r="J14" s="154"/>
      <c r="K14" s="154"/>
      <c r="L14" s="154"/>
      <c r="M14" s="154"/>
      <c r="N14" s="154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6" ht="17.25" customHeight="1" x14ac:dyDescent="0.2">
      <c r="A15" s="227"/>
      <c r="B15" s="163"/>
      <c r="C15" s="161"/>
      <c r="D15" s="161"/>
      <c r="E15" s="161"/>
      <c r="F15" s="153"/>
      <c r="G15" s="153"/>
      <c r="H15" s="153"/>
      <c r="I15" s="171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s="165" customFormat="1" ht="17.25" customHeight="1" x14ac:dyDescent="0.2">
      <c r="A16" s="227"/>
      <c r="B16" s="163"/>
      <c r="C16" s="151"/>
      <c r="D16" s="151"/>
      <c r="E16" s="151"/>
      <c r="F16" s="153"/>
      <c r="G16" s="151"/>
      <c r="H16" s="151"/>
      <c r="I16" s="138"/>
      <c r="J16" s="151"/>
      <c r="L16" s="153"/>
      <c r="M16" s="151"/>
    </row>
    <row r="17" spans="1:14" s="165" customFormat="1" ht="17.25" customHeight="1" x14ac:dyDescent="0.2">
      <c r="A17" s="219"/>
      <c r="B17" s="199" t="s">
        <v>449</v>
      </c>
      <c r="C17" s="200"/>
      <c r="D17" s="200"/>
      <c r="E17" s="201"/>
      <c r="F17" s="202" t="s">
        <v>1168</v>
      </c>
      <c r="G17" s="202"/>
      <c r="H17" s="200"/>
      <c r="I17" s="204"/>
      <c r="J17" s="202" t="s">
        <v>451</v>
      </c>
      <c r="K17" s="202"/>
      <c r="L17" s="202"/>
      <c r="M17" s="200"/>
      <c r="N17" s="203"/>
    </row>
    <row r="18" spans="1:14" s="165" customFormat="1" ht="17.25" customHeight="1" x14ac:dyDescent="0.2">
      <c r="A18" s="219"/>
      <c r="B18" s="204" t="s">
        <v>452</v>
      </c>
      <c r="C18" s="200"/>
      <c r="D18" s="205" t="s">
        <v>453</v>
      </c>
      <c r="E18" s="206"/>
      <c r="F18" s="204" t="s">
        <v>454</v>
      </c>
      <c r="G18" s="200"/>
      <c r="H18" s="205" t="s">
        <v>455</v>
      </c>
      <c r="I18" s="204"/>
      <c r="J18" s="204" t="s">
        <v>456</v>
      </c>
      <c r="K18" s="200"/>
      <c r="L18" s="205" t="s">
        <v>457</v>
      </c>
      <c r="M18" s="200"/>
      <c r="N18" s="203"/>
    </row>
    <row r="19" spans="1:14" s="165" customFormat="1" ht="17.25" customHeight="1" x14ac:dyDescent="0.2">
      <c r="A19" s="220"/>
      <c r="B19" s="208" t="s">
        <v>3451</v>
      </c>
      <c r="C19" s="209" t="s">
        <v>3452</v>
      </c>
      <c r="D19" s="210" t="s">
        <v>3453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4"/>
      <c r="J19" s="208" t="s">
        <v>463</v>
      </c>
      <c r="K19" s="209" t="s">
        <v>1169</v>
      </c>
      <c r="L19" s="210" t="s">
        <v>464</v>
      </c>
      <c r="M19" s="200"/>
      <c r="N19" s="203"/>
    </row>
    <row r="20" spans="1:14" s="165" customFormat="1" ht="17.25" customHeight="1" x14ac:dyDescent="0.2">
      <c r="A20" s="219"/>
      <c r="B20" s="208" t="s">
        <v>3454</v>
      </c>
      <c r="C20" s="209" t="s">
        <v>3455</v>
      </c>
      <c r="D20" s="210" t="s">
        <v>3456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4"/>
      <c r="J20" s="208" t="s">
        <v>470</v>
      </c>
      <c r="K20" s="209" t="s">
        <v>1170</v>
      </c>
      <c r="L20" s="210" t="s">
        <v>471</v>
      </c>
      <c r="M20" s="200"/>
      <c r="N20" s="203"/>
    </row>
    <row r="21" spans="1:14" s="165" customFormat="1" ht="17.25" customHeight="1" x14ac:dyDescent="0.2">
      <c r="A21" s="219"/>
      <c r="B21" s="208" t="s">
        <v>1171</v>
      </c>
      <c r="C21" s="209" t="s">
        <v>3457</v>
      </c>
      <c r="D21" s="210" t="s">
        <v>1172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4"/>
      <c r="J21" s="208" t="s">
        <v>1173</v>
      </c>
      <c r="K21" s="209" t="s">
        <v>1174</v>
      </c>
      <c r="L21" s="210" t="s">
        <v>1175</v>
      </c>
      <c r="M21" s="200"/>
      <c r="N21" s="203"/>
    </row>
    <row r="22" spans="1:14" s="165" customFormat="1" ht="17.25" customHeight="1" x14ac:dyDescent="0.2">
      <c r="A22" s="219"/>
      <c r="B22" s="208" t="s">
        <v>3458</v>
      </c>
      <c r="C22" s="209" t="s">
        <v>3459</v>
      </c>
      <c r="D22" s="210" t="s">
        <v>3460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4"/>
      <c r="J22" s="208" t="s">
        <v>484</v>
      </c>
      <c r="K22" s="209" t="s">
        <v>1176</v>
      </c>
      <c r="L22" s="210" t="s">
        <v>485</v>
      </c>
      <c r="M22" s="200"/>
      <c r="N22" s="203"/>
    </row>
    <row r="23" spans="1:14" s="165" customFormat="1" ht="17.25" customHeight="1" x14ac:dyDescent="0.2">
      <c r="A23" s="219"/>
      <c r="B23" s="208" t="s">
        <v>479</v>
      </c>
      <c r="C23" s="209" t="s">
        <v>3461</v>
      </c>
      <c r="D23" s="210" t="s">
        <v>480</v>
      </c>
      <c r="E23" s="204"/>
      <c r="F23" s="208"/>
      <c r="G23" s="209"/>
      <c r="H23" s="210"/>
      <c r="I23" s="204"/>
      <c r="J23" s="208" t="s">
        <v>491</v>
      </c>
      <c r="K23" s="209" t="s">
        <v>1177</v>
      </c>
      <c r="L23" s="210" t="s">
        <v>492</v>
      </c>
      <c r="M23" s="200"/>
      <c r="N23" s="203"/>
    </row>
    <row r="24" spans="1:14" s="165" customFormat="1" ht="17.25" customHeight="1" x14ac:dyDescent="0.2">
      <c r="A24" s="219"/>
      <c r="B24" s="208" t="s">
        <v>3462</v>
      </c>
      <c r="C24" s="209" t="s">
        <v>3463</v>
      </c>
      <c r="D24" s="210" t="s">
        <v>3464</v>
      </c>
      <c r="E24" s="204"/>
      <c r="F24" s="208"/>
      <c r="G24" s="209"/>
      <c r="H24" s="210"/>
      <c r="I24" s="204"/>
      <c r="J24" s="208" t="s">
        <v>498</v>
      </c>
      <c r="K24" s="209" t="s">
        <v>1178</v>
      </c>
      <c r="L24" s="210" t="s">
        <v>499</v>
      </c>
      <c r="M24" s="200"/>
      <c r="N24" s="203"/>
    </row>
    <row r="25" spans="1:14" s="165" customFormat="1" ht="17.25" customHeight="1" x14ac:dyDescent="0.2">
      <c r="A25" s="219"/>
      <c r="B25" s="208" t="s">
        <v>3465</v>
      </c>
      <c r="C25" s="209" t="s">
        <v>3466</v>
      </c>
      <c r="D25" s="210" t="s">
        <v>3467</v>
      </c>
      <c r="E25" s="204"/>
      <c r="F25" s="203"/>
      <c r="G25" s="203"/>
      <c r="H25" s="203"/>
      <c r="I25" s="204"/>
      <c r="J25" s="208"/>
      <c r="K25" s="209"/>
      <c r="L25" s="210"/>
      <c r="M25" s="200"/>
      <c r="N25" s="203"/>
    </row>
    <row r="26" spans="1:14" s="165" customFormat="1" ht="17.25" customHeight="1" x14ac:dyDescent="0.2">
      <c r="A26" s="219"/>
      <c r="B26" s="208" t="s">
        <v>3468</v>
      </c>
      <c r="C26" s="209" t="s">
        <v>3469</v>
      </c>
      <c r="D26" s="210" t="s">
        <v>3470</v>
      </c>
      <c r="E26" s="204"/>
      <c r="F26" s="208"/>
      <c r="G26" s="204"/>
      <c r="H26" s="210"/>
      <c r="I26" s="204"/>
      <c r="J26" s="204"/>
      <c r="K26" s="200"/>
      <c r="L26" s="205"/>
      <c r="M26" s="200"/>
      <c r="N26" s="203"/>
    </row>
    <row r="27" spans="1:14" ht="17.25" customHeight="1" x14ac:dyDescent="0.2">
      <c r="A27" s="221"/>
      <c r="B27" s="203"/>
      <c r="C27" s="203"/>
      <c r="D27" s="211"/>
      <c r="E27" s="211"/>
      <c r="F27" s="208"/>
      <c r="G27" s="204"/>
      <c r="H27" s="210"/>
      <c r="I27" s="204"/>
      <c r="J27" s="19"/>
      <c r="K27" s="19"/>
      <c r="L27" s="19"/>
      <c r="M27" s="200"/>
      <c r="N27" s="203"/>
    </row>
    <row r="28" spans="1:14" ht="17.25" customHeight="1" x14ac:dyDescent="0.2">
      <c r="A28" s="221"/>
      <c r="B28" s="200" t="s">
        <v>1181</v>
      </c>
      <c r="C28" s="200" t="s">
        <v>1182</v>
      </c>
      <c r="D28" s="212"/>
      <c r="E28" s="200"/>
      <c r="F28" s="200" t="s">
        <v>1183</v>
      </c>
      <c r="G28" s="213" t="s">
        <v>1184</v>
      </c>
      <c r="H28" s="203"/>
      <c r="I28" s="204"/>
      <c r="J28" s="200" t="s">
        <v>1183</v>
      </c>
      <c r="K28" s="200" t="s">
        <v>1185</v>
      </c>
      <c r="L28" s="203"/>
      <c r="M28" s="203"/>
      <c r="N28" s="203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IV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18.42578125" style="151" customWidth="1"/>
    <col min="6" max="6" width="19.85546875" style="151" customWidth="1"/>
    <col min="7" max="7" width="20" style="151" customWidth="1"/>
    <col min="8" max="8" width="18.7109375" style="151" customWidth="1"/>
    <col min="9" max="9" width="19.28515625" style="151" customWidth="1"/>
    <col min="10" max="10" width="21" style="155" customWidth="1"/>
    <col min="11" max="11" width="19" style="155" customWidth="1"/>
    <col min="12" max="12" width="18.42578125" style="155" customWidth="1"/>
    <col min="13" max="13" width="4.140625" style="155" customWidth="1"/>
    <col min="14" max="14" width="19.28515625" style="155" customWidth="1"/>
    <col min="15" max="16384" width="9.140625" style="155"/>
  </cols>
  <sheetData>
    <row r="2" spans="1:256" s="174" customFormat="1" ht="17.25" customHeight="1" x14ac:dyDescent="0.2">
      <c r="A2" s="375"/>
      <c r="B2" s="8" t="s">
        <v>2636</v>
      </c>
      <c r="C2" s="11"/>
      <c r="D2" s="11"/>
      <c r="E2" s="11"/>
      <c r="F2" s="11"/>
      <c r="G2" s="11"/>
      <c r="H2" s="11"/>
      <c r="I2" s="11"/>
    </row>
    <row r="3" spans="1:256" ht="17.25" customHeight="1" x14ac:dyDescent="0.2">
      <c r="B3" s="171"/>
    </row>
    <row r="4" spans="1:256" ht="17.25" customHeight="1" x14ac:dyDescent="0.2">
      <c r="A4" s="1344" t="s">
        <v>3767</v>
      </c>
      <c r="B4" s="1344"/>
      <c r="C4" s="1344"/>
      <c r="D4" s="1344"/>
      <c r="E4" s="1344"/>
      <c r="F4" s="1344"/>
      <c r="G4" s="153"/>
      <c r="H4" s="153"/>
      <c r="I4" s="153"/>
    </row>
    <row r="5" spans="1:256" ht="17.25" customHeight="1" x14ac:dyDescent="0.2">
      <c r="B5" s="389"/>
      <c r="C5" s="154"/>
      <c r="D5" s="154"/>
      <c r="E5" s="154"/>
      <c r="F5" s="154"/>
      <c r="G5" s="154"/>
      <c r="H5" s="154"/>
      <c r="I5" s="154"/>
    </row>
    <row r="6" spans="1:256" ht="25.5" customHeight="1" x14ac:dyDescent="0.2">
      <c r="A6" s="377"/>
      <c r="B6" s="433" t="s">
        <v>2640</v>
      </c>
      <c r="C6" s="175" t="s">
        <v>560</v>
      </c>
      <c r="D6" s="1341" t="s">
        <v>1256</v>
      </c>
      <c r="E6" s="169" t="s">
        <v>213</v>
      </c>
      <c r="F6" s="169" t="s">
        <v>350</v>
      </c>
      <c r="G6" s="169" t="s">
        <v>2983</v>
      </c>
      <c r="H6" s="339" t="s">
        <v>209</v>
      </c>
      <c r="I6" s="339" t="s">
        <v>259</v>
      </c>
      <c r="J6" s="339" t="s">
        <v>183</v>
      </c>
      <c r="K6" s="339" t="s">
        <v>284</v>
      </c>
      <c r="L6" s="339" t="s">
        <v>195</v>
      </c>
      <c r="M6" s="152"/>
      <c r="N6" s="372" t="s">
        <v>1367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 x14ac:dyDescent="0.2">
      <c r="A7" s="377"/>
      <c r="B7" s="158" t="s">
        <v>388</v>
      </c>
      <c r="C7" s="158" t="s">
        <v>389</v>
      </c>
      <c r="D7" s="1341"/>
      <c r="E7" s="362" t="s">
        <v>178</v>
      </c>
      <c r="F7" s="362" t="s">
        <v>163</v>
      </c>
      <c r="G7" s="362" t="s">
        <v>175</v>
      </c>
      <c r="H7" s="340" t="s">
        <v>191</v>
      </c>
      <c r="I7" s="340" t="s">
        <v>323</v>
      </c>
      <c r="J7" s="340" t="s">
        <v>292</v>
      </c>
      <c r="K7" s="340" t="s">
        <v>655</v>
      </c>
      <c r="L7" s="340" t="s">
        <v>376</v>
      </c>
      <c r="M7" s="151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B8" s="393" t="s">
        <v>3768</v>
      </c>
      <c r="C8" s="394" t="s">
        <v>3769</v>
      </c>
      <c r="D8" s="392">
        <v>44514</v>
      </c>
      <c r="E8" s="456">
        <f>D8+7</f>
        <v>44521</v>
      </c>
      <c r="F8" s="456">
        <f>D8+9</f>
        <v>44523</v>
      </c>
      <c r="G8" s="456">
        <f>D8+11</f>
        <v>44525</v>
      </c>
      <c r="H8" s="527">
        <f>D8+14</f>
        <v>44528</v>
      </c>
      <c r="I8" s="527">
        <f t="shared" ref="I8:L9" si="0">D8+16</f>
        <v>44530</v>
      </c>
      <c r="J8" s="527">
        <f t="shared" si="0"/>
        <v>44537</v>
      </c>
      <c r="K8" s="527">
        <f t="shared" si="0"/>
        <v>44539</v>
      </c>
      <c r="L8" s="527">
        <f t="shared" si="0"/>
        <v>44541</v>
      </c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B9" s="509" t="s">
        <v>395</v>
      </c>
      <c r="C9" s="508" t="s">
        <v>3770</v>
      </c>
      <c r="D9" s="483">
        <f>D8+7</f>
        <v>44521</v>
      </c>
      <c r="E9" s="483">
        <f>D9+7</f>
        <v>44528</v>
      </c>
      <c r="F9" s="483">
        <f>D9+9</f>
        <v>44530</v>
      </c>
      <c r="G9" s="483">
        <f>D9+11</f>
        <v>44532</v>
      </c>
      <c r="H9" s="503">
        <f>D9+14</f>
        <v>44535</v>
      </c>
      <c r="I9" s="503">
        <f t="shared" si="0"/>
        <v>44537</v>
      </c>
      <c r="J9" s="503">
        <f t="shared" si="0"/>
        <v>44544</v>
      </c>
      <c r="K9" s="503">
        <f t="shared" si="0"/>
        <v>44546</v>
      </c>
      <c r="L9" s="503">
        <f t="shared" si="0"/>
        <v>44548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B10" s="509" t="s">
        <v>395</v>
      </c>
      <c r="C10" s="504" t="s">
        <v>3771</v>
      </c>
      <c r="D10" s="505"/>
      <c r="E10" s="505"/>
      <c r="F10" s="505"/>
      <c r="G10" s="505"/>
      <c r="H10" s="506"/>
      <c r="I10" s="506"/>
      <c r="J10" s="506"/>
      <c r="K10" s="506"/>
      <c r="L10" s="506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B11" s="393" t="s">
        <v>3772</v>
      </c>
      <c r="C11" s="394" t="s">
        <v>3773</v>
      </c>
      <c r="D11" s="392">
        <v>44524</v>
      </c>
      <c r="E11" s="392">
        <f>D11+7</f>
        <v>44531</v>
      </c>
      <c r="F11" s="392">
        <f>D11+9</f>
        <v>44533</v>
      </c>
      <c r="G11" s="392">
        <f>D11+11</f>
        <v>44535</v>
      </c>
      <c r="H11" s="391">
        <f>D11+14</f>
        <v>44538</v>
      </c>
      <c r="I11" s="391">
        <f t="shared" ref="I11:L13" si="1">D11+16</f>
        <v>44540</v>
      </c>
      <c r="J11" s="391">
        <f t="shared" si="1"/>
        <v>44547</v>
      </c>
      <c r="K11" s="391">
        <f t="shared" si="1"/>
        <v>44549</v>
      </c>
      <c r="L11" s="391">
        <f t="shared" si="1"/>
        <v>44551</v>
      </c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B12" s="393" t="s">
        <v>3139</v>
      </c>
      <c r="C12" s="394" t="s">
        <v>3774</v>
      </c>
      <c r="D12" s="456">
        <v>44522</v>
      </c>
      <c r="E12" s="456">
        <f>D12+7</f>
        <v>44529</v>
      </c>
      <c r="F12" s="456">
        <f>D12+9</f>
        <v>44531</v>
      </c>
      <c r="G12" s="456">
        <f>D12+11</f>
        <v>44533</v>
      </c>
      <c r="H12" s="527">
        <f>D12+14</f>
        <v>44536</v>
      </c>
      <c r="I12" s="527">
        <f t="shared" si="1"/>
        <v>44538</v>
      </c>
      <c r="J12" s="527">
        <f t="shared" si="1"/>
        <v>44545</v>
      </c>
      <c r="K12" s="527">
        <f t="shared" si="1"/>
        <v>44547</v>
      </c>
      <c r="L12" s="527">
        <f t="shared" si="1"/>
        <v>44549</v>
      </c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B13" s="393" t="s">
        <v>3197</v>
      </c>
      <c r="C13" s="394" t="s">
        <v>3775</v>
      </c>
      <c r="D13" s="456">
        <v>44529</v>
      </c>
      <c r="E13" s="456">
        <f>D13+7</f>
        <v>44536</v>
      </c>
      <c r="F13" s="456">
        <f>D13+9</f>
        <v>44538</v>
      </c>
      <c r="G13" s="456">
        <f>D13+11</f>
        <v>44540</v>
      </c>
      <c r="H13" s="527">
        <f>D13+14</f>
        <v>44543</v>
      </c>
      <c r="I13" s="527">
        <f t="shared" si="1"/>
        <v>44545</v>
      </c>
      <c r="J13" s="527">
        <f t="shared" si="1"/>
        <v>44552</v>
      </c>
      <c r="K13" s="527">
        <f t="shared" si="1"/>
        <v>44554</v>
      </c>
      <c r="L13" s="527">
        <f t="shared" si="1"/>
        <v>44556</v>
      </c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B14" s="581"/>
      <c r="C14" s="504"/>
      <c r="D14" s="526"/>
      <c r="E14" s="526"/>
      <c r="F14" s="526"/>
      <c r="G14" s="526"/>
      <c r="H14" s="582"/>
      <c r="I14" s="582"/>
      <c r="J14" s="582"/>
      <c r="K14" s="582"/>
      <c r="L14" s="58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B15" s="393" t="s">
        <v>3776</v>
      </c>
      <c r="C15" s="394" t="s">
        <v>3777</v>
      </c>
      <c r="D15" s="392">
        <v>44557</v>
      </c>
      <c r="E15" s="392">
        <f>D15+7</f>
        <v>44564</v>
      </c>
      <c r="F15" s="392">
        <f>D15+9</f>
        <v>44566</v>
      </c>
      <c r="G15" s="392">
        <f>D15+11</f>
        <v>44568</v>
      </c>
      <c r="H15" s="391">
        <f>D15+14</f>
        <v>44571</v>
      </c>
      <c r="I15" s="391">
        <f t="shared" ref="I15" si="2">D15+16</f>
        <v>44573</v>
      </c>
      <c r="J15" s="391">
        <f t="shared" ref="J15" si="3">E15+16</f>
        <v>44580</v>
      </c>
      <c r="K15" s="391">
        <f t="shared" ref="K15" si="4">F15+16</f>
        <v>44582</v>
      </c>
      <c r="L15" s="391">
        <f t="shared" ref="L15" si="5">G15+16</f>
        <v>44584</v>
      </c>
      <c r="M15" s="152"/>
      <c r="N15" s="543">
        <v>44544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B16" s="393" t="s">
        <v>3195</v>
      </c>
      <c r="C16" s="394" t="s">
        <v>3778</v>
      </c>
      <c r="D16" s="540"/>
      <c r="E16" s="540"/>
      <c r="F16" s="540"/>
      <c r="G16" s="540"/>
      <c r="H16" s="583"/>
      <c r="I16" s="583"/>
      <c r="J16" s="583"/>
      <c r="K16" s="583"/>
      <c r="L16" s="583"/>
      <c r="M16" s="584"/>
      <c r="N16" s="585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2:256" ht="17.25" hidden="1" customHeight="1" x14ac:dyDescent="0.2">
      <c r="B17" s="509" t="s">
        <v>395</v>
      </c>
      <c r="C17" s="394" t="s">
        <v>3779</v>
      </c>
      <c r="D17" s="540"/>
      <c r="E17" s="540"/>
      <c r="F17" s="540"/>
      <c r="G17" s="540"/>
      <c r="H17" s="583"/>
      <c r="I17" s="583"/>
      <c r="J17" s="583"/>
      <c r="K17" s="583"/>
      <c r="L17" s="583"/>
      <c r="M17" s="584"/>
      <c r="N17" s="585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2:256" ht="17.25" hidden="1" customHeight="1" x14ac:dyDescent="0.2">
      <c r="B18" s="393" t="s">
        <v>3199</v>
      </c>
      <c r="C18" s="394" t="s">
        <v>3780</v>
      </c>
      <c r="D18" s="540"/>
      <c r="E18" s="540"/>
      <c r="F18" s="540"/>
      <c r="G18" s="540"/>
      <c r="H18" s="583"/>
      <c r="I18" s="583"/>
      <c r="J18" s="583"/>
      <c r="K18" s="583"/>
      <c r="L18" s="583"/>
      <c r="M18" s="584"/>
      <c r="N18" s="585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2:256" ht="17.25" hidden="1" customHeight="1" x14ac:dyDescent="0.2">
      <c r="B19" s="393" t="s">
        <v>3201</v>
      </c>
      <c r="C19" s="394" t="s">
        <v>3781</v>
      </c>
      <c r="D19" s="540"/>
      <c r="E19" s="540"/>
      <c r="F19" s="540"/>
      <c r="G19" s="540"/>
      <c r="H19" s="583"/>
      <c r="I19" s="583"/>
      <c r="J19" s="583"/>
      <c r="K19" s="583"/>
      <c r="L19" s="583"/>
      <c r="M19" s="584"/>
      <c r="N19" s="585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2:256" ht="17.25" hidden="1" customHeight="1" x14ac:dyDescent="0.2">
      <c r="B20" s="509" t="s">
        <v>395</v>
      </c>
      <c r="C20" s="394" t="s">
        <v>3782</v>
      </c>
      <c r="D20" s="540"/>
      <c r="E20" s="540"/>
      <c r="F20" s="540"/>
      <c r="G20" s="540"/>
      <c r="H20" s="583"/>
      <c r="I20" s="583"/>
      <c r="J20" s="583"/>
      <c r="K20" s="583"/>
      <c r="L20" s="583"/>
      <c r="M20" s="584"/>
      <c r="N20" s="585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2:256" ht="17.25" hidden="1" customHeight="1" x14ac:dyDescent="0.2">
      <c r="B21" s="393" t="s">
        <v>3783</v>
      </c>
      <c r="C21" s="394" t="s">
        <v>3784</v>
      </c>
      <c r="D21" s="586"/>
      <c r="E21" s="586"/>
      <c r="F21" s="586"/>
      <c r="G21" s="586"/>
      <c r="H21" s="587"/>
      <c r="I21" s="587"/>
      <c r="J21" s="587"/>
      <c r="K21" s="587"/>
      <c r="L21" s="587"/>
      <c r="M21" s="584"/>
      <c r="N21" s="585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2:256" ht="17.25" hidden="1" customHeight="1" x14ac:dyDescent="0.2">
      <c r="B22" s="393" t="s">
        <v>3596</v>
      </c>
      <c r="C22" s="394" t="s">
        <v>3597</v>
      </c>
      <c r="D22" s="392">
        <v>44592</v>
      </c>
      <c r="E22" s="392">
        <f t="shared" ref="E22:E27" si="6">D22+7</f>
        <v>44599</v>
      </c>
      <c r="F22" s="392">
        <f t="shared" ref="F22:F27" si="7">D22+9</f>
        <v>44601</v>
      </c>
      <c r="G22" s="392">
        <f t="shared" ref="G22:G27" si="8">D22+11</f>
        <v>44603</v>
      </c>
      <c r="H22" s="391">
        <f t="shared" ref="H22:H27" si="9">D22+14</f>
        <v>44606</v>
      </c>
      <c r="I22" s="391">
        <f t="shared" ref="I22" si="10">D22+16</f>
        <v>44608</v>
      </c>
      <c r="J22" s="391">
        <f t="shared" ref="J22" si="11">E22+16</f>
        <v>44615</v>
      </c>
      <c r="K22" s="391">
        <f t="shared" ref="K22" si="12">F22+16</f>
        <v>44617</v>
      </c>
      <c r="L22" s="391">
        <f t="shared" ref="L22" si="13">G22+16</f>
        <v>44619</v>
      </c>
      <c r="M22" s="152"/>
      <c r="N22" s="543">
        <v>44593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2:256" ht="17.25" hidden="1" customHeight="1" x14ac:dyDescent="0.2">
      <c r="B23" s="393" t="s">
        <v>3600</v>
      </c>
      <c r="C23" s="394" t="s">
        <v>3601</v>
      </c>
      <c r="D23" s="392">
        <v>44605</v>
      </c>
      <c r="E23" s="392">
        <f t="shared" si="6"/>
        <v>44612</v>
      </c>
      <c r="F23" s="392">
        <f t="shared" si="7"/>
        <v>44614</v>
      </c>
      <c r="G23" s="392">
        <f t="shared" si="8"/>
        <v>44616</v>
      </c>
      <c r="H23" s="391">
        <f t="shared" si="9"/>
        <v>44619</v>
      </c>
      <c r="I23" s="391">
        <f t="shared" ref="I23" si="14">D23+16</f>
        <v>44621</v>
      </c>
      <c r="J23" s="391">
        <f t="shared" ref="J23" si="15">E23+16</f>
        <v>44628</v>
      </c>
      <c r="K23" s="583">
        <f t="shared" ref="K23" si="16">F23+16</f>
        <v>44630</v>
      </c>
      <c r="L23" s="391">
        <f t="shared" ref="L23" si="17">G23+16</f>
        <v>44632</v>
      </c>
      <c r="M23" s="152"/>
      <c r="N23" s="543">
        <f>N22+7</f>
        <v>44600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2:256" ht="17.25" hidden="1" customHeight="1" x14ac:dyDescent="0.2">
      <c r="B24" s="393" t="s">
        <v>3214</v>
      </c>
      <c r="C24" s="394" t="s">
        <v>3785</v>
      </c>
      <c r="D24" s="516">
        <v>44617</v>
      </c>
      <c r="E24" s="516">
        <f t="shared" si="6"/>
        <v>44624</v>
      </c>
      <c r="F24" s="516">
        <f t="shared" si="7"/>
        <v>44626</v>
      </c>
      <c r="G24" s="516">
        <f t="shared" si="8"/>
        <v>44628</v>
      </c>
      <c r="H24" s="606">
        <f t="shared" si="9"/>
        <v>44631</v>
      </c>
      <c r="I24" s="606">
        <f t="shared" ref="I24" si="18">D24+16</f>
        <v>44633</v>
      </c>
      <c r="J24" s="606">
        <f t="shared" ref="J24" si="19">E24+16</f>
        <v>44640</v>
      </c>
      <c r="K24" s="606">
        <f t="shared" ref="K24" si="20">F24+16</f>
        <v>44642</v>
      </c>
      <c r="L24" s="606">
        <f t="shared" ref="L24" si="21">G24+16</f>
        <v>44644</v>
      </c>
      <c r="M24" s="607"/>
      <c r="N24" s="608">
        <f t="shared" ref="N24:N25" si="22">N23+7</f>
        <v>44607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2:256" ht="17.25" hidden="1" customHeight="1" x14ac:dyDescent="0.2">
      <c r="B25" s="393" t="s">
        <v>3786</v>
      </c>
      <c r="C25" s="394" t="s">
        <v>3787</v>
      </c>
      <c r="D25" s="516">
        <f>D24+7</f>
        <v>44624</v>
      </c>
      <c r="E25" s="516">
        <f t="shared" si="6"/>
        <v>44631</v>
      </c>
      <c r="F25" s="516">
        <f t="shared" si="7"/>
        <v>44633</v>
      </c>
      <c r="G25" s="516">
        <f t="shared" si="8"/>
        <v>44635</v>
      </c>
      <c r="H25" s="606">
        <f t="shared" si="9"/>
        <v>44638</v>
      </c>
      <c r="I25" s="606">
        <f t="shared" ref="I25" si="23">D25+16</f>
        <v>44640</v>
      </c>
      <c r="J25" s="606">
        <f t="shared" ref="J25" si="24">E25+16</f>
        <v>44647</v>
      </c>
      <c r="K25" s="606">
        <f t="shared" ref="K25" si="25">F25+16</f>
        <v>44649</v>
      </c>
      <c r="L25" s="606">
        <f t="shared" ref="L25" si="26">G25+16</f>
        <v>44651</v>
      </c>
      <c r="M25" s="607"/>
      <c r="N25" s="608">
        <f t="shared" si="22"/>
        <v>44614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2:256" ht="17.25" hidden="1" customHeight="1" x14ac:dyDescent="0.2">
      <c r="B26" s="509" t="s">
        <v>395</v>
      </c>
      <c r="C26" s="394" t="s">
        <v>3788</v>
      </c>
      <c r="D26" s="483">
        <f>D25+7</f>
        <v>44631</v>
      </c>
      <c r="E26" s="483">
        <f t="shared" si="6"/>
        <v>44638</v>
      </c>
      <c r="F26" s="483">
        <f t="shared" si="7"/>
        <v>44640</v>
      </c>
      <c r="G26" s="483">
        <f t="shared" si="8"/>
        <v>44642</v>
      </c>
      <c r="H26" s="503">
        <f t="shared" si="9"/>
        <v>44645</v>
      </c>
      <c r="I26" s="503">
        <f t="shared" ref="I26" si="27">D26+16</f>
        <v>44647</v>
      </c>
      <c r="J26" s="503">
        <f t="shared" ref="J26" si="28">E26+16</f>
        <v>44654</v>
      </c>
      <c r="K26" s="503">
        <f t="shared" ref="K26" si="29">F26+16</f>
        <v>44656</v>
      </c>
      <c r="L26" s="503">
        <f t="shared" ref="L26" si="30">G26+16</f>
        <v>44658</v>
      </c>
      <c r="M26" s="610"/>
      <c r="N26" s="611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2:256" ht="17.25" customHeight="1" x14ac:dyDescent="0.2">
      <c r="B27" s="509" t="s">
        <v>395</v>
      </c>
      <c r="C27" s="394" t="s">
        <v>3789</v>
      </c>
      <c r="D27" s="541">
        <v>44627</v>
      </c>
      <c r="E27" s="541">
        <f t="shared" si="6"/>
        <v>44634</v>
      </c>
      <c r="F27" s="541">
        <f t="shared" si="7"/>
        <v>44636</v>
      </c>
      <c r="G27" s="541">
        <f t="shared" si="8"/>
        <v>44638</v>
      </c>
      <c r="H27" s="541">
        <f t="shared" si="9"/>
        <v>44641</v>
      </c>
      <c r="I27" s="541">
        <f t="shared" ref="I27" si="31">D27+16</f>
        <v>44643</v>
      </c>
      <c r="J27" s="541">
        <f t="shared" ref="J27" si="32">E27+16</f>
        <v>44650</v>
      </c>
      <c r="K27" s="541">
        <f t="shared" ref="K27" si="33">F27+16</f>
        <v>44652</v>
      </c>
      <c r="L27" s="541">
        <f t="shared" ref="L27" si="34">G27+16</f>
        <v>44654</v>
      </c>
      <c r="M27" s="625"/>
      <c r="N27" s="541">
        <v>44628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2:256" ht="17.25" customHeight="1" x14ac:dyDescent="0.2">
      <c r="B28" s="509" t="s">
        <v>395</v>
      </c>
      <c r="C28" s="394" t="s">
        <v>3790</v>
      </c>
      <c r="D28" s="541">
        <f>D27+7</f>
        <v>44634</v>
      </c>
      <c r="E28" s="541">
        <f t="shared" ref="E28:E29" si="35">D28+7</f>
        <v>44641</v>
      </c>
      <c r="F28" s="541">
        <f t="shared" ref="F28:F29" si="36">D28+9</f>
        <v>44643</v>
      </c>
      <c r="G28" s="541">
        <f t="shared" ref="G28:G29" si="37">D28+11</f>
        <v>44645</v>
      </c>
      <c r="H28" s="541">
        <f t="shared" ref="H28:H29" si="38">D28+14</f>
        <v>44648</v>
      </c>
      <c r="I28" s="541">
        <f t="shared" ref="I28:I29" si="39">D28+16</f>
        <v>44650</v>
      </c>
      <c r="J28" s="541">
        <f t="shared" ref="J28:J29" si="40">E28+16</f>
        <v>44657</v>
      </c>
      <c r="K28" s="541">
        <f t="shared" ref="K28:K29" si="41">F28+16</f>
        <v>44659</v>
      </c>
      <c r="L28" s="541">
        <f t="shared" ref="L28:L29" si="42">G28+16</f>
        <v>44661</v>
      </c>
      <c r="M28" s="625"/>
      <c r="N28" s="541">
        <f>N27+7</f>
        <v>44635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2:256" ht="17.25" customHeight="1" x14ac:dyDescent="0.2">
      <c r="B29" s="509" t="s">
        <v>395</v>
      </c>
      <c r="C29" s="394" t="s">
        <v>3791</v>
      </c>
      <c r="D29" s="483">
        <v>44655</v>
      </c>
      <c r="E29" s="483">
        <f t="shared" si="35"/>
        <v>44662</v>
      </c>
      <c r="F29" s="483">
        <f t="shared" si="36"/>
        <v>44664</v>
      </c>
      <c r="G29" s="483">
        <f t="shared" si="37"/>
        <v>44666</v>
      </c>
      <c r="H29" s="503">
        <f t="shared" si="38"/>
        <v>44669</v>
      </c>
      <c r="I29" s="503">
        <f t="shared" si="39"/>
        <v>44671</v>
      </c>
      <c r="J29" s="503">
        <f t="shared" si="40"/>
        <v>44678</v>
      </c>
      <c r="K29" s="503">
        <f t="shared" si="41"/>
        <v>44680</v>
      </c>
      <c r="L29" s="503">
        <f t="shared" si="42"/>
        <v>44682</v>
      </c>
      <c r="M29" s="610"/>
      <c r="N29" s="611">
        <v>44656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2:256" ht="17.25" customHeight="1" x14ac:dyDescent="0.2">
      <c r="B30" s="626" t="s">
        <v>3792</v>
      </c>
      <c r="C30" s="394" t="s">
        <v>3793</v>
      </c>
      <c r="D30" s="341">
        <f>D29+7</f>
        <v>44662</v>
      </c>
      <c r="E30" s="341">
        <f t="shared" ref="E30:E31" si="43">D30+7</f>
        <v>44669</v>
      </c>
      <c r="F30" s="341">
        <f t="shared" ref="F30:F31" si="44">D30+9</f>
        <v>44671</v>
      </c>
      <c r="G30" s="341">
        <f t="shared" ref="G30:G31" si="45">D30+11</f>
        <v>44673</v>
      </c>
      <c r="H30" s="342">
        <f t="shared" ref="H30:H31" si="46">D30+14</f>
        <v>44676</v>
      </c>
      <c r="I30" s="342">
        <f t="shared" ref="I30:I31" si="47">D30+16</f>
        <v>44678</v>
      </c>
      <c r="J30" s="342">
        <f t="shared" ref="J30:J31" si="48">E30+16</f>
        <v>44685</v>
      </c>
      <c r="K30" s="342">
        <f t="shared" ref="K30:K31" si="49">F30+16</f>
        <v>44687</v>
      </c>
      <c r="L30" s="342">
        <f t="shared" ref="L30:L31" si="50">G30+16</f>
        <v>44689</v>
      </c>
      <c r="M30" s="152"/>
      <c r="N30" s="543">
        <f>N29+7</f>
        <v>44663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2:256" ht="17.25" customHeight="1" x14ac:dyDescent="0.2">
      <c r="B31" s="626" t="s">
        <v>3794</v>
      </c>
      <c r="C31" s="394" t="s">
        <v>3795</v>
      </c>
      <c r="D31" s="341">
        <v>44676</v>
      </c>
      <c r="E31" s="341">
        <f t="shared" si="43"/>
        <v>44683</v>
      </c>
      <c r="F31" s="341">
        <f t="shared" si="44"/>
        <v>44685</v>
      </c>
      <c r="G31" s="341">
        <f t="shared" si="45"/>
        <v>44687</v>
      </c>
      <c r="H31" s="342">
        <f t="shared" si="46"/>
        <v>44690</v>
      </c>
      <c r="I31" s="342">
        <f t="shared" si="47"/>
        <v>44692</v>
      </c>
      <c r="J31" s="342">
        <f t="shared" si="48"/>
        <v>44699</v>
      </c>
      <c r="K31" s="342">
        <f t="shared" si="49"/>
        <v>44701</v>
      </c>
      <c r="L31" s="342">
        <f t="shared" si="50"/>
        <v>44703</v>
      </c>
      <c r="M31" s="152"/>
      <c r="N31" s="543">
        <v>44677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2:256" ht="17.25" customHeight="1" x14ac:dyDescent="0.2">
      <c r="B32" s="422"/>
      <c r="C32" s="154"/>
      <c r="D32" s="161"/>
      <c r="E32" s="161"/>
      <c r="F32" s="161"/>
      <c r="G32" s="161"/>
      <c r="H32" s="609"/>
      <c r="I32" s="609"/>
      <c r="J32" s="609"/>
      <c r="K32" s="609"/>
      <c r="L32" s="609"/>
      <c r="M32" s="152"/>
      <c r="N32" s="470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customHeight="1" x14ac:dyDescent="0.2">
      <c r="B33" s="422"/>
      <c r="C33" s="154"/>
      <c r="D33" s="161"/>
      <c r="E33" s="161"/>
      <c r="F33" s="161"/>
      <c r="G33" s="161"/>
      <c r="H33" s="609"/>
      <c r="I33" s="609"/>
      <c r="J33" s="609"/>
      <c r="K33" s="609"/>
      <c r="L33" s="609"/>
      <c r="M33" s="152"/>
      <c r="N33" s="470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customHeight="1" x14ac:dyDescent="0.2">
      <c r="B34" s="422"/>
      <c r="C34" s="154"/>
      <c r="D34" s="161"/>
      <c r="E34" s="161"/>
      <c r="F34" s="161"/>
      <c r="G34" s="161"/>
      <c r="H34" s="609"/>
      <c r="I34" s="609"/>
      <c r="J34" s="609"/>
      <c r="K34" s="609"/>
      <c r="L34" s="609"/>
      <c r="M34" s="152"/>
      <c r="N34" s="470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7.25" customHeight="1" x14ac:dyDescent="0.2">
      <c r="A35" s="377"/>
      <c r="B35" s="475" t="s">
        <v>685</v>
      </c>
      <c r="C35" s="161"/>
      <c r="D35" s="161"/>
      <c r="E35" s="161"/>
      <c r="F35" s="153"/>
      <c r="G35" s="153"/>
      <c r="H35" s="153"/>
      <c r="I35" s="153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s="165" customFormat="1" ht="17.25" customHeight="1" x14ac:dyDescent="0.2">
      <c r="A36" s="377"/>
      <c r="B36" s="163"/>
      <c r="C36" s="151"/>
      <c r="D36" s="151"/>
      <c r="E36" s="151"/>
      <c r="G36" s="151"/>
      <c r="H36" s="151"/>
      <c r="I36" s="151"/>
      <c r="J36" s="151"/>
      <c r="L36" s="153"/>
      <c r="M36" s="151"/>
    </row>
    <row r="37" spans="1:256" s="165" customFormat="1" ht="17.25" customHeight="1" x14ac:dyDescent="0.2">
      <c r="A37" s="378"/>
      <c r="B37" s="199" t="s">
        <v>449</v>
      </c>
      <c r="C37" s="200"/>
      <c r="D37" s="200"/>
      <c r="E37" s="201"/>
      <c r="F37" s="202" t="s">
        <v>1168</v>
      </c>
      <c r="G37" s="202"/>
      <c r="H37" s="200"/>
      <c r="I37" s="200"/>
      <c r="J37" s="202" t="s">
        <v>451</v>
      </c>
      <c r="K37" s="202"/>
      <c r="L37" s="202"/>
      <c r="M37" s="200"/>
      <c r="N37" s="203"/>
    </row>
    <row r="38" spans="1:256" s="165" customFormat="1" ht="17.25" customHeight="1" x14ac:dyDescent="0.2">
      <c r="A38" s="378"/>
      <c r="B38" s="204" t="s">
        <v>452</v>
      </c>
      <c r="C38" s="200"/>
      <c r="D38" s="205" t="s">
        <v>453</v>
      </c>
      <c r="E38" s="206"/>
      <c r="F38" s="204" t="s">
        <v>454</v>
      </c>
      <c r="G38" s="200"/>
      <c r="H38" s="205" t="s">
        <v>455</v>
      </c>
      <c r="I38" s="200"/>
      <c r="J38" s="204" t="s">
        <v>456</v>
      </c>
      <c r="K38" s="200"/>
      <c r="L38" s="205" t="s">
        <v>457</v>
      </c>
      <c r="M38" s="200"/>
      <c r="N38" s="203"/>
    </row>
    <row r="39" spans="1:256" s="165" customFormat="1" ht="17.25" customHeight="1" x14ac:dyDescent="0.2">
      <c r="A39" s="379"/>
      <c r="B39" s="465" t="s">
        <v>458</v>
      </c>
      <c r="C39" s="209"/>
      <c r="D39" s="645" t="s">
        <v>459</v>
      </c>
      <c r="E39" s="204"/>
      <c r="F39" s="266" t="e">
        <f>#REF!</f>
        <v>#REF!</v>
      </c>
      <c r="G39" s="266" t="e">
        <f>#REF!</f>
        <v>#REF!</v>
      </c>
      <c r="H39" s="115" t="e">
        <f>#REF!</f>
        <v>#REF!</v>
      </c>
      <c r="I39" s="200"/>
      <c r="J39" s="208" t="s">
        <v>463</v>
      </c>
      <c r="K39" s="209" t="s">
        <v>1169</v>
      </c>
      <c r="L39" s="210" t="s">
        <v>464</v>
      </c>
      <c r="M39" s="200"/>
      <c r="N39" s="203"/>
    </row>
    <row r="40" spans="1:256" s="165" customFormat="1" ht="17.25" customHeight="1" x14ac:dyDescent="0.2">
      <c r="A40" s="378"/>
      <c r="B40" s="465" t="s">
        <v>465</v>
      </c>
      <c r="C40" s="209"/>
      <c r="D40" s="645" t="s">
        <v>466</v>
      </c>
      <c r="E40" s="204"/>
      <c r="F40" s="266" t="e">
        <f>#REF!</f>
        <v>#REF!</v>
      </c>
      <c r="G40" s="266" t="e">
        <f>#REF!</f>
        <v>#REF!</v>
      </c>
      <c r="H40" s="115" t="e">
        <f>#REF!</f>
        <v>#REF!</v>
      </c>
      <c r="I40" s="200"/>
      <c r="J40" s="208" t="s">
        <v>470</v>
      </c>
      <c r="K40" s="209" t="s">
        <v>1170</v>
      </c>
      <c r="L40" s="210" t="s">
        <v>471</v>
      </c>
      <c r="M40" s="200"/>
      <c r="N40" s="203"/>
    </row>
    <row r="41" spans="1:256" s="165" customFormat="1" ht="17.25" customHeight="1" x14ac:dyDescent="0.2">
      <c r="A41" s="378"/>
      <c r="B41" s="208" t="s">
        <v>1171</v>
      </c>
      <c r="C41" s="209"/>
      <c r="D41" s="210" t="s">
        <v>1172</v>
      </c>
      <c r="E41" s="204"/>
      <c r="F41" s="266" t="e">
        <f>#REF!</f>
        <v>#REF!</v>
      </c>
      <c r="G41" s="266" t="e">
        <f>#REF!</f>
        <v>#REF!</v>
      </c>
      <c r="H41" s="115" t="e">
        <f>#REF!</f>
        <v>#REF!</v>
      </c>
      <c r="I41" s="200"/>
      <c r="J41" s="208" t="s">
        <v>1173</v>
      </c>
      <c r="K41" s="209" t="s">
        <v>1174</v>
      </c>
      <c r="L41" s="210" t="s">
        <v>1175</v>
      </c>
      <c r="M41" s="200"/>
      <c r="N41" s="203"/>
    </row>
    <row r="42" spans="1:256" s="165" customFormat="1" ht="17.25" customHeight="1" x14ac:dyDescent="0.2">
      <c r="A42" s="378"/>
      <c r="B42" s="208" t="s">
        <v>479</v>
      </c>
      <c r="C42" s="209"/>
      <c r="D42" s="210" t="s">
        <v>480</v>
      </c>
      <c r="E42" s="204"/>
      <c r="F42" s="266" t="e">
        <f>#REF!</f>
        <v>#REF!</v>
      </c>
      <c r="G42" s="266" t="e">
        <f>#REF!</f>
        <v>#REF!</v>
      </c>
      <c r="H42" s="115" t="e">
        <f>#REF!</f>
        <v>#REF!</v>
      </c>
      <c r="I42" s="200"/>
      <c r="J42" s="208" t="s">
        <v>484</v>
      </c>
      <c r="K42" s="209" t="s">
        <v>1176</v>
      </c>
      <c r="L42" s="210" t="s">
        <v>485</v>
      </c>
      <c r="M42" s="200"/>
      <c r="N42" s="203"/>
    </row>
    <row r="43" spans="1:256" s="165" customFormat="1" ht="17.25" customHeight="1" x14ac:dyDescent="0.2">
      <c r="A43" s="378"/>
      <c r="B43" s="465" t="s">
        <v>486</v>
      </c>
      <c r="C43" s="209"/>
      <c r="D43" s="645" t="s">
        <v>487</v>
      </c>
      <c r="E43" s="204"/>
      <c r="F43" s="208"/>
      <c r="G43" s="209"/>
      <c r="H43" s="210"/>
      <c r="I43" s="200"/>
      <c r="J43" s="208" t="s">
        <v>491</v>
      </c>
      <c r="K43" s="209" t="s">
        <v>1177</v>
      </c>
      <c r="L43" s="210" t="s">
        <v>492</v>
      </c>
      <c r="M43" s="200"/>
      <c r="N43" s="203"/>
    </row>
    <row r="44" spans="1:256" s="165" customFormat="1" ht="17.25" customHeight="1" x14ac:dyDescent="0.2">
      <c r="A44" s="378"/>
      <c r="B44" s="465" t="s">
        <v>493</v>
      </c>
      <c r="C44" s="209"/>
      <c r="D44" s="645" t="s">
        <v>494</v>
      </c>
      <c r="E44" s="204"/>
      <c r="F44" s="208"/>
      <c r="G44" s="209"/>
      <c r="H44" s="210"/>
      <c r="I44" s="200"/>
      <c r="J44" s="208" t="s">
        <v>498</v>
      </c>
      <c r="K44" s="209" t="s">
        <v>1178</v>
      </c>
      <c r="L44" s="210" t="s">
        <v>499</v>
      </c>
      <c r="M44" s="200"/>
      <c r="N44" s="203"/>
    </row>
    <row r="45" spans="1:256" s="165" customFormat="1" ht="17.25" customHeight="1" x14ac:dyDescent="0.2">
      <c r="A45" s="378"/>
      <c r="B45" s="465" t="s">
        <v>1179</v>
      </c>
      <c r="C45" s="209"/>
      <c r="D45" s="645" t="s">
        <v>1180</v>
      </c>
      <c r="E45" s="204"/>
      <c r="F45" s="203"/>
      <c r="G45" s="203"/>
      <c r="H45" s="203"/>
      <c r="I45" s="200"/>
      <c r="J45" s="208"/>
      <c r="K45" s="209"/>
      <c r="L45" s="210"/>
      <c r="M45" s="200"/>
      <c r="N45" s="203"/>
    </row>
    <row r="46" spans="1:256" s="165" customFormat="1" ht="17.25" customHeight="1" x14ac:dyDescent="0.2">
      <c r="A46" s="378"/>
      <c r="B46" s="208"/>
      <c r="C46" s="209"/>
      <c r="D46" s="210"/>
      <c r="E46" s="204"/>
      <c r="F46" s="208"/>
      <c r="G46" s="204"/>
      <c r="H46" s="210"/>
      <c r="I46" s="200"/>
      <c r="J46" s="204"/>
      <c r="K46" s="200"/>
      <c r="L46" s="205"/>
      <c r="M46" s="200"/>
      <c r="N46" s="203"/>
    </row>
    <row r="47" spans="1:256" ht="17.25" customHeight="1" x14ac:dyDescent="0.2">
      <c r="A47" s="380"/>
      <c r="B47" s="203"/>
      <c r="C47" s="203"/>
      <c r="D47" s="211"/>
      <c r="E47" s="211"/>
      <c r="F47" s="208"/>
      <c r="G47" s="204"/>
      <c r="H47" s="210"/>
      <c r="I47" s="200"/>
      <c r="J47" s="19"/>
      <c r="K47" s="19"/>
      <c r="L47" s="19"/>
      <c r="M47" s="200"/>
      <c r="N47" s="203"/>
    </row>
    <row r="48" spans="1:256" ht="17.25" customHeight="1" x14ac:dyDescent="0.2">
      <c r="A48" s="380"/>
      <c r="B48" s="200" t="s">
        <v>1181</v>
      </c>
      <c r="C48" s="200" t="s">
        <v>1182</v>
      </c>
      <c r="D48" s="212"/>
      <c r="E48" s="200"/>
      <c r="F48" s="200" t="s">
        <v>1183</v>
      </c>
      <c r="G48" s="213" t="s">
        <v>1184</v>
      </c>
      <c r="H48" s="203"/>
      <c r="I48" s="200"/>
      <c r="J48" s="200" t="s">
        <v>1183</v>
      </c>
      <c r="K48" s="200" t="s">
        <v>1185</v>
      </c>
      <c r="L48" s="203"/>
      <c r="M48" s="203"/>
      <c r="N48" s="203"/>
    </row>
    <row r="62" spans="2:5" ht="17.25" customHeight="1" x14ac:dyDescent="0.2">
      <c r="B62" s="153" t="s">
        <v>3796</v>
      </c>
    </row>
    <row r="64" spans="2:5" ht="17.25" customHeight="1" x14ac:dyDescent="0.2">
      <c r="B64" s="175"/>
      <c r="C64" s="175" t="s">
        <v>560</v>
      </c>
      <c r="D64" s="362" t="s">
        <v>1256</v>
      </c>
      <c r="E64" s="169" t="s">
        <v>350</v>
      </c>
    </row>
    <row r="65" spans="2:5" ht="17.25" customHeight="1" x14ac:dyDescent="0.2">
      <c r="B65" s="158" t="s">
        <v>388</v>
      </c>
      <c r="C65" s="158" t="s">
        <v>389</v>
      </c>
      <c r="D65" s="362"/>
      <c r="E65" s="362" t="s">
        <v>219</v>
      </c>
    </row>
    <row r="66" spans="2:5" ht="17.25" customHeight="1" x14ac:dyDescent="0.2">
      <c r="B66" s="177" t="s">
        <v>3201</v>
      </c>
      <c r="C66" s="179" t="s">
        <v>3797</v>
      </c>
      <c r="D66" s="341">
        <v>43530</v>
      </c>
      <c r="E66" s="341">
        <f t="shared" ref="E66:E73" si="51">D66+8</f>
        <v>43538</v>
      </c>
    </row>
    <row r="67" spans="2:5" ht="17.25" customHeight="1" x14ac:dyDescent="0.2">
      <c r="B67" s="177" t="s">
        <v>1267</v>
      </c>
      <c r="C67" s="179" t="s">
        <v>3798</v>
      </c>
      <c r="D67" s="341">
        <f>D66+7</f>
        <v>43537</v>
      </c>
      <c r="E67" s="341">
        <f>D67+8</f>
        <v>43545</v>
      </c>
    </row>
    <row r="68" spans="2:5" ht="17.25" customHeight="1" x14ac:dyDescent="0.2">
      <c r="B68" s="177" t="s">
        <v>3799</v>
      </c>
      <c r="C68" s="179" t="s">
        <v>3800</v>
      </c>
      <c r="D68" s="341">
        <v>43544</v>
      </c>
      <c r="E68" s="341">
        <f t="shared" si="51"/>
        <v>43552</v>
      </c>
    </row>
    <row r="69" spans="2:5" ht="17.25" customHeight="1" x14ac:dyDescent="0.2">
      <c r="B69" s="177" t="s">
        <v>3195</v>
      </c>
      <c r="C69" s="179" t="s">
        <v>3801</v>
      </c>
      <c r="D69" s="341">
        <f>D68+7</f>
        <v>43551</v>
      </c>
      <c r="E69" s="341">
        <f t="shared" si="51"/>
        <v>43559</v>
      </c>
    </row>
    <row r="70" spans="2:5" ht="17.25" customHeight="1" x14ac:dyDescent="0.2">
      <c r="B70" s="177" t="s">
        <v>3802</v>
      </c>
      <c r="C70" s="179" t="s">
        <v>3803</v>
      </c>
      <c r="D70" s="341">
        <f t="shared" ref="D70:D73" si="52">D69+7</f>
        <v>43558</v>
      </c>
      <c r="E70" s="341">
        <f t="shared" si="51"/>
        <v>43566</v>
      </c>
    </row>
    <row r="71" spans="2:5" ht="17.25" customHeight="1" x14ac:dyDescent="0.2">
      <c r="B71" s="224" t="s">
        <v>395</v>
      </c>
      <c r="C71" s="179" t="s">
        <v>3800</v>
      </c>
      <c r="D71" s="160">
        <f t="shared" si="52"/>
        <v>43565</v>
      </c>
      <c r="E71" s="160"/>
    </row>
    <row r="72" spans="2:5" ht="17.25" customHeight="1" x14ac:dyDescent="0.2">
      <c r="B72" s="177" t="s">
        <v>3804</v>
      </c>
      <c r="C72" s="179" t="s">
        <v>3800</v>
      </c>
      <c r="D72" s="341">
        <f t="shared" si="52"/>
        <v>43572</v>
      </c>
      <c r="E72" s="341">
        <f t="shared" si="51"/>
        <v>43580</v>
      </c>
    </row>
    <row r="73" spans="2:5" ht="17.25" customHeight="1" x14ac:dyDescent="0.2">
      <c r="B73" s="177" t="s">
        <v>3805</v>
      </c>
      <c r="C73" s="179" t="s">
        <v>3800</v>
      </c>
      <c r="D73" s="341">
        <f t="shared" si="52"/>
        <v>43579</v>
      </c>
      <c r="E73" s="341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IT51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20.85546875" style="151" customWidth="1"/>
    <col min="6" max="6" width="28.140625" style="151" customWidth="1"/>
    <col min="7" max="7" width="20.5703125" style="151" customWidth="1"/>
    <col min="8" max="8" width="21" style="155" customWidth="1"/>
    <col min="9" max="9" width="19" style="155" customWidth="1"/>
    <col min="10" max="10" width="12.5703125" style="155" customWidth="1"/>
    <col min="11" max="11" width="12.7109375" style="155" customWidth="1"/>
    <col min="12" max="16384" width="9.140625" style="155"/>
  </cols>
  <sheetData>
    <row r="2" spans="1:254" s="174" customFormat="1" ht="17.25" customHeight="1" x14ac:dyDescent="0.2">
      <c r="A2" s="375"/>
      <c r="B2" s="8" t="s">
        <v>2636</v>
      </c>
      <c r="C2" s="11"/>
      <c r="D2" s="11"/>
      <c r="E2" s="11"/>
      <c r="F2" s="11"/>
      <c r="G2" s="11"/>
    </row>
    <row r="3" spans="1:254" ht="17.25" customHeight="1" x14ac:dyDescent="0.2">
      <c r="B3" s="171"/>
    </row>
    <row r="4" spans="1:254" ht="17.25" customHeight="1" x14ac:dyDescent="0.2">
      <c r="A4" s="1344" t="s">
        <v>36</v>
      </c>
      <c r="B4" s="1344"/>
      <c r="C4" s="1344"/>
      <c r="D4" s="1344"/>
      <c r="E4" s="1344"/>
      <c r="F4" s="1344"/>
      <c r="G4" s="1344"/>
    </row>
    <row r="5" spans="1:254" ht="17.25" customHeight="1" x14ac:dyDescent="0.2">
      <c r="B5" s="389"/>
      <c r="C5" s="154"/>
      <c r="D5" s="154"/>
      <c r="E5" s="154"/>
      <c r="F5" s="154"/>
      <c r="G5" s="154"/>
    </row>
    <row r="6" spans="1:254" ht="56.25" customHeight="1" x14ac:dyDescent="0.2">
      <c r="A6" s="377"/>
      <c r="B6" s="1"/>
      <c r="C6" s="1"/>
      <c r="D6" s="450" t="s">
        <v>1256</v>
      </c>
      <c r="E6" s="408" t="s">
        <v>652</v>
      </c>
      <c r="F6" s="1348" t="s">
        <v>1258</v>
      </c>
      <c r="G6" s="1345" t="s">
        <v>389</v>
      </c>
      <c r="H6" s="408" t="s">
        <v>652</v>
      </c>
      <c r="I6" s="408" t="s">
        <v>284</v>
      </c>
      <c r="J6" s="538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 x14ac:dyDescent="0.2">
      <c r="A7" s="377"/>
      <c r="B7" s="4" t="s">
        <v>388</v>
      </c>
      <c r="C7" s="4" t="s">
        <v>389</v>
      </c>
      <c r="D7" s="442" t="s">
        <v>1041</v>
      </c>
      <c r="E7" s="4" t="s">
        <v>1041</v>
      </c>
      <c r="F7" s="1349"/>
      <c r="G7" s="1346"/>
      <c r="H7" s="442" t="s">
        <v>1041</v>
      </c>
      <c r="I7" s="442" t="s">
        <v>1041</v>
      </c>
      <c r="J7" s="41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 x14ac:dyDescent="0.2">
      <c r="B8" s="6" t="s">
        <v>2128</v>
      </c>
      <c r="C8" s="6" t="s">
        <v>2133</v>
      </c>
      <c r="D8" s="6">
        <v>44546</v>
      </c>
      <c r="E8" s="6">
        <f>D8+1</f>
        <v>44547</v>
      </c>
      <c r="F8" s="419" t="s">
        <v>3806</v>
      </c>
      <c r="G8" s="419" t="s">
        <v>2664</v>
      </c>
      <c r="H8" s="6">
        <v>44549</v>
      </c>
      <c r="I8" s="6">
        <v>44556</v>
      </c>
      <c r="J8" s="9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 x14ac:dyDescent="0.2">
      <c r="B9" s="536" t="s">
        <v>2128</v>
      </c>
      <c r="C9" s="536" t="s">
        <v>2135</v>
      </c>
      <c r="D9" s="536">
        <v>44559</v>
      </c>
      <c r="E9" s="571">
        <f>D9+1</f>
        <v>44560</v>
      </c>
      <c r="F9" s="572" t="s">
        <v>3807</v>
      </c>
      <c r="G9" s="572" t="s">
        <v>2666</v>
      </c>
      <c r="H9" s="573">
        <v>44573</v>
      </c>
      <c r="I9" s="574">
        <f>H9+7</f>
        <v>44580</v>
      </c>
      <c r="J9" s="9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 x14ac:dyDescent="0.2">
      <c r="B10" s="536" t="s">
        <v>2132</v>
      </c>
      <c r="C10" s="536" t="s">
        <v>2136</v>
      </c>
      <c r="D10" s="536">
        <v>44563</v>
      </c>
      <c r="E10" s="571">
        <f>D10+1</f>
        <v>44564</v>
      </c>
      <c r="F10" s="572" t="s">
        <v>3807</v>
      </c>
      <c r="G10" s="572" t="s">
        <v>2666</v>
      </c>
      <c r="H10" s="573">
        <v>44573</v>
      </c>
      <c r="I10" s="574">
        <f>H10+7</f>
        <v>44580</v>
      </c>
      <c r="J10" s="490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customHeight="1" x14ac:dyDescent="0.2">
      <c r="B11" s="536" t="s">
        <v>2128</v>
      </c>
      <c r="C11" s="536" t="s">
        <v>2137</v>
      </c>
      <c r="D11" s="536">
        <v>44205</v>
      </c>
      <c r="E11" s="571">
        <f>D11+1</f>
        <v>44206</v>
      </c>
      <c r="F11" s="575" t="s">
        <v>3807</v>
      </c>
      <c r="G11" s="575" t="s">
        <v>2666</v>
      </c>
      <c r="H11" s="536">
        <v>44573</v>
      </c>
      <c r="I11" s="576">
        <f>H11+7</f>
        <v>44580</v>
      </c>
      <c r="J11" s="490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customHeight="1" x14ac:dyDescent="0.2">
      <c r="B12" s="153" t="s">
        <v>685</v>
      </c>
      <c r="C12" s="154"/>
      <c r="D12" s="161"/>
      <c r="E12" s="161"/>
      <c r="F12" s="161"/>
      <c r="G12" s="161"/>
      <c r="H12" s="507"/>
      <c r="I12" s="486"/>
      <c r="J12" s="490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 x14ac:dyDescent="0.2">
      <c r="A13" s="377"/>
      <c r="B13" s="153"/>
      <c r="C13" s="161"/>
      <c r="D13" s="161"/>
      <c r="E13" s="161"/>
      <c r="F13" s="161"/>
      <c r="G13" s="153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s="165" customFormat="1" ht="17.25" customHeight="1" x14ac:dyDescent="0.2">
      <c r="A14" s="377"/>
      <c r="B14" s="153"/>
      <c r="C14" s="151"/>
      <c r="D14" s="151"/>
      <c r="E14" s="151"/>
      <c r="F14" s="151"/>
      <c r="H14" s="151"/>
      <c r="J14" s="153"/>
      <c r="K14" s="151"/>
    </row>
    <row r="15" spans="1:254" s="165" customFormat="1" ht="17.25" customHeight="1" x14ac:dyDescent="0.2">
      <c r="A15" s="378"/>
      <c r="B15" s="153"/>
      <c r="C15" s="200"/>
      <c r="D15" s="200"/>
      <c r="E15" s="200"/>
      <c r="F15" s="201"/>
      <c r="G15" s="202"/>
      <c r="H15" s="202"/>
      <c r="I15" s="202"/>
      <c r="J15" s="202"/>
      <c r="K15" s="200"/>
      <c r="L15" s="203"/>
    </row>
    <row r="16" spans="1:254" s="165" customFormat="1" ht="17.25" customHeight="1" x14ac:dyDescent="0.2">
      <c r="A16" s="378"/>
      <c r="B16" s="8" t="s">
        <v>449</v>
      </c>
      <c r="C16" s="11"/>
      <c r="D16" s="11"/>
      <c r="E16" s="15"/>
      <c r="F16" s="2" t="s">
        <v>1168</v>
      </c>
      <c r="G16" s="2"/>
      <c r="H16" s="11"/>
      <c r="I16" s="11"/>
      <c r="J16" s="2" t="s">
        <v>451</v>
      </c>
      <c r="K16" s="2"/>
      <c r="L16" s="2"/>
      <c r="M16"/>
    </row>
    <row r="17" spans="1:13" s="165" customFormat="1" ht="17.25" customHeight="1" x14ac:dyDescent="0.2">
      <c r="A17" s="379"/>
      <c r="B17" s="204" t="s">
        <v>452</v>
      </c>
      <c r="C17" s="200"/>
      <c r="D17" s="205" t="s">
        <v>453</v>
      </c>
      <c r="E17" s="15"/>
      <c r="F17" s="11" t="s">
        <v>454</v>
      </c>
      <c r="G17" s="11"/>
      <c r="H17" s="205" t="s">
        <v>455</v>
      </c>
      <c r="I17" s="11"/>
      <c r="J17" s="204" t="s">
        <v>456</v>
      </c>
      <c r="K17" s="200"/>
      <c r="L17" s="205" t="s">
        <v>457</v>
      </c>
      <c r="M17" s="406"/>
    </row>
    <row r="18" spans="1:13" s="165" customFormat="1" ht="17.25" customHeight="1" x14ac:dyDescent="0.2">
      <c r="A18" s="378"/>
      <c r="B18" s="465" t="s">
        <v>458</v>
      </c>
      <c r="C18" s="209"/>
      <c r="D18" s="645" t="s">
        <v>459</v>
      </c>
      <c r="E18" s="11"/>
      <c r="F18" s="115" t="e">
        <f>#REF!</f>
        <v>#REF!</v>
      </c>
      <c r="G18" s="16" t="s">
        <v>3505</v>
      </c>
      <c r="H18" s="115" t="e">
        <f>#REF!</f>
        <v>#REF!</v>
      </c>
      <c r="I18" s="11"/>
      <c r="J18" s="208" t="s">
        <v>463</v>
      </c>
      <c r="K18" s="209" t="s">
        <v>1169</v>
      </c>
      <c r="L18" s="210" t="s">
        <v>464</v>
      </c>
      <c r="M18" s="406"/>
    </row>
    <row r="19" spans="1:13" s="165" customFormat="1" ht="17.25" customHeight="1" x14ac:dyDescent="0.2">
      <c r="A19" s="378"/>
      <c r="B19" s="465" t="s">
        <v>465</v>
      </c>
      <c r="C19" s="209"/>
      <c r="D19" s="645" t="s">
        <v>466</v>
      </c>
      <c r="E19" s="11"/>
      <c r="F19" s="115" t="e">
        <f>#REF!</f>
        <v>#REF!</v>
      </c>
      <c r="G19" s="16" t="s">
        <v>3506</v>
      </c>
      <c r="H19" s="115" t="e">
        <f>#REF!</f>
        <v>#REF!</v>
      </c>
      <c r="I19" s="11"/>
      <c r="J19" s="208" t="s">
        <v>470</v>
      </c>
      <c r="K19" s="209" t="s">
        <v>1170</v>
      </c>
      <c r="L19" s="210" t="s">
        <v>471</v>
      </c>
      <c r="M19" s="406"/>
    </row>
    <row r="20" spans="1:13" s="165" customFormat="1" ht="17.25" customHeight="1" x14ac:dyDescent="0.2">
      <c r="A20" s="378"/>
      <c r="B20" s="208" t="s">
        <v>1171</v>
      </c>
      <c r="C20" s="209"/>
      <c r="D20" s="210" t="s">
        <v>1172</v>
      </c>
      <c r="E20" s="11"/>
      <c r="F20" s="115" t="e">
        <f>#REF!</f>
        <v>#REF!</v>
      </c>
      <c r="G20" s="16" t="s">
        <v>3507</v>
      </c>
      <c r="H20" s="115" t="e">
        <f>#REF!</f>
        <v>#REF!</v>
      </c>
      <c r="I20" s="11"/>
      <c r="J20" s="208" t="s">
        <v>1173</v>
      </c>
      <c r="K20" s="209" t="s">
        <v>1174</v>
      </c>
      <c r="L20" s="210" t="s">
        <v>1175</v>
      </c>
      <c r="M20" s="406"/>
    </row>
    <row r="21" spans="1:13" s="165" customFormat="1" ht="17.25" customHeight="1" x14ac:dyDescent="0.2">
      <c r="A21" s="378"/>
      <c r="B21" s="208" t="s">
        <v>479</v>
      </c>
      <c r="C21" s="209"/>
      <c r="D21" s="210" t="s">
        <v>480</v>
      </c>
      <c r="E21" s="11"/>
      <c r="F21" s="115" t="e">
        <f>#REF!</f>
        <v>#REF!</v>
      </c>
      <c r="G21" s="16" t="s">
        <v>3508</v>
      </c>
      <c r="H21" s="115" t="e">
        <f>#REF!</f>
        <v>#REF!</v>
      </c>
      <c r="I21" s="11"/>
      <c r="J21" s="208" t="s">
        <v>484</v>
      </c>
      <c r="K21" s="209" t="s">
        <v>1176</v>
      </c>
      <c r="L21" s="210" t="s">
        <v>485</v>
      </c>
      <c r="M21" s="406"/>
    </row>
    <row r="22" spans="1:13" s="165" customFormat="1" ht="17.25" customHeight="1" x14ac:dyDescent="0.2">
      <c r="A22" s="378"/>
      <c r="B22" s="465" t="s">
        <v>486</v>
      </c>
      <c r="C22" s="209"/>
      <c r="D22" s="645" t="s">
        <v>487</v>
      </c>
      <c r="E22" s="11"/>
      <c r="F22" s="14"/>
      <c r="G22" s="16"/>
      <c r="H22" s="14"/>
      <c r="I22" s="11"/>
      <c r="J22" s="208" t="s">
        <v>491</v>
      </c>
      <c r="K22" s="209" t="s">
        <v>1177</v>
      </c>
      <c r="L22" s="210" t="s">
        <v>492</v>
      </c>
      <c r="M22" s="406"/>
    </row>
    <row r="23" spans="1:13" s="165" customFormat="1" ht="17.25" customHeight="1" x14ac:dyDescent="0.2">
      <c r="A23" s="378"/>
      <c r="B23" s="465" t="s">
        <v>493</v>
      </c>
      <c r="C23" s="209"/>
      <c r="D23" s="645" t="s">
        <v>494</v>
      </c>
      <c r="E23" s="11"/>
      <c r="F23" s="11"/>
      <c r="G23" s="16"/>
      <c r="H23" s="13"/>
      <c r="I23" s="11"/>
      <c r="J23" s="208" t="s">
        <v>498</v>
      </c>
      <c r="K23" s="209" t="s">
        <v>1178</v>
      </c>
      <c r="L23" s="210" t="s">
        <v>499</v>
      </c>
      <c r="M23" s="406"/>
    </row>
    <row r="24" spans="1:13" s="165" customFormat="1" ht="17.25" customHeight="1" x14ac:dyDescent="0.2">
      <c r="A24" s="378"/>
      <c r="B24" s="465" t="s">
        <v>1179</v>
      </c>
      <c r="C24" s="209"/>
      <c r="D24" s="645" t="s">
        <v>1180</v>
      </c>
      <c r="E24" s="11"/>
      <c r="F24" s="14"/>
      <c r="G24" s="14"/>
      <c r="H24" s="14"/>
      <c r="I24" s="11"/>
      <c r="J24" s="14"/>
      <c r="K24" s="14"/>
      <c r="L24" s="14"/>
      <c r="M24"/>
    </row>
    <row r="25" spans="1:13" ht="17.25" customHeight="1" x14ac:dyDescent="0.2">
      <c r="A25" s="380"/>
      <c r="B25" s="208"/>
      <c r="C25" s="209"/>
      <c r="D25" s="210"/>
      <c r="E25" s="11"/>
      <c r="F25" s="11"/>
      <c r="G25" s="14"/>
      <c r="H25" s="13"/>
      <c r="I25" s="11"/>
      <c r="J25" s="11"/>
      <c r="K25" s="16"/>
      <c r="L25" s="13"/>
      <c r="M25" s="406"/>
    </row>
    <row r="26" spans="1:13" ht="17.25" customHeight="1" x14ac:dyDescent="0.2">
      <c r="A26" s="380"/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  <c r="M26" s="406"/>
    </row>
    <row r="27" spans="1:13" ht="17.25" customHeight="1" x14ac:dyDescent="0.2">
      <c r="B27" s="11" t="s">
        <v>1181</v>
      </c>
      <c r="C27" s="11" t="s">
        <v>1182</v>
      </c>
      <c r="D27" s="13"/>
      <c r="E27" s="11"/>
      <c r="F27" s="11" t="s">
        <v>1183</v>
      </c>
      <c r="G27" s="16" t="s">
        <v>1184</v>
      </c>
      <c r="H27" s="14"/>
      <c r="I27" s="11"/>
      <c r="J27" s="11" t="s">
        <v>1183</v>
      </c>
      <c r="K27" s="11" t="s">
        <v>1185</v>
      </c>
      <c r="L27" s="14"/>
      <c r="M27"/>
    </row>
    <row r="40" spans="1:254" s="151" customFormat="1" ht="17.25" customHeight="1" x14ac:dyDescent="0.2">
      <c r="A40" s="376"/>
      <c r="B40" s="153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</row>
    <row r="42" spans="1:254" s="151" customFormat="1" ht="17.25" customHeight="1" x14ac:dyDescent="0.2">
      <c r="A42" s="376"/>
      <c r="B42" s="175"/>
      <c r="C42" s="175"/>
      <c r="D42" s="175"/>
      <c r="E42" s="175"/>
      <c r="F42" s="441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</row>
    <row r="43" spans="1:254" s="151" customFormat="1" ht="17.25" customHeight="1" x14ac:dyDescent="0.2">
      <c r="A43" s="376"/>
      <c r="B43" s="176"/>
      <c r="C43" s="176"/>
      <c r="D43" s="175"/>
      <c r="E43" s="175"/>
      <c r="F43" s="17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</row>
    <row r="44" spans="1:254" s="151" customFormat="1" ht="17.25" customHeight="1" x14ac:dyDescent="0.2">
      <c r="A44" s="376"/>
      <c r="C44" s="154"/>
      <c r="D44" s="161"/>
      <c r="E44" s="161"/>
      <c r="F44" s="161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</row>
    <row r="45" spans="1:254" s="151" customFormat="1" ht="17.25" customHeight="1" x14ac:dyDescent="0.2">
      <c r="A45" s="376"/>
      <c r="C45" s="154"/>
      <c r="D45" s="161"/>
      <c r="E45" s="161"/>
      <c r="F45" s="161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</row>
    <row r="46" spans="1:254" s="151" customFormat="1" ht="17.25" customHeight="1" x14ac:dyDescent="0.2">
      <c r="A46" s="376"/>
      <c r="C46" s="154"/>
      <c r="D46" s="161"/>
      <c r="E46" s="161"/>
      <c r="F46" s="161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</row>
    <row r="47" spans="1:254" s="151" customFormat="1" ht="17.25" customHeight="1" x14ac:dyDescent="0.2">
      <c r="A47" s="376"/>
      <c r="C47" s="154"/>
      <c r="D47" s="161"/>
      <c r="E47" s="161"/>
      <c r="F47" s="161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</row>
    <row r="48" spans="1:254" s="151" customFormat="1" ht="17.25" customHeight="1" x14ac:dyDescent="0.2">
      <c r="A48" s="376"/>
      <c r="C48" s="154"/>
      <c r="D48" s="161"/>
      <c r="E48" s="161"/>
      <c r="F48" s="161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</row>
    <row r="49" spans="1:254" s="151" customFormat="1" ht="17.25" customHeight="1" x14ac:dyDescent="0.2">
      <c r="A49" s="376"/>
      <c r="B49" s="183"/>
      <c r="C49" s="154"/>
      <c r="D49" s="161"/>
      <c r="E49" s="161"/>
      <c r="F49" s="161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</row>
    <row r="50" spans="1:254" s="151" customFormat="1" ht="17.25" customHeight="1" x14ac:dyDescent="0.2">
      <c r="A50" s="376"/>
      <c r="C50" s="154"/>
      <c r="D50" s="161"/>
      <c r="E50" s="161"/>
      <c r="F50" s="161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</row>
    <row r="51" spans="1:254" s="151" customFormat="1" ht="17.25" customHeight="1" x14ac:dyDescent="0.2">
      <c r="A51" s="376"/>
      <c r="C51" s="154"/>
      <c r="D51" s="161"/>
      <c r="E51" s="161"/>
      <c r="F51" s="161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1:Q18"/>
  <sheetViews>
    <sheetView topLeftCell="A17" workbookViewId="0">
      <selection activeCell="W5" sqref="W5"/>
    </sheetView>
  </sheetViews>
  <sheetFormatPr defaultRowHeight="12.75" x14ac:dyDescent="0.2"/>
  <sheetData>
    <row r="1" spans="1:17" ht="15" x14ac:dyDescent="0.2">
      <c r="A1" s="569"/>
    </row>
    <row r="2" spans="1:17" ht="15" x14ac:dyDescent="0.2">
      <c r="A2" s="569"/>
    </row>
    <row r="3" spans="1:17" ht="15" x14ac:dyDescent="0.2">
      <c r="A3" s="570" t="s">
        <v>3808</v>
      </c>
      <c r="B3" s="692"/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92"/>
      <c r="O3" s="692"/>
      <c r="P3" s="692"/>
      <c r="Q3" s="692"/>
    </row>
    <row r="4" spans="1:17" ht="15" x14ac:dyDescent="0.2">
      <c r="A4" s="569"/>
    </row>
    <row r="6" spans="1:17" ht="15" x14ac:dyDescent="0.2">
      <c r="A6" s="569"/>
    </row>
    <row r="7" spans="1:17" ht="15" x14ac:dyDescent="0.2">
      <c r="A7" s="569" t="s">
        <v>3809</v>
      </c>
    </row>
    <row r="8" spans="1:17" ht="15" x14ac:dyDescent="0.2">
      <c r="A8" s="569"/>
    </row>
    <row r="9" spans="1:17" ht="15" x14ac:dyDescent="0.2">
      <c r="A9" s="569"/>
    </row>
    <row r="10" spans="1:17" ht="15" x14ac:dyDescent="0.2">
      <c r="A10" s="569" t="s">
        <v>3810</v>
      </c>
    </row>
    <row r="11" spans="1:17" ht="15" x14ac:dyDescent="0.2">
      <c r="A11" s="570" t="s">
        <v>3811</v>
      </c>
    </row>
    <row r="12" spans="1:17" ht="15" x14ac:dyDescent="0.2">
      <c r="A12" s="690" t="s">
        <v>3812</v>
      </c>
    </row>
    <row r="13" spans="1:17" ht="15" x14ac:dyDescent="0.2">
      <c r="A13" s="569"/>
    </row>
    <row r="14" spans="1:17" ht="15" x14ac:dyDescent="0.2">
      <c r="A14" s="691" t="s">
        <v>3813</v>
      </c>
    </row>
    <row r="15" spans="1:17" ht="15" x14ac:dyDescent="0.2">
      <c r="A15" s="690" t="s">
        <v>3814</v>
      </c>
    </row>
    <row r="16" spans="1:17" x14ac:dyDescent="0.2">
      <c r="A16" s="467" t="s">
        <v>3815</v>
      </c>
    </row>
    <row r="17" spans="1:1" ht="15" x14ac:dyDescent="0.2">
      <c r="A17" s="569"/>
    </row>
    <row r="18" spans="1:1" ht="15" x14ac:dyDescent="0.2">
      <c r="A18" s="569"/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54"/>
      <c r="B3" s="175" t="s">
        <v>3816</v>
      </c>
      <c r="C3" s="151"/>
      <c r="D3" s="151"/>
    </row>
    <row r="4" spans="1:4" x14ac:dyDescent="0.2">
      <c r="A4" s="154"/>
      <c r="B4" s="175"/>
      <c r="C4" s="151"/>
      <c r="D4" s="151"/>
    </row>
    <row r="5" spans="1:4" x14ac:dyDescent="0.2">
      <c r="A5" s="175"/>
      <c r="B5" s="175" t="s">
        <v>1650</v>
      </c>
      <c r="C5" s="1341" t="s">
        <v>1256</v>
      </c>
      <c r="D5" s="362" t="s">
        <v>3817</v>
      </c>
    </row>
    <row r="6" spans="1:4" x14ac:dyDescent="0.2">
      <c r="A6" s="158" t="s">
        <v>388</v>
      </c>
      <c r="B6" s="158" t="s">
        <v>389</v>
      </c>
      <c r="C6" s="1341"/>
      <c r="D6" s="362" t="s">
        <v>243</v>
      </c>
    </row>
    <row r="7" spans="1:4" x14ac:dyDescent="0.2">
      <c r="A7" s="159" t="s">
        <v>3818</v>
      </c>
      <c r="B7" s="341" t="s">
        <v>3819</v>
      </c>
      <c r="C7" s="341">
        <v>43226</v>
      </c>
      <c r="D7" s="341">
        <f>C7+3</f>
        <v>43229</v>
      </c>
    </row>
    <row r="8" spans="1:4" x14ac:dyDescent="0.2">
      <c r="A8" s="159" t="s">
        <v>3818</v>
      </c>
      <c r="B8" s="341" t="s">
        <v>3820</v>
      </c>
      <c r="C8" s="341">
        <f>C7+7</f>
        <v>43233</v>
      </c>
      <c r="D8" s="341">
        <f>C8+3</f>
        <v>43236</v>
      </c>
    </row>
    <row r="9" spans="1:4" x14ac:dyDescent="0.2">
      <c r="A9" s="159" t="s">
        <v>3818</v>
      </c>
      <c r="B9" s="341" t="s">
        <v>3821</v>
      </c>
      <c r="C9" s="341">
        <f>C8+7</f>
        <v>43240</v>
      </c>
      <c r="D9" s="341">
        <f>C9+3</f>
        <v>43243</v>
      </c>
    </row>
    <row r="10" spans="1:4" x14ac:dyDescent="0.2">
      <c r="A10" s="159" t="s">
        <v>3818</v>
      </c>
      <c r="B10" s="341" t="s">
        <v>3822</v>
      </c>
      <c r="C10" s="341">
        <f>C9+7</f>
        <v>43247</v>
      </c>
      <c r="D10" s="341">
        <f>C10+3</f>
        <v>43250</v>
      </c>
    </row>
    <row r="11" spans="1:4" x14ac:dyDescent="0.2">
      <c r="A11" s="159" t="s">
        <v>3818</v>
      </c>
      <c r="B11" s="341" t="s">
        <v>3823</v>
      </c>
      <c r="C11" s="341">
        <f>C10+7</f>
        <v>43254</v>
      </c>
      <c r="D11" s="341">
        <f>C11+3</f>
        <v>43257</v>
      </c>
    </row>
    <row r="12" spans="1:4" x14ac:dyDescent="0.2">
      <c r="A12" s="170"/>
      <c r="B12" s="161"/>
      <c r="C12" s="161"/>
      <c r="D12" s="161"/>
    </row>
    <row r="13" spans="1:4" x14ac:dyDescent="0.2">
      <c r="A13" s="170"/>
      <c r="B13" s="161"/>
      <c r="C13" s="161"/>
      <c r="D13" s="161"/>
    </row>
    <row r="14" spans="1:4" x14ac:dyDescent="0.2">
      <c r="A14" s="170"/>
      <c r="B14" s="161"/>
      <c r="C14" s="161"/>
      <c r="D14" s="161"/>
    </row>
    <row r="15" spans="1:4" x14ac:dyDescent="0.2">
      <c r="A15" s="152"/>
      <c r="B15" s="152"/>
      <c r="C15" s="152"/>
      <c r="D15" s="152"/>
    </row>
    <row r="16" spans="1:4" x14ac:dyDescent="0.2">
      <c r="A16" s="320" t="s">
        <v>3824</v>
      </c>
      <c r="B16" s="320"/>
      <c r="C16" s="321"/>
      <c r="D16" s="321"/>
    </row>
    <row r="17" spans="1:4" x14ac:dyDescent="0.2">
      <c r="A17" s="151" t="s">
        <v>3825</v>
      </c>
      <c r="B17" s="165"/>
      <c r="C17" s="152"/>
      <c r="D17" s="152"/>
    </row>
    <row r="18" spans="1:4" x14ac:dyDescent="0.2">
      <c r="A18" s="163" t="s">
        <v>685</v>
      </c>
      <c r="B18" s="152"/>
      <c r="C18" s="152"/>
      <c r="D18" s="152"/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P105"/>
  <sheetViews>
    <sheetView showGridLines="0" topLeftCell="A44" zoomScale="130" zoomScaleNormal="130" zoomScaleSheetLayoutView="85" workbookViewId="0">
      <selection activeCell="B73" sqref="B73"/>
    </sheetView>
  </sheetViews>
  <sheetFormatPr defaultColWidth="9.140625" defaultRowHeight="18" customHeight="1" x14ac:dyDescent="0.2"/>
  <cols>
    <col min="1" max="1" width="23.140625" style="986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thickBot="1" x14ac:dyDescent="0.25">
      <c r="A1" s="986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thickBot="1" x14ac:dyDescent="0.25">
      <c r="A2" s="986"/>
      <c r="B2" s="1279" t="s">
        <v>116</v>
      </c>
      <c r="C2" s="1279"/>
      <c r="D2" s="1279"/>
      <c r="E2" s="1279"/>
      <c r="F2" s="1279"/>
      <c r="G2" s="127"/>
      <c r="H2" s="1150" t="s">
        <v>382</v>
      </c>
      <c r="I2" s="127"/>
      <c r="J2" s="127"/>
    </row>
    <row r="3" spans="1:16" s="129" customFormat="1" ht="18" customHeight="1" thickBot="1" x14ac:dyDescent="0.25">
      <c r="A3" s="986"/>
      <c r="B3" s="128"/>
      <c r="C3" s="127"/>
      <c r="D3" s="127"/>
      <c r="E3" s="127"/>
      <c r="F3" s="127"/>
      <c r="G3" s="127"/>
      <c r="H3" s="127"/>
      <c r="I3" s="127"/>
      <c r="J3" s="127"/>
    </row>
    <row r="4" spans="1:16" s="155" customFormat="1" ht="30" customHeight="1" thickBot="1" x14ac:dyDescent="0.25">
      <c r="A4" s="984"/>
      <c r="B4" s="1287" t="s">
        <v>120</v>
      </c>
      <c r="C4" s="1288"/>
      <c r="D4" s="1288"/>
      <c r="E4" s="1288"/>
      <c r="F4" s="1289"/>
      <c r="G4" s="444"/>
      <c r="J4" s="1118"/>
    </row>
    <row r="5" spans="1:16" s="155" customFormat="1" ht="18" customHeight="1" x14ac:dyDescent="0.2">
      <c r="A5" s="986"/>
      <c r="B5" s="1290" t="s">
        <v>593</v>
      </c>
      <c r="C5" s="1290"/>
      <c r="D5" s="1290"/>
      <c r="E5" s="1290"/>
      <c r="F5" s="1290"/>
      <c r="G5" s="154"/>
    </row>
    <row r="6" spans="1:16" s="155" customFormat="1" ht="18" customHeight="1" x14ac:dyDescent="0.2">
      <c r="A6" s="986"/>
      <c r="B6" s="694"/>
      <c r="C6" s="694"/>
      <c r="D6" s="694"/>
      <c r="E6" s="694"/>
      <c r="F6" s="694"/>
      <c r="G6" s="154"/>
    </row>
    <row r="7" spans="1:16" s="152" customFormat="1" ht="30" customHeight="1" x14ac:dyDescent="0.2">
      <c r="A7" s="154"/>
      <c r="B7" s="1014" t="s">
        <v>594</v>
      </c>
      <c r="C7" s="694" t="s">
        <v>507</v>
      </c>
      <c r="D7" s="1133" t="s">
        <v>385</v>
      </c>
      <c r="E7" s="1136" t="s">
        <v>316</v>
      </c>
      <c r="F7" s="1136" t="s">
        <v>339</v>
      </c>
      <c r="G7" s="857"/>
      <c r="H7" s="1283" t="s">
        <v>387</v>
      </c>
      <c r="I7" s="515"/>
      <c r="J7" s="151"/>
      <c r="K7" s="151"/>
      <c r="L7" s="151"/>
      <c r="M7" s="155"/>
      <c r="N7" s="155"/>
      <c r="O7" s="155"/>
      <c r="P7" s="155"/>
    </row>
    <row r="8" spans="1:16" s="152" customFormat="1" ht="18" customHeight="1" x14ac:dyDescent="0.2">
      <c r="A8" s="1015"/>
      <c r="B8" s="1136" t="s">
        <v>388</v>
      </c>
      <c r="C8" s="1136" t="s">
        <v>389</v>
      </c>
      <c r="D8" s="1135" t="s">
        <v>509</v>
      </c>
      <c r="E8" s="1132" t="s">
        <v>595</v>
      </c>
      <c r="F8" s="1132" t="s">
        <v>147</v>
      </c>
      <c r="G8" s="857"/>
      <c r="H8" s="1284"/>
      <c r="I8" s="515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 x14ac:dyDescent="0.2">
      <c r="A9" s="1015"/>
      <c r="B9" s="892" t="s">
        <v>596</v>
      </c>
      <c r="C9" s="892" t="s">
        <v>597</v>
      </c>
      <c r="D9" s="893">
        <v>45205</v>
      </c>
      <c r="E9" s="892">
        <f t="shared" ref="E9" si="0">D9+4</f>
        <v>45209</v>
      </c>
      <c r="F9" s="892">
        <f t="shared" ref="F9" si="1">D9+6</f>
        <v>45211</v>
      </c>
      <c r="G9" s="857"/>
      <c r="H9" s="891">
        <v>45205</v>
      </c>
      <c r="I9" s="168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 x14ac:dyDescent="0.2">
      <c r="A10" s="1015" t="s">
        <v>598</v>
      </c>
      <c r="B10" s="892" t="s">
        <v>599</v>
      </c>
      <c r="C10" s="892" t="s">
        <v>600</v>
      </c>
      <c r="D10" s="893">
        <v>45211</v>
      </c>
      <c r="E10" s="892">
        <f t="shared" ref="E10" si="2">D10+4</f>
        <v>45215</v>
      </c>
      <c r="F10" s="892">
        <f t="shared" ref="F10" si="3">D10+6</f>
        <v>45217</v>
      </c>
      <c r="G10" s="857"/>
      <c r="H10" s="891">
        <f t="shared" ref="H10:H43" si="4">H9+7</f>
        <v>45212</v>
      </c>
      <c r="I10" s="168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 x14ac:dyDescent="0.2">
      <c r="A11" s="1015" t="s">
        <v>601</v>
      </c>
      <c r="B11" s="892" t="s">
        <v>602</v>
      </c>
      <c r="C11" s="892" t="s">
        <v>603</v>
      </c>
      <c r="D11" s="893">
        <f t="shared" ref="D11:D43" si="5">D10+7</f>
        <v>45218</v>
      </c>
      <c r="E11" s="892">
        <f t="shared" ref="E11" si="6">D11+4</f>
        <v>45222</v>
      </c>
      <c r="F11" s="892">
        <f t="shared" ref="F11" si="7">D11+6</f>
        <v>45224</v>
      </c>
      <c r="G11" s="857"/>
      <c r="H11" s="891">
        <f t="shared" si="4"/>
        <v>45219</v>
      </c>
      <c r="I11" s="168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 x14ac:dyDescent="0.2">
      <c r="A12" s="1015" t="s">
        <v>604</v>
      </c>
      <c r="B12" s="893" t="s">
        <v>605</v>
      </c>
      <c r="C12" s="892" t="s">
        <v>606</v>
      </c>
      <c r="D12" s="893">
        <f t="shared" si="5"/>
        <v>45225</v>
      </c>
      <c r="E12" s="892">
        <f t="shared" ref="E12" si="8">D12+4</f>
        <v>45229</v>
      </c>
      <c r="F12" s="892">
        <f t="shared" ref="F12" si="9">D12+6</f>
        <v>45231</v>
      </c>
      <c r="G12" s="857"/>
      <c r="H12" s="891">
        <f t="shared" si="4"/>
        <v>45226</v>
      </c>
      <c r="I12" s="168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 x14ac:dyDescent="0.2">
      <c r="A13" s="1015"/>
      <c r="B13" s="892" t="s">
        <v>607</v>
      </c>
      <c r="C13" s="892" t="s">
        <v>608</v>
      </c>
      <c r="D13" s="893">
        <f t="shared" si="5"/>
        <v>45232</v>
      </c>
      <c r="E13" s="892">
        <f t="shared" ref="E13" si="10">D13+4</f>
        <v>45236</v>
      </c>
      <c r="F13" s="892">
        <f t="shared" ref="F13" si="11">D13+6</f>
        <v>45238</v>
      </c>
      <c r="G13" s="857"/>
      <c r="H13" s="891">
        <f t="shared" si="4"/>
        <v>45233</v>
      </c>
      <c r="I13" s="168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 x14ac:dyDescent="0.2">
      <c r="A14" s="1015" t="s">
        <v>609</v>
      </c>
      <c r="B14" s="893" t="s">
        <v>610</v>
      </c>
      <c r="C14" s="892" t="s">
        <v>611</v>
      </c>
      <c r="D14" s="893">
        <f t="shared" si="5"/>
        <v>45239</v>
      </c>
      <c r="E14" s="892">
        <f t="shared" ref="E14" si="12">D14+4</f>
        <v>45243</v>
      </c>
      <c r="F14" s="892">
        <f t="shared" ref="F14" si="13">D14+6</f>
        <v>45245</v>
      </c>
      <c r="G14" s="857"/>
      <c r="H14" s="891">
        <f t="shared" si="4"/>
        <v>45240</v>
      </c>
      <c r="I14" s="168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 x14ac:dyDescent="0.2">
      <c r="A15" s="1015"/>
      <c r="B15" s="892" t="s">
        <v>612</v>
      </c>
      <c r="C15" s="892" t="s">
        <v>613</v>
      </c>
      <c r="D15" s="893">
        <f t="shared" si="5"/>
        <v>45246</v>
      </c>
      <c r="E15" s="892">
        <f t="shared" ref="E15" si="14">D15+4</f>
        <v>45250</v>
      </c>
      <c r="F15" s="892">
        <f t="shared" ref="F15" si="15">D15+6</f>
        <v>45252</v>
      </c>
      <c r="G15" s="857"/>
      <c r="H15" s="891">
        <f t="shared" si="4"/>
        <v>45247</v>
      </c>
      <c r="I15" s="168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 x14ac:dyDescent="0.2">
      <c r="A16" s="1015"/>
      <c r="B16" s="892" t="s">
        <v>596</v>
      </c>
      <c r="C16" s="892" t="s">
        <v>614</v>
      </c>
      <c r="D16" s="893">
        <f t="shared" si="5"/>
        <v>45253</v>
      </c>
      <c r="E16" s="892">
        <f t="shared" ref="E16" si="16">D16+4</f>
        <v>45257</v>
      </c>
      <c r="F16" s="892">
        <f t="shared" ref="F16" si="17">D16+6</f>
        <v>45259</v>
      </c>
      <c r="G16" s="857"/>
      <c r="H16" s="891">
        <f t="shared" si="4"/>
        <v>45254</v>
      </c>
      <c r="I16" s="168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 x14ac:dyDescent="0.2">
      <c r="A17" s="1015"/>
      <c r="B17" s="892" t="s">
        <v>599</v>
      </c>
      <c r="C17" s="892" t="s">
        <v>615</v>
      </c>
      <c r="D17" s="893">
        <v>45259</v>
      </c>
      <c r="E17" s="892">
        <f t="shared" ref="E17" si="18">D17+4</f>
        <v>45263</v>
      </c>
      <c r="F17" s="892">
        <f t="shared" ref="F17" si="19">D17+6</f>
        <v>45265</v>
      </c>
      <c r="G17" s="857"/>
      <c r="H17" s="891">
        <f t="shared" si="4"/>
        <v>45261</v>
      </c>
      <c r="I17" s="168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 x14ac:dyDescent="0.2">
      <c r="A18" s="1015"/>
      <c r="B18" s="892" t="s">
        <v>602</v>
      </c>
      <c r="C18" s="892" t="s">
        <v>616</v>
      </c>
      <c r="D18" s="893">
        <v>45267</v>
      </c>
      <c r="E18" s="892">
        <f t="shared" ref="E18" si="20">D18+4</f>
        <v>45271</v>
      </c>
      <c r="F18" s="892">
        <f t="shared" ref="F18" si="21">D18+6</f>
        <v>45273</v>
      </c>
      <c r="G18" s="857"/>
      <c r="H18" s="891">
        <f t="shared" si="4"/>
        <v>45268</v>
      </c>
      <c r="I18" s="168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 x14ac:dyDescent="0.2">
      <c r="A19" s="1015" t="s">
        <v>617</v>
      </c>
      <c r="B19" s="892" t="s">
        <v>605</v>
      </c>
      <c r="C19" s="892" t="s">
        <v>618</v>
      </c>
      <c r="D19" s="893">
        <f t="shared" si="5"/>
        <v>45274</v>
      </c>
      <c r="E19" s="892">
        <f t="shared" ref="E19" si="22">D19+4</f>
        <v>45278</v>
      </c>
      <c r="F19" s="892">
        <f t="shared" ref="F19" si="23">D19+6</f>
        <v>45280</v>
      </c>
      <c r="G19" s="857" t="s">
        <v>619</v>
      </c>
      <c r="H19" s="891">
        <f t="shared" si="4"/>
        <v>45275</v>
      </c>
      <c r="I19" s="168"/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 x14ac:dyDescent="0.2">
      <c r="A20" s="1015"/>
      <c r="B20" s="892" t="s">
        <v>607</v>
      </c>
      <c r="C20" s="892" t="s">
        <v>620</v>
      </c>
      <c r="D20" s="893">
        <f t="shared" si="5"/>
        <v>45281</v>
      </c>
      <c r="E20" s="892">
        <f t="shared" ref="E20" si="24">D20+4</f>
        <v>45285</v>
      </c>
      <c r="F20" s="892">
        <f t="shared" ref="F20" si="25">D20+6</f>
        <v>45287</v>
      </c>
      <c r="G20" s="857"/>
      <c r="H20" s="891">
        <f t="shared" si="4"/>
        <v>45282</v>
      </c>
      <c r="I20" s="168"/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 x14ac:dyDescent="0.2">
      <c r="A21" s="1015" t="s">
        <v>609</v>
      </c>
      <c r="B21" s="892" t="s">
        <v>610</v>
      </c>
      <c r="C21" s="892" t="s">
        <v>621</v>
      </c>
      <c r="D21" s="893">
        <f t="shared" si="5"/>
        <v>45288</v>
      </c>
      <c r="E21" s="892">
        <f t="shared" ref="E21" si="26">D21+4</f>
        <v>45292</v>
      </c>
      <c r="F21" s="892">
        <f t="shared" ref="F21" si="27">D21+6</f>
        <v>45294</v>
      </c>
      <c r="G21" s="857"/>
      <c r="H21" s="891">
        <f t="shared" si="4"/>
        <v>45289</v>
      </c>
      <c r="I21" s="168"/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 x14ac:dyDescent="0.2">
      <c r="A22" s="1015" t="s">
        <v>622</v>
      </c>
      <c r="B22" s="892" t="s">
        <v>623</v>
      </c>
      <c r="C22" s="892" t="s">
        <v>624</v>
      </c>
      <c r="D22" s="893">
        <f t="shared" si="5"/>
        <v>45295</v>
      </c>
      <c r="E22" s="892">
        <f t="shared" ref="E22" si="28">D22+4</f>
        <v>45299</v>
      </c>
      <c r="F22" s="892">
        <f t="shared" ref="F22" si="29">D22+6</f>
        <v>45301</v>
      </c>
      <c r="G22" s="857"/>
      <c r="H22" s="891">
        <v>45296</v>
      </c>
      <c r="I22" s="168"/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 x14ac:dyDescent="0.2">
      <c r="A23" s="1015"/>
      <c r="B23" s="892" t="s">
        <v>596</v>
      </c>
      <c r="C23" s="892" t="s">
        <v>625</v>
      </c>
      <c r="D23" s="893">
        <f t="shared" si="5"/>
        <v>45302</v>
      </c>
      <c r="E23" s="892">
        <f t="shared" ref="E23" si="30">D23+4</f>
        <v>45306</v>
      </c>
      <c r="F23" s="892">
        <f t="shared" ref="F23" si="31">D23+6</f>
        <v>45308</v>
      </c>
      <c r="G23" s="857"/>
      <c r="H23" s="891">
        <f t="shared" si="4"/>
        <v>45303</v>
      </c>
      <c r="I23" s="168"/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 x14ac:dyDescent="0.2">
      <c r="A24" s="1015"/>
      <c r="B24" s="892" t="s">
        <v>599</v>
      </c>
      <c r="C24" s="892" t="s">
        <v>626</v>
      </c>
      <c r="D24" s="893">
        <f t="shared" si="5"/>
        <v>45309</v>
      </c>
      <c r="E24" s="892">
        <f t="shared" ref="E24" si="32">D24+4</f>
        <v>45313</v>
      </c>
      <c r="F24" s="892">
        <f t="shared" ref="F24" si="33">D24+6</f>
        <v>45315</v>
      </c>
      <c r="G24" s="857"/>
      <c r="H24" s="891">
        <f t="shared" si="4"/>
        <v>45310</v>
      </c>
      <c r="I24" s="168"/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 x14ac:dyDescent="0.2">
      <c r="A25" s="1015"/>
      <c r="B25" s="892" t="s">
        <v>602</v>
      </c>
      <c r="C25" s="892" t="s">
        <v>627</v>
      </c>
      <c r="D25" s="893">
        <f t="shared" si="5"/>
        <v>45316</v>
      </c>
      <c r="E25" s="892">
        <f t="shared" ref="E25" si="34">D25+4</f>
        <v>45320</v>
      </c>
      <c r="F25" s="892">
        <f t="shared" ref="F25" si="35">D25+6</f>
        <v>45322</v>
      </c>
      <c r="G25" s="857"/>
      <c r="H25" s="891">
        <f t="shared" si="4"/>
        <v>45317</v>
      </c>
      <c r="I25" s="168"/>
      <c r="J25" s="151"/>
      <c r="K25" s="151"/>
      <c r="L25" s="151"/>
      <c r="M25" s="155"/>
      <c r="N25" s="155"/>
      <c r="O25" s="155"/>
      <c r="P25" s="155"/>
    </row>
    <row r="26" spans="1:16" s="152" customFormat="1" ht="18.75" hidden="1" customHeight="1" x14ac:dyDescent="0.2">
      <c r="A26" s="1015"/>
      <c r="B26" s="892" t="s">
        <v>605</v>
      </c>
      <c r="C26" s="892" t="s">
        <v>628</v>
      </c>
      <c r="D26" s="893">
        <v>45324</v>
      </c>
      <c r="E26" s="892">
        <f t="shared" ref="E26" si="36">D26+4</f>
        <v>45328</v>
      </c>
      <c r="F26" s="892">
        <f t="shared" ref="F26" si="37">D26+6</f>
        <v>45330</v>
      </c>
      <c r="G26" s="857"/>
      <c r="H26" s="891">
        <v>45324</v>
      </c>
      <c r="I26" s="168"/>
      <c r="J26" s="151"/>
      <c r="K26" s="151"/>
      <c r="L26" s="151"/>
      <c r="M26" s="155"/>
      <c r="N26" s="155"/>
      <c r="O26" s="155"/>
      <c r="P26" s="155"/>
    </row>
    <row r="27" spans="1:16" s="152" customFormat="1" ht="18.75" hidden="1" customHeight="1" x14ac:dyDescent="0.2">
      <c r="A27" s="1015"/>
      <c r="B27" s="851" t="s">
        <v>607</v>
      </c>
      <c r="C27" s="851" t="s">
        <v>629</v>
      </c>
      <c r="D27" s="697">
        <v>45329</v>
      </c>
      <c r="E27" s="851">
        <f t="shared" ref="E27:E29" si="38">D27+4</f>
        <v>45333</v>
      </c>
      <c r="F27" s="851">
        <f t="shared" ref="F27:F29" si="39">D27+6</f>
        <v>45335</v>
      </c>
      <c r="G27" s="857"/>
      <c r="H27" s="891">
        <f t="shared" si="4"/>
        <v>45331</v>
      </c>
      <c r="I27" s="168"/>
      <c r="J27" s="151"/>
      <c r="K27" s="151"/>
      <c r="L27" s="151"/>
      <c r="M27" s="155"/>
      <c r="N27" s="155"/>
      <c r="O27" s="155"/>
      <c r="P27" s="155"/>
    </row>
    <row r="28" spans="1:16" s="152" customFormat="1" ht="18.75" hidden="1" customHeight="1" x14ac:dyDescent="0.2">
      <c r="A28" s="1015" t="s">
        <v>601</v>
      </c>
      <c r="B28" s="891" t="s">
        <v>547</v>
      </c>
      <c r="C28" s="851" t="s">
        <v>630</v>
      </c>
      <c r="D28" s="894">
        <v>45337</v>
      </c>
      <c r="E28" s="895"/>
      <c r="F28" s="895"/>
      <c r="G28" s="857"/>
      <c r="H28" s="891">
        <f t="shared" si="4"/>
        <v>45338</v>
      </c>
      <c r="I28" s="168"/>
      <c r="J28" s="151"/>
      <c r="K28" s="151"/>
      <c r="L28" s="151"/>
      <c r="M28" s="155"/>
      <c r="N28" s="155"/>
      <c r="O28" s="155"/>
      <c r="P28" s="155"/>
    </row>
    <row r="29" spans="1:16" s="152" customFormat="1" ht="18.75" hidden="1" customHeight="1" x14ac:dyDescent="0.2">
      <c r="A29" s="1015" t="s">
        <v>631</v>
      </c>
      <c r="B29" s="851" t="s">
        <v>610</v>
      </c>
      <c r="C29" s="851" t="s">
        <v>632</v>
      </c>
      <c r="D29" s="697">
        <f t="shared" si="5"/>
        <v>45344</v>
      </c>
      <c r="E29" s="851">
        <f t="shared" si="38"/>
        <v>45348</v>
      </c>
      <c r="F29" s="851">
        <f t="shared" si="39"/>
        <v>45350</v>
      </c>
      <c r="G29" s="857"/>
      <c r="H29" s="891">
        <f t="shared" si="4"/>
        <v>45345</v>
      </c>
      <c r="I29" s="168"/>
      <c r="J29" s="151"/>
      <c r="K29" s="151"/>
      <c r="L29" s="151"/>
      <c r="M29" s="155"/>
      <c r="N29" s="155"/>
      <c r="O29" s="155"/>
      <c r="P29" s="155"/>
    </row>
    <row r="30" spans="1:16" s="152" customFormat="1" ht="18.75" hidden="1" customHeight="1" x14ac:dyDescent="0.2">
      <c r="A30" s="1015" t="s">
        <v>633</v>
      </c>
      <c r="B30" s="851" t="s">
        <v>623</v>
      </c>
      <c r="C30" s="851" t="s">
        <v>634</v>
      </c>
      <c r="D30" s="697">
        <v>45350</v>
      </c>
      <c r="E30" s="851">
        <f t="shared" ref="E30" si="40">D30+4</f>
        <v>45354</v>
      </c>
      <c r="F30" s="851">
        <f t="shared" ref="F30" si="41">D30+6</f>
        <v>45356</v>
      </c>
      <c r="G30" s="857"/>
      <c r="H30" s="891">
        <v>45352</v>
      </c>
      <c r="I30" s="168"/>
      <c r="J30" s="151"/>
      <c r="K30" s="151"/>
      <c r="L30" s="151"/>
      <c r="M30" s="155"/>
      <c r="N30" s="155"/>
      <c r="O30" s="155"/>
      <c r="P30" s="155"/>
    </row>
    <row r="31" spans="1:16" s="152" customFormat="1" ht="18.75" hidden="1" customHeight="1" x14ac:dyDescent="0.2">
      <c r="A31" s="1015"/>
      <c r="B31" s="851" t="s">
        <v>599</v>
      </c>
      <c r="C31" s="851" t="s">
        <v>635</v>
      </c>
      <c r="D31" s="697">
        <v>45357</v>
      </c>
      <c r="E31" s="851">
        <f t="shared" ref="E31:E33" si="42">D31+4</f>
        <v>45361</v>
      </c>
      <c r="F31" s="851">
        <f t="shared" ref="F31:F33" si="43">D31+6</f>
        <v>45363</v>
      </c>
      <c r="G31" s="857"/>
      <c r="H31" s="891">
        <f t="shared" si="4"/>
        <v>45359</v>
      </c>
      <c r="I31" s="168"/>
      <c r="J31" s="151"/>
      <c r="K31" s="151"/>
      <c r="L31" s="151"/>
      <c r="M31" s="155"/>
      <c r="N31" s="155"/>
      <c r="O31" s="155"/>
      <c r="P31" s="155"/>
    </row>
    <row r="32" spans="1:16" s="152" customFormat="1" ht="18.75" hidden="1" customHeight="1" x14ac:dyDescent="0.2">
      <c r="A32" s="1015"/>
      <c r="B32" s="1149" t="s">
        <v>602</v>
      </c>
      <c r="C32" s="1149" t="s">
        <v>636</v>
      </c>
      <c r="D32" s="1149">
        <v>45372</v>
      </c>
      <c r="E32" s="851">
        <f t="shared" si="42"/>
        <v>45376</v>
      </c>
      <c r="F32" s="851">
        <f t="shared" si="43"/>
        <v>45378</v>
      </c>
      <c r="G32" s="857"/>
      <c r="H32" s="851">
        <f t="shared" si="4"/>
        <v>45366</v>
      </c>
      <c r="I32" s="168"/>
      <c r="J32" s="151"/>
      <c r="K32" s="151"/>
      <c r="L32" s="151"/>
      <c r="M32" s="155"/>
      <c r="N32" s="155"/>
      <c r="O32" s="155"/>
      <c r="P32" s="155"/>
    </row>
    <row r="33" spans="1:16" s="152" customFormat="1" ht="18.75" hidden="1" customHeight="1" x14ac:dyDescent="0.2">
      <c r="A33" s="1015"/>
      <c r="B33" s="1149" t="s">
        <v>605</v>
      </c>
      <c r="C33" s="1149" t="s">
        <v>637</v>
      </c>
      <c r="D33" s="1149">
        <v>45372</v>
      </c>
      <c r="E33" s="851">
        <f t="shared" si="42"/>
        <v>45376</v>
      </c>
      <c r="F33" s="851">
        <f t="shared" si="43"/>
        <v>45378</v>
      </c>
      <c r="G33" s="857"/>
      <c r="H33" s="851">
        <f t="shared" si="4"/>
        <v>45373</v>
      </c>
      <c r="I33" s="168"/>
      <c r="J33" s="151"/>
      <c r="K33" s="151"/>
      <c r="L33" s="151"/>
      <c r="M33" s="155"/>
      <c r="N33" s="155"/>
      <c r="O33" s="155"/>
      <c r="P33" s="155"/>
    </row>
    <row r="34" spans="1:16" s="152" customFormat="1" ht="18.75" hidden="1" customHeight="1" x14ac:dyDescent="0.2">
      <c r="A34" s="1015"/>
      <c r="B34" s="1149" t="s">
        <v>607</v>
      </c>
      <c r="C34" s="1149" t="s">
        <v>638</v>
      </c>
      <c r="D34" s="1149">
        <v>45379</v>
      </c>
      <c r="E34" s="851">
        <f t="shared" ref="E34" si="44">D34+4</f>
        <v>45383</v>
      </c>
      <c r="F34" s="851">
        <f t="shared" ref="F34" si="45">D34+6</f>
        <v>45385</v>
      </c>
      <c r="G34" s="857"/>
      <c r="H34" s="851">
        <f t="shared" si="4"/>
        <v>45380</v>
      </c>
      <c r="I34" s="168"/>
      <c r="J34" s="151"/>
      <c r="K34" s="151"/>
      <c r="L34" s="151"/>
      <c r="M34" s="155"/>
      <c r="N34" s="155"/>
      <c r="O34" s="155"/>
      <c r="P34" s="155"/>
    </row>
    <row r="35" spans="1:16" s="152" customFormat="1" ht="18.75" hidden="1" customHeight="1" x14ac:dyDescent="0.2">
      <c r="A35" s="1015" t="s">
        <v>601</v>
      </c>
      <c r="B35" s="1149" t="s">
        <v>596</v>
      </c>
      <c r="C35" s="1149" t="s">
        <v>639</v>
      </c>
      <c r="D35" s="1149">
        <v>45386</v>
      </c>
      <c r="E35" s="851">
        <f t="shared" ref="E35:E39" si="46">D35+4</f>
        <v>45390</v>
      </c>
      <c r="F35" s="851">
        <f t="shared" ref="F35:F39" si="47">D35+6</f>
        <v>45392</v>
      </c>
      <c r="G35" s="857"/>
      <c r="H35" s="851">
        <v>45387</v>
      </c>
      <c r="I35" s="168"/>
      <c r="J35" s="151"/>
      <c r="K35" s="151"/>
      <c r="L35" s="151"/>
      <c r="M35" s="155"/>
      <c r="N35" s="155"/>
      <c r="O35" s="155"/>
      <c r="P35" s="155"/>
    </row>
    <row r="36" spans="1:16" s="152" customFormat="1" ht="18.75" customHeight="1" x14ac:dyDescent="0.2">
      <c r="A36" s="1015" t="s">
        <v>631</v>
      </c>
      <c r="B36" s="1149" t="s">
        <v>610</v>
      </c>
      <c r="C36" s="1149" t="s">
        <v>640</v>
      </c>
      <c r="D36" s="1149">
        <v>45405</v>
      </c>
      <c r="E36" s="851">
        <f t="shared" si="46"/>
        <v>45409</v>
      </c>
      <c r="F36" s="1268" t="s">
        <v>547</v>
      </c>
      <c r="G36" s="857"/>
      <c r="H36" s="851">
        <f t="shared" si="4"/>
        <v>45394</v>
      </c>
      <c r="I36" s="168"/>
      <c r="J36" s="151"/>
      <c r="K36" s="151"/>
      <c r="L36" s="151"/>
      <c r="M36" s="155"/>
      <c r="N36" s="155"/>
      <c r="O36" s="155"/>
      <c r="P36" s="155"/>
    </row>
    <row r="37" spans="1:16" s="152" customFormat="1" ht="18.75" customHeight="1" x14ac:dyDescent="0.2">
      <c r="A37" s="1015" t="s">
        <v>633</v>
      </c>
      <c r="B37" s="1267" t="s">
        <v>623</v>
      </c>
      <c r="C37" s="1149" t="s">
        <v>641</v>
      </c>
      <c r="D37" s="1149">
        <v>45406</v>
      </c>
      <c r="E37" s="1292" t="s">
        <v>547</v>
      </c>
      <c r="F37" s="1293"/>
      <c r="G37" s="857"/>
      <c r="H37" s="851">
        <f t="shared" si="4"/>
        <v>45401</v>
      </c>
      <c r="I37" s="168"/>
      <c r="J37" s="151"/>
      <c r="K37" s="151"/>
      <c r="L37" s="151"/>
      <c r="M37" s="155"/>
      <c r="N37" s="155"/>
      <c r="O37" s="155"/>
      <c r="P37" s="155"/>
    </row>
    <row r="38" spans="1:16" s="152" customFormat="1" ht="18.75" customHeight="1" x14ac:dyDescent="0.2">
      <c r="A38" s="1015" t="s">
        <v>3926</v>
      </c>
      <c r="B38" s="1149" t="s">
        <v>599</v>
      </c>
      <c r="C38" s="1149" t="s">
        <v>642</v>
      </c>
      <c r="D38" s="1149">
        <v>45408</v>
      </c>
      <c r="E38" s="851">
        <f t="shared" si="46"/>
        <v>45412</v>
      </c>
      <c r="F38" s="851">
        <f t="shared" si="47"/>
        <v>45414</v>
      </c>
      <c r="G38" s="857"/>
      <c r="H38" s="851">
        <f t="shared" si="4"/>
        <v>45408</v>
      </c>
      <c r="I38" s="168"/>
      <c r="J38" s="151"/>
      <c r="K38" s="151"/>
      <c r="L38" s="151"/>
      <c r="M38" s="155"/>
      <c r="N38" s="155"/>
      <c r="O38" s="155"/>
      <c r="P38" s="155"/>
    </row>
    <row r="39" spans="1:16" s="152" customFormat="1" ht="18.75" customHeight="1" x14ac:dyDescent="0.2">
      <c r="A39" s="1015"/>
      <c r="B39" s="1149" t="s">
        <v>602</v>
      </c>
      <c r="C39" s="1149" t="s">
        <v>643</v>
      </c>
      <c r="D39" s="1149">
        <v>45413</v>
      </c>
      <c r="E39" s="851">
        <f t="shared" si="46"/>
        <v>45417</v>
      </c>
      <c r="F39" s="851">
        <f t="shared" si="47"/>
        <v>45419</v>
      </c>
      <c r="G39" s="857"/>
      <c r="H39" s="851">
        <f t="shared" si="4"/>
        <v>45415</v>
      </c>
      <c r="I39" s="168"/>
      <c r="J39" s="151"/>
      <c r="K39" s="151"/>
      <c r="L39" s="151"/>
      <c r="M39" s="155"/>
      <c r="N39" s="155"/>
      <c r="O39" s="155"/>
      <c r="P39" s="155"/>
    </row>
    <row r="40" spans="1:16" s="152" customFormat="1" ht="18.75" customHeight="1" x14ac:dyDescent="0.2">
      <c r="A40" s="1015"/>
      <c r="B40" s="1149" t="s">
        <v>605</v>
      </c>
      <c r="C40" s="1149" t="s">
        <v>644</v>
      </c>
      <c r="D40" s="1149">
        <v>45421</v>
      </c>
      <c r="E40" s="851">
        <f t="shared" ref="E40:E42" si="48">D40+4</f>
        <v>45425</v>
      </c>
      <c r="F40" s="851">
        <f t="shared" ref="F40:F42" si="49">D40+6</f>
        <v>45427</v>
      </c>
      <c r="G40" s="857"/>
      <c r="H40" s="851">
        <f t="shared" si="4"/>
        <v>45422</v>
      </c>
      <c r="I40" s="168"/>
      <c r="J40" s="151"/>
      <c r="K40" s="151"/>
      <c r="L40" s="151"/>
      <c r="M40" s="155"/>
      <c r="N40" s="155"/>
      <c r="O40" s="155"/>
      <c r="P40" s="155"/>
    </row>
    <row r="41" spans="1:16" s="152" customFormat="1" ht="18.75" customHeight="1" x14ac:dyDescent="0.2">
      <c r="A41" s="1015"/>
      <c r="B41" s="1149" t="s">
        <v>607</v>
      </c>
      <c r="C41" s="1149" t="s">
        <v>645</v>
      </c>
      <c r="D41" s="1149">
        <v>45430</v>
      </c>
      <c r="E41" s="851">
        <f t="shared" si="48"/>
        <v>45434</v>
      </c>
      <c r="F41" s="851">
        <f t="shared" si="49"/>
        <v>45436</v>
      </c>
      <c r="G41" s="857"/>
      <c r="H41" s="851">
        <f t="shared" si="4"/>
        <v>45429</v>
      </c>
      <c r="I41" s="168"/>
      <c r="J41" s="151"/>
      <c r="K41" s="151"/>
      <c r="L41" s="151"/>
      <c r="M41" s="155"/>
      <c r="N41" s="155"/>
      <c r="O41" s="155"/>
      <c r="P41" s="155"/>
    </row>
    <row r="42" spans="1:16" s="152" customFormat="1" ht="18.75" customHeight="1" x14ac:dyDescent="0.2">
      <c r="A42" s="1015"/>
      <c r="B42" s="1149" t="s">
        <v>596</v>
      </c>
      <c r="C42" s="1149" t="s">
        <v>646</v>
      </c>
      <c r="D42" s="1149">
        <v>45435</v>
      </c>
      <c r="E42" s="851">
        <f t="shared" si="48"/>
        <v>45439</v>
      </c>
      <c r="F42" s="851">
        <f t="shared" si="49"/>
        <v>45441</v>
      </c>
      <c r="G42" s="857"/>
      <c r="H42" s="851">
        <f t="shared" si="4"/>
        <v>45436</v>
      </c>
      <c r="I42" s="168"/>
      <c r="J42" s="151"/>
      <c r="K42" s="151"/>
      <c r="L42" s="151"/>
      <c r="M42" s="155"/>
      <c r="N42" s="155"/>
      <c r="O42" s="155"/>
      <c r="P42" s="155"/>
    </row>
    <row r="43" spans="1:16" s="152" customFormat="1" ht="18" customHeight="1" x14ac:dyDescent="0.2">
      <c r="A43" s="1015" t="s">
        <v>610</v>
      </c>
      <c r="B43" s="1267" t="s">
        <v>623</v>
      </c>
      <c r="C43" s="1149" t="s">
        <v>647</v>
      </c>
      <c r="D43" s="1149">
        <f t="shared" si="5"/>
        <v>45442</v>
      </c>
      <c r="E43" s="851">
        <f t="shared" ref="E43" si="50">D43+4</f>
        <v>45446</v>
      </c>
      <c r="F43" s="851">
        <f t="shared" ref="F43" si="51">D43+6</f>
        <v>45448</v>
      </c>
      <c r="G43" s="857"/>
      <c r="H43" s="851">
        <f t="shared" si="4"/>
        <v>45443</v>
      </c>
      <c r="I43" s="168"/>
      <c r="J43" s="151"/>
      <c r="K43" s="151"/>
      <c r="L43" s="151"/>
      <c r="M43" s="155"/>
      <c r="N43" s="155"/>
      <c r="O43" s="155"/>
      <c r="P43" s="155"/>
    </row>
    <row r="46" spans="1:16" s="152" customFormat="1" ht="18" customHeight="1" thickBot="1" x14ac:dyDescent="0.25">
      <c r="A46" s="1269"/>
      <c r="C46" s="161"/>
      <c r="D46" s="168"/>
      <c r="E46" s="161"/>
      <c r="F46" s="161"/>
      <c r="G46" s="161"/>
      <c r="H46" s="553"/>
      <c r="I46" s="168"/>
      <c r="J46" s="151"/>
      <c r="K46" s="151"/>
      <c r="L46" s="151"/>
      <c r="M46" s="155"/>
      <c r="N46" s="155"/>
      <c r="O46" s="155"/>
      <c r="P46" s="155"/>
    </row>
    <row r="47" spans="1:16" s="152" customFormat="1" ht="30" customHeight="1" thickBot="1" x14ac:dyDescent="0.25">
      <c r="A47" s="1269"/>
      <c r="B47" s="1287" t="s">
        <v>120</v>
      </c>
      <c r="C47" s="1288"/>
      <c r="D47" s="1288"/>
      <c r="E47" s="1288"/>
      <c r="F47" s="1289"/>
      <c r="H47" s="553"/>
      <c r="I47" s="168"/>
      <c r="J47" s="151"/>
      <c r="K47" s="151"/>
      <c r="L47" s="151"/>
      <c r="M47" s="155"/>
      <c r="N47" s="155"/>
      <c r="O47" s="155"/>
      <c r="P47" s="155"/>
    </row>
    <row r="48" spans="1:16" s="200" customFormat="1" ht="21" customHeight="1" x14ac:dyDescent="0.2">
      <c r="A48" s="900"/>
      <c r="B48" s="1291" t="s">
        <v>648</v>
      </c>
      <c r="C48" s="1291"/>
      <c r="D48" s="1291"/>
      <c r="E48" s="1291"/>
      <c r="F48" s="1291"/>
      <c r="G48" s="896"/>
      <c r="H48" s="896"/>
      <c r="I48" s="845"/>
      <c r="J48" s="862"/>
    </row>
    <row r="49" spans="1:11" s="200" customFormat="1" ht="21" customHeight="1" x14ac:dyDescent="0.2">
      <c r="A49" s="900"/>
      <c r="B49" s="1130" t="s">
        <v>649</v>
      </c>
      <c r="C49" s="845"/>
      <c r="D49" s="845"/>
      <c r="E49" s="845"/>
      <c r="F49" s="845"/>
      <c r="G49" s="896"/>
      <c r="H49" s="896"/>
      <c r="I49" s="845"/>
      <c r="J49" s="862"/>
    </row>
    <row r="50" spans="1:11" s="200" customFormat="1" ht="33" customHeight="1" x14ac:dyDescent="0.2">
      <c r="A50" s="900"/>
      <c r="B50" s="1014" t="s">
        <v>650</v>
      </c>
      <c r="C50" s="694" t="s">
        <v>651</v>
      </c>
      <c r="D50" s="1133" t="s">
        <v>385</v>
      </c>
      <c r="E50" s="1133" t="s">
        <v>652</v>
      </c>
      <c r="F50" s="1143" t="s">
        <v>146</v>
      </c>
      <c r="G50" s="1133" t="s">
        <v>653</v>
      </c>
      <c r="H50" s="1133" t="s">
        <v>171</v>
      </c>
      <c r="I50" s="1133" t="s">
        <v>213</v>
      </c>
      <c r="J50" s="862"/>
      <c r="K50" s="1283" t="s">
        <v>387</v>
      </c>
    </row>
    <row r="51" spans="1:11" s="200" customFormat="1" ht="21" customHeight="1" x14ac:dyDescent="0.2">
      <c r="A51" s="900"/>
      <c r="B51" s="1136" t="s">
        <v>388</v>
      </c>
      <c r="C51" s="1136" t="s">
        <v>389</v>
      </c>
      <c r="D51" s="1135" t="s">
        <v>654</v>
      </c>
      <c r="E51" s="1132" t="s">
        <v>246</v>
      </c>
      <c r="F51" s="1177" t="s">
        <v>154</v>
      </c>
      <c r="G51" s="1177" t="s">
        <v>189</v>
      </c>
      <c r="H51" s="1177" t="s">
        <v>323</v>
      </c>
      <c r="I51" s="1177" t="s">
        <v>655</v>
      </c>
      <c r="J51" s="862"/>
      <c r="K51" s="1284"/>
    </row>
    <row r="52" spans="1:11" s="200" customFormat="1" ht="21" hidden="1" customHeight="1" x14ac:dyDescent="0.2">
      <c r="A52" s="900"/>
      <c r="B52" s="897" t="s">
        <v>596</v>
      </c>
      <c r="C52" s="897" t="s">
        <v>656</v>
      </c>
      <c r="D52" s="697">
        <v>45262</v>
      </c>
      <c r="E52" s="897">
        <f t="shared" ref="E52" si="52">D52+2</f>
        <v>45264</v>
      </c>
      <c r="F52" s="897">
        <f t="shared" ref="F52:F56" si="53">D52+5</f>
        <v>45267</v>
      </c>
      <c r="G52" s="897">
        <f t="shared" ref="G52:G56" si="54">D52+10</f>
        <v>45272</v>
      </c>
      <c r="H52" s="897">
        <f t="shared" ref="H52:H56" si="55">D52+16</f>
        <v>45278</v>
      </c>
      <c r="I52" s="897">
        <f t="shared" ref="I52:I56" si="56">D52+21</f>
        <v>45283</v>
      </c>
      <c r="J52" s="862">
        <v>45263</v>
      </c>
      <c r="K52" s="902"/>
    </row>
    <row r="53" spans="1:11" s="200" customFormat="1" ht="21" hidden="1" customHeight="1" x14ac:dyDescent="0.2">
      <c r="A53" s="900"/>
      <c r="B53" s="897" t="s">
        <v>599</v>
      </c>
      <c r="C53" s="897" t="s">
        <v>657</v>
      </c>
      <c r="D53" s="697">
        <v>45269</v>
      </c>
      <c r="E53" s="897">
        <f t="shared" ref="E53" si="57">D53+2</f>
        <v>45271</v>
      </c>
      <c r="F53" s="897">
        <f t="shared" si="53"/>
        <v>45274</v>
      </c>
      <c r="G53" s="897">
        <f t="shared" si="54"/>
        <v>45279</v>
      </c>
      <c r="H53" s="897">
        <f t="shared" si="55"/>
        <v>45285</v>
      </c>
      <c r="I53" s="897">
        <f t="shared" si="56"/>
        <v>45290</v>
      </c>
      <c r="J53" s="862">
        <v>45270</v>
      </c>
      <c r="K53" s="902"/>
    </row>
    <row r="54" spans="1:11" s="200" customFormat="1" ht="21" hidden="1" customHeight="1" x14ac:dyDescent="0.2">
      <c r="A54" s="900"/>
      <c r="B54" s="897" t="s">
        <v>602</v>
      </c>
      <c r="C54" s="897" t="s">
        <v>658</v>
      </c>
      <c r="D54" s="697">
        <v>45277</v>
      </c>
      <c r="E54" s="897">
        <f t="shared" ref="E54" si="58">D54+2</f>
        <v>45279</v>
      </c>
      <c r="F54" s="897">
        <f t="shared" si="53"/>
        <v>45282</v>
      </c>
      <c r="G54" s="897">
        <f t="shared" si="54"/>
        <v>45287</v>
      </c>
      <c r="H54" s="897">
        <f t="shared" si="55"/>
        <v>45293</v>
      </c>
      <c r="I54" s="897">
        <f t="shared" si="56"/>
        <v>45298</v>
      </c>
      <c r="J54" s="862">
        <v>45277</v>
      </c>
      <c r="K54" s="902"/>
    </row>
    <row r="55" spans="1:11" s="200" customFormat="1" ht="21" hidden="1" customHeight="1" x14ac:dyDescent="0.2">
      <c r="A55" s="900" t="s">
        <v>617</v>
      </c>
      <c r="B55" s="697" t="s">
        <v>605</v>
      </c>
      <c r="C55" s="897" t="s">
        <v>659</v>
      </c>
      <c r="D55" s="697">
        <v>45285</v>
      </c>
      <c r="E55" s="897">
        <f t="shared" ref="E55" si="59">D55+2</f>
        <v>45287</v>
      </c>
      <c r="F55" s="897">
        <f t="shared" si="53"/>
        <v>45290</v>
      </c>
      <c r="G55" s="897">
        <f t="shared" si="54"/>
        <v>45295</v>
      </c>
      <c r="H55" s="897">
        <f t="shared" si="55"/>
        <v>45301</v>
      </c>
      <c r="I55" s="897">
        <f t="shared" si="56"/>
        <v>45306</v>
      </c>
      <c r="J55" s="862">
        <v>45284</v>
      </c>
      <c r="K55" s="902"/>
    </row>
    <row r="56" spans="1:11" s="200" customFormat="1" ht="21" hidden="1" customHeight="1" x14ac:dyDescent="0.2">
      <c r="A56" s="900"/>
      <c r="B56" s="897" t="s">
        <v>607</v>
      </c>
      <c r="C56" s="897" t="s">
        <v>660</v>
      </c>
      <c r="D56" s="697">
        <v>45294</v>
      </c>
      <c r="E56" s="897">
        <f t="shared" ref="E56" si="60">D56+2</f>
        <v>45296</v>
      </c>
      <c r="F56" s="898">
        <f t="shared" si="53"/>
        <v>45299</v>
      </c>
      <c r="G56" s="897">
        <f t="shared" si="54"/>
        <v>45304</v>
      </c>
      <c r="H56" s="897">
        <f t="shared" si="55"/>
        <v>45310</v>
      </c>
      <c r="I56" s="897">
        <f t="shared" si="56"/>
        <v>45315</v>
      </c>
      <c r="J56" s="862">
        <v>45291</v>
      </c>
      <c r="K56" s="902"/>
    </row>
    <row r="57" spans="1:11" s="200" customFormat="1" ht="21" hidden="1" customHeight="1" x14ac:dyDescent="0.2">
      <c r="A57" s="900"/>
      <c r="B57" s="897" t="s">
        <v>610</v>
      </c>
      <c r="C57" s="897" t="s">
        <v>661</v>
      </c>
      <c r="D57" s="697">
        <v>44932</v>
      </c>
      <c r="E57" s="897">
        <f t="shared" ref="E57" si="61">D57+2</f>
        <v>44934</v>
      </c>
      <c r="F57" s="897">
        <f t="shared" ref="F57" si="62">D57+5</f>
        <v>44937</v>
      </c>
      <c r="G57" s="897">
        <f t="shared" ref="G57" si="63">D57+10</f>
        <v>44942</v>
      </c>
      <c r="H57" s="897">
        <f t="shared" ref="H57" si="64">D57+16</f>
        <v>44948</v>
      </c>
      <c r="I57" s="897">
        <f t="shared" ref="I57" si="65">D57+21</f>
        <v>44953</v>
      </c>
      <c r="J57" s="862">
        <v>45298</v>
      </c>
      <c r="K57" s="902"/>
    </row>
    <row r="58" spans="1:11" s="200" customFormat="1" ht="21" hidden="1" customHeight="1" x14ac:dyDescent="0.2">
      <c r="A58" s="900" t="s">
        <v>662</v>
      </c>
      <c r="B58" s="897" t="s">
        <v>623</v>
      </c>
      <c r="C58" s="897" t="s">
        <v>663</v>
      </c>
      <c r="D58" s="697">
        <f t="shared" ref="D58:D60" si="66">D57+7</f>
        <v>44939</v>
      </c>
      <c r="E58" s="897">
        <f t="shared" ref="E58" si="67">D58+2</f>
        <v>44941</v>
      </c>
      <c r="F58" s="897">
        <f t="shared" ref="F58" si="68">D58+5</f>
        <v>44944</v>
      </c>
      <c r="G58" s="897">
        <f t="shared" ref="G58" si="69">D58+10</f>
        <v>44949</v>
      </c>
      <c r="H58" s="897">
        <f t="shared" ref="H58" si="70">D58+16</f>
        <v>44955</v>
      </c>
      <c r="I58" s="897">
        <f t="shared" ref="I58" si="71">D58+21</f>
        <v>44960</v>
      </c>
      <c r="J58" s="862">
        <v>45305</v>
      </c>
      <c r="K58" s="902"/>
    </row>
    <row r="59" spans="1:11" s="200" customFormat="1" ht="21" hidden="1" customHeight="1" x14ac:dyDescent="0.2">
      <c r="A59" s="900"/>
      <c r="B59" s="897" t="s">
        <v>596</v>
      </c>
      <c r="C59" s="897" t="s">
        <v>664</v>
      </c>
      <c r="D59" s="697">
        <f t="shared" si="66"/>
        <v>44946</v>
      </c>
      <c r="E59" s="897">
        <f t="shared" ref="E59" si="72">D59+2</f>
        <v>44948</v>
      </c>
      <c r="F59" s="898">
        <f t="shared" ref="F59" si="73">D59+5</f>
        <v>44951</v>
      </c>
      <c r="G59" s="897">
        <f t="shared" ref="G59" si="74">D59+10</f>
        <v>44956</v>
      </c>
      <c r="H59" s="897">
        <f t="shared" ref="H59" si="75">D59+16</f>
        <v>44962</v>
      </c>
      <c r="I59" s="898">
        <f t="shared" ref="I59" si="76">D59+21</f>
        <v>44967</v>
      </c>
      <c r="J59" s="862">
        <v>45312</v>
      </c>
      <c r="K59" s="902"/>
    </row>
    <row r="60" spans="1:11" s="200" customFormat="1" ht="21" hidden="1" customHeight="1" x14ac:dyDescent="0.2">
      <c r="A60" s="900"/>
      <c r="B60" s="897" t="s">
        <v>599</v>
      </c>
      <c r="C60" s="897" t="s">
        <v>665</v>
      </c>
      <c r="D60" s="697">
        <f t="shared" si="66"/>
        <v>44953</v>
      </c>
      <c r="E60" s="897">
        <f t="shared" ref="E60" si="77">D60+2</f>
        <v>44955</v>
      </c>
      <c r="F60" s="898">
        <f t="shared" ref="F60" si="78">D60+5</f>
        <v>44958</v>
      </c>
      <c r="G60" s="897">
        <f t="shared" ref="G60" si="79">D60+10</f>
        <v>44963</v>
      </c>
      <c r="H60" s="897">
        <f t="shared" ref="H60" si="80">D60+16</f>
        <v>44969</v>
      </c>
      <c r="I60" s="898">
        <f t="shared" ref="I60" si="81">D60+21</f>
        <v>44974</v>
      </c>
      <c r="J60" s="862">
        <v>45319</v>
      </c>
      <c r="K60" s="902"/>
    </row>
    <row r="61" spans="1:11" s="200" customFormat="1" ht="18" hidden="1" customHeight="1" x14ac:dyDescent="0.2">
      <c r="A61" s="900"/>
      <c r="B61" s="897" t="s">
        <v>602</v>
      </c>
      <c r="C61" s="897" t="s">
        <v>666</v>
      </c>
      <c r="D61" s="697">
        <v>45330</v>
      </c>
      <c r="E61" s="897">
        <f t="shared" ref="E61" si="82">D61+2</f>
        <v>45332</v>
      </c>
      <c r="F61" s="897">
        <f t="shared" ref="F61" si="83">D61+5</f>
        <v>45335</v>
      </c>
      <c r="G61" s="897">
        <f t="shared" ref="G61" si="84">D61+10</f>
        <v>45340</v>
      </c>
      <c r="H61" s="897">
        <f t="shared" ref="H61" si="85">D61+16</f>
        <v>45346</v>
      </c>
      <c r="I61" s="897">
        <f t="shared" ref="I61" si="86">D61+21</f>
        <v>45351</v>
      </c>
      <c r="J61" s="862">
        <v>45326</v>
      </c>
      <c r="K61" s="902"/>
    </row>
    <row r="62" spans="1:11" s="200" customFormat="1" ht="18" hidden="1" customHeight="1" x14ac:dyDescent="0.2">
      <c r="A62" s="900"/>
      <c r="B62" s="897" t="s">
        <v>605</v>
      </c>
      <c r="C62" s="897" t="s">
        <v>667</v>
      </c>
      <c r="D62" s="697">
        <v>45333</v>
      </c>
      <c r="E62" s="897">
        <f t="shared" ref="E62" si="87">D62+2</f>
        <v>45335</v>
      </c>
      <c r="F62" s="897">
        <f t="shared" ref="F62" si="88">D62+5</f>
        <v>45338</v>
      </c>
      <c r="G62" s="897">
        <f t="shared" ref="G62" si="89">D62+10</f>
        <v>45343</v>
      </c>
      <c r="H62" s="897">
        <f t="shared" ref="H62" si="90">D62+16</f>
        <v>45349</v>
      </c>
      <c r="I62" s="897">
        <f t="shared" ref="I62" si="91">D62+21</f>
        <v>45354</v>
      </c>
      <c r="K62" s="888">
        <v>45333</v>
      </c>
    </row>
    <row r="63" spans="1:11" s="200" customFormat="1" ht="18" hidden="1" customHeight="1" x14ac:dyDescent="0.2">
      <c r="A63" s="900"/>
      <c r="B63" s="897" t="s">
        <v>607</v>
      </c>
      <c r="C63" s="897" t="s">
        <v>668</v>
      </c>
      <c r="D63" s="697">
        <v>45340</v>
      </c>
      <c r="E63" s="897">
        <f t="shared" ref="E63" si="92">D63+2</f>
        <v>45342</v>
      </c>
      <c r="F63" s="897">
        <f t="shared" ref="F63" si="93">D63+5</f>
        <v>45345</v>
      </c>
      <c r="G63" s="897">
        <f t="shared" ref="G63" si="94">D63+10</f>
        <v>45350</v>
      </c>
      <c r="H63" s="897">
        <f t="shared" ref="H63" si="95">D63+16</f>
        <v>45356</v>
      </c>
      <c r="I63" s="897">
        <f t="shared" ref="I63" si="96">D63+21</f>
        <v>45361</v>
      </c>
      <c r="K63" s="888">
        <v>45340</v>
      </c>
    </row>
    <row r="64" spans="1:11" s="200" customFormat="1" ht="18" hidden="1" customHeight="1" x14ac:dyDescent="0.2">
      <c r="A64" s="900" t="s">
        <v>601</v>
      </c>
      <c r="B64" s="899" t="s">
        <v>596</v>
      </c>
      <c r="C64" s="897" t="s">
        <v>669</v>
      </c>
      <c r="D64" s="697">
        <v>45347</v>
      </c>
      <c r="E64" s="897">
        <f t="shared" ref="E64" si="97">D64+2</f>
        <v>45349</v>
      </c>
      <c r="F64" s="897">
        <f t="shared" ref="F64" si="98">D64+5</f>
        <v>45352</v>
      </c>
      <c r="G64" s="897">
        <f t="shared" ref="G64" si="99">D64+10</f>
        <v>45357</v>
      </c>
      <c r="H64" s="897">
        <f t="shared" ref="H64" si="100">D64+16</f>
        <v>45363</v>
      </c>
      <c r="I64" s="897">
        <f t="shared" ref="I64" si="101">D64+21</f>
        <v>45368</v>
      </c>
      <c r="K64" s="888">
        <v>45347</v>
      </c>
    </row>
    <row r="65" spans="1:11" s="200" customFormat="1" ht="18" hidden="1" customHeight="1" x14ac:dyDescent="0.2">
      <c r="A65" s="900" t="s">
        <v>631</v>
      </c>
      <c r="B65" s="899" t="s">
        <v>610</v>
      </c>
      <c r="C65" s="897" t="s">
        <v>670</v>
      </c>
      <c r="D65" s="697">
        <v>45358</v>
      </c>
      <c r="E65" s="897">
        <f t="shared" ref="E65" si="102">D65+2</f>
        <v>45360</v>
      </c>
      <c r="F65" s="897">
        <f t="shared" ref="F65" si="103">D65+5</f>
        <v>45363</v>
      </c>
      <c r="G65" s="897">
        <f t="shared" ref="G65" si="104">D65+10</f>
        <v>45368</v>
      </c>
      <c r="H65" s="897">
        <f t="shared" ref="H65" si="105">D65+16</f>
        <v>45374</v>
      </c>
      <c r="I65" s="897">
        <f t="shared" ref="I65" si="106">D65+21</f>
        <v>45379</v>
      </c>
      <c r="K65" s="888">
        <v>45354</v>
      </c>
    </row>
    <row r="66" spans="1:11" s="200" customFormat="1" ht="18" hidden="1" customHeight="1" x14ac:dyDescent="0.2">
      <c r="A66" s="900" t="s">
        <v>633</v>
      </c>
      <c r="B66" s="899" t="s">
        <v>623</v>
      </c>
      <c r="C66" s="897" t="s">
        <v>671</v>
      </c>
      <c r="D66" s="697">
        <v>45360</v>
      </c>
      <c r="E66" s="897">
        <f t="shared" ref="E66" si="107">D66+2</f>
        <v>45362</v>
      </c>
      <c r="F66" s="897">
        <f t="shared" ref="F66" si="108">D66+5</f>
        <v>45365</v>
      </c>
      <c r="G66" s="897">
        <f t="shared" ref="G66" si="109">D66+10</f>
        <v>45370</v>
      </c>
      <c r="H66" s="897">
        <f t="shared" ref="H66" si="110">D66+16</f>
        <v>45376</v>
      </c>
      <c r="I66" s="897">
        <f t="shared" ref="I66" si="111">D66+21</f>
        <v>45381</v>
      </c>
      <c r="K66" s="888">
        <f t="shared" ref="K66:K79" si="112">K65+7</f>
        <v>45361</v>
      </c>
    </row>
    <row r="67" spans="1:11" s="200" customFormat="1" ht="18" hidden="1" customHeight="1" x14ac:dyDescent="0.2">
      <c r="A67" s="900"/>
      <c r="B67" s="897" t="s">
        <v>599</v>
      </c>
      <c r="C67" s="897" t="s">
        <v>672</v>
      </c>
      <c r="D67" s="697">
        <v>45369</v>
      </c>
      <c r="E67" s="897">
        <f t="shared" ref="E67" si="113">D67+2</f>
        <v>45371</v>
      </c>
      <c r="F67" s="897">
        <f t="shared" ref="F67" si="114">D67+5</f>
        <v>45374</v>
      </c>
      <c r="G67" s="897">
        <f t="shared" ref="G67" si="115">D67+10</f>
        <v>45379</v>
      </c>
      <c r="H67" s="897">
        <f t="shared" ref="H67" si="116">D67+16</f>
        <v>45385</v>
      </c>
      <c r="I67" s="897">
        <f t="shared" ref="I67" si="117">D67+21</f>
        <v>45390</v>
      </c>
      <c r="K67" s="888">
        <f t="shared" si="112"/>
        <v>45368</v>
      </c>
    </row>
    <row r="68" spans="1:11" s="200" customFormat="1" ht="18" hidden="1" customHeight="1" x14ac:dyDescent="0.2">
      <c r="A68" s="900"/>
      <c r="B68" s="1075" t="s">
        <v>602</v>
      </c>
      <c r="C68" s="1075" t="s">
        <v>673</v>
      </c>
      <c r="D68" s="851">
        <v>45381</v>
      </c>
      <c r="E68" s="897">
        <f t="shared" ref="E68:E69" si="118">D68+2</f>
        <v>45383</v>
      </c>
      <c r="F68" s="897">
        <f t="shared" ref="F68" si="119">D68+5</f>
        <v>45386</v>
      </c>
      <c r="G68" s="897">
        <f t="shared" ref="G68" si="120">D68+10</f>
        <v>45391</v>
      </c>
      <c r="H68" s="897">
        <f t="shared" ref="H68" si="121">D68+16</f>
        <v>45397</v>
      </c>
      <c r="I68" s="897">
        <f t="shared" ref="I68" si="122">D68+21</f>
        <v>45402</v>
      </c>
      <c r="K68" s="851">
        <v>45376</v>
      </c>
    </row>
    <row r="69" spans="1:11" s="200" customFormat="1" ht="18" hidden="1" customHeight="1" x14ac:dyDescent="0.2">
      <c r="A69" s="900"/>
      <c r="B69" s="1075" t="s">
        <v>605</v>
      </c>
      <c r="C69" s="1075" t="s">
        <v>674</v>
      </c>
      <c r="D69" s="851">
        <v>45385</v>
      </c>
      <c r="E69" s="897">
        <f t="shared" si="118"/>
        <v>45387</v>
      </c>
      <c r="F69" s="897">
        <f t="shared" ref="F69" si="123">D69+5</f>
        <v>45390</v>
      </c>
      <c r="G69" s="897">
        <f t="shared" ref="G69" si="124">D69+10</f>
        <v>45395</v>
      </c>
      <c r="H69" s="897">
        <f t="shared" ref="H69" si="125">D69+16</f>
        <v>45401</v>
      </c>
      <c r="I69" s="897">
        <f t="shared" ref="I69" si="126">D69+21</f>
        <v>45406</v>
      </c>
      <c r="K69" s="851">
        <f t="shared" si="112"/>
        <v>45383</v>
      </c>
    </row>
    <row r="70" spans="1:11" s="200" customFormat="1" ht="18" hidden="1" customHeight="1" x14ac:dyDescent="0.2">
      <c r="A70" s="900"/>
      <c r="B70" s="1075" t="s">
        <v>607</v>
      </c>
      <c r="C70" s="1075" t="s">
        <v>675</v>
      </c>
      <c r="D70" s="851">
        <v>45388</v>
      </c>
      <c r="E70" s="897">
        <f>D70+2</f>
        <v>45390</v>
      </c>
      <c r="F70" s="897">
        <f>D70+5</f>
        <v>45393</v>
      </c>
      <c r="G70" s="897">
        <f>D70+10</f>
        <v>45398</v>
      </c>
      <c r="H70" s="897">
        <f>D70+16</f>
        <v>45404</v>
      </c>
      <c r="I70" s="897">
        <f>D70+21</f>
        <v>45409</v>
      </c>
      <c r="K70" s="851">
        <f t="shared" si="112"/>
        <v>45390</v>
      </c>
    </row>
    <row r="71" spans="1:11" s="200" customFormat="1" ht="18" customHeight="1" x14ac:dyDescent="0.2">
      <c r="A71" s="900" t="s">
        <v>601</v>
      </c>
      <c r="B71" s="1178" t="s">
        <v>596</v>
      </c>
      <c r="C71" s="1149" t="s">
        <v>676</v>
      </c>
      <c r="D71" s="1149">
        <v>45394</v>
      </c>
      <c r="E71" s="897">
        <f t="shared" ref="E71:E75" si="127">D71+2</f>
        <v>45396</v>
      </c>
      <c r="F71" s="897">
        <f t="shared" ref="F71:F75" si="128">D71+5</f>
        <v>45399</v>
      </c>
      <c r="G71" s="897">
        <f t="shared" ref="G71:G75" si="129">D71+10</f>
        <v>45404</v>
      </c>
      <c r="H71" s="897">
        <f t="shared" ref="H71:H75" si="130">D71+16</f>
        <v>45410</v>
      </c>
      <c r="I71" s="897">
        <f t="shared" ref="I71:I75" si="131">D71+21</f>
        <v>45415</v>
      </c>
      <c r="K71" s="851">
        <f t="shared" si="112"/>
        <v>45397</v>
      </c>
    </row>
    <row r="72" spans="1:11" s="200" customFormat="1" ht="18" customHeight="1" x14ac:dyDescent="0.2">
      <c r="A72" s="900" t="s">
        <v>610</v>
      </c>
      <c r="B72" s="1268" t="s">
        <v>547</v>
      </c>
      <c r="C72" s="1149" t="s">
        <v>677</v>
      </c>
      <c r="D72" s="895">
        <v>45406</v>
      </c>
      <c r="E72" s="974">
        <f t="shared" si="127"/>
        <v>45408</v>
      </c>
      <c r="F72" s="974">
        <f t="shared" si="128"/>
        <v>45411</v>
      </c>
      <c r="G72" s="974">
        <f t="shared" si="129"/>
        <v>45416</v>
      </c>
      <c r="H72" s="974">
        <f t="shared" si="130"/>
        <v>45422</v>
      </c>
      <c r="I72" s="974">
        <f t="shared" si="131"/>
        <v>45427</v>
      </c>
      <c r="K72" s="851">
        <v>45403</v>
      </c>
    </row>
    <row r="73" spans="1:11" s="200" customFormat="1" ht="18" customHeight="1" x14ac:dyDescent="0.2">
      <c r="A73" s="900" t="s">
        <v>623</v>
      </c>
      <c r="B73" s="1178" t="s">
        <v>610</v>
      </c>
      <c r="C73" s="1149" t="s">
        <v>678</v>
      </c>
      <c r="D73" s="1149">
        <v>45412</v>
      </c>
      <c r="E73" s="897">
        <f t="shared" si="127"/>
        <v>45414</v>
      </c>
      <c r="F73" s="897">
        <f t="shared" si="128"/>
        <v>45417</v>
      </c>
      <c r="G73" s="897">
        <f t="shared" si="129"/>
        <v>45422</v>
      </c>
      <c r="H73" s="897">
        <f t="shared" si="130"/>
        <v>45428</v>
      </c>
      <c r="I73" s="897">
        <f t="shared" si="131"/>
        <v>45433</v>
      </c>
      <c r="K73" s="851">
        <f t="shared" si="112"/>
        <v>45410</v>
      </c>
    </row>
    <row r="74" spans="1:11" s="200" customFormat="1" ht="18" customHeight="1" x14ac:dyDescent="0.2">
      <c r="A74" s="900"/>
      <c r="B74" s="1149" t="s">
        <v>599</v>
      </c>
      <c r="C74" s="1149" t="s">
        <v>679</v>
      </c>
      <c r="D74" s="1149">
        <f t="shared" ref="D74:D79" si="132">D73+7</f>
        <v>45419</v>
      </c>
      <c r="E74" s="897">
        <f t="shared" si="127"/>
        <v>45421</v>
      </c>
      <c r="F74" s="897">
        <f t="shared" si="128"/>
        <v>45424</v>
      </c>
      <c r="G74" s="897">
        <f t="shared" si="129"/>
        <v>45429</v>
      </c>
      <c r="H74" s="897">
        <f t="shared" si="130"/>
        <v>45435</v>
      </c>
      <c r="I74" s="897">
        <f t="shared" si="131"/>
        <v>45440</v>
      </c>
      <c r="K74" s="851">
        <f t="shared" si="112"/>
        <v>45417</v>
      </c>
    </row>
    <row r="75" spans="1:11" s="200" customFormat="1" ht="18" customHeight="1" x14ac:dyDescent="0.2">
      <c r="A75" s="900" t="s">
        <v>602</v>
      </c>
      <c r="B75" s="1149" t="s">
        <v>605</v>
      </c>
      <c r="C75" s="1149" t="s">
        <v>680</v>
      </c>
      <c r="D75" s="1149">
        <f t="shared" si="132"/>
        <v>45426</v>
      </c>
      <c r="E75" s="897">
        <f t="shared" si="127"/>
        <v>45428</v>
      </c>
      <c r="F75" s="897">
        <f t="shared" si="128"/>
        <v>45431</v>
      </c>
      <c r="G75" s="897">
        <f t="shared" si="129"/>
        <v>45436</v>
      </c>
      <c r="H75" s="897">
        <f t="shared" si="130"/>
        <v>45442</v>
      </c>
      <c r="I75" s="897">
        <f t="shared" si="131"/>
        <v>45447</v>
      </c>
      <c r="K75" s="851">
        <f t="shared" si="112"/>
        <v>45424</v>
      </c>
    </row>
    <row r="76" spans="1:11" s="200" customFormat="1" ht="18" customHeight="1" x14ac:dyDescent="0.2">
      <c r="A76" s="900" t="s">
        <v>605</v>
      </c>
      <c r="B76" s="1149" t="s">
        <v>602</v>
      </c>
      <c r="C76" s="1149" t="s">
        <v>681</v>
      </c>
      <c r="D76" s="1149">
        <f t="shared" si="132"/>
        <v>45433</v>
      </c>
      <c r="E76" s="897">
        <f t="shared" ref="E76:E79" si="133">D76+2</f>
        <v>45435</v>
      </c>
      <c r="F76" s="897">
        <f t="shared" ref="F76:F79" si="134">D76+5</f>
        <v>45438</v>
      </c>
      <c r="G76" s="897">
        <f t="shared" ref="G76:G79" si="135">D76+10</f>
        <v>45443</v>
      </c>
      <c r="H76" s="897">
        <f t="shared" ref="H76:H79" si="136">D76+16</f>
        <v>45449</v>
      </c>
      <c r="I76" s="897">
        <f t="shared" ref="I76:I79" si="137">D76+21</f>
        <v>45454</v>
      </c>
      <c r="K76" s="851">
        <f t="shared" si="112"/>
        <v>45431</v>
      </c>
    </row>
    <row r="77" spans="1:11" s="200" customFormat="1" ht="18" customHeight="1" x14ac:dyDescent="0.2">
      <c r="A77" s="900"/>
      <c r="B77" s="1149" t="s">
        <v>607</v>
      </c>
      <c r="C77" s="1149" t="s">
        <v>682</v>
      </c>
      <c r="D77" s="1149">
        <f t="shared" si="132"/>
        <v>45440</v>
      </c>
      <c r="E77" s="897">
        <f t="shared" si="133"/>
        <v>45442</v>
      </c>
      <c r="F77" s="897">
        <f t="shared" si="134"/>
        <v>45445</v>
      </c>
      <c r="G77" s="897">
        <f t="shared" si="135"/>
        <v>45450</v>
      </c>
      <c r="H77" s="897">
        <f t="shared" si="136"/>
        <v>45456</v>
      </c>
      <c r="I77" s="897">
        <f t="shared" si="137"/>
        <v>45461</v>
      </c>
      <c r="K77" s="851">
        <f t="shared" si="112"/>
        <v>45438</v>
      </c>
    </row>
    <row r="78" spans="1:11" s="200" customFormat="1" ht="18" customHeight="1" x14ac:dyDescent="0.2">
      <c r="A78" s="900"/>
      <c r="B78" s="1149" t="s">
        <v>596</v>
      </c>
      <c r="C78" s="1149" t="s">
        <v>683</v>
      </c>
      <c r="D78" s="1149">
        <f t="shared" si="132"/>
        <v>45447</v>
      </c>
      <c r="E78" s="897">
        <f t="shared" si="133"/>
        <v>45449</v>
      </c>
      <c r="F78" s="897">
        <f t="shared" si="134"/>
        <v>45452</v>
      </c>
      <c r="G78" s="897">
        <f t="shared" si="135"/>
        <v>45457</v>
      </c>
      <c r="H78" s="897">
        <f t="shared" si="136"/>
        <v>45463</v>
      </c>
      <c r="I78" s="897">
        <f t="shared" si="137"/>
        <v>45468</v>
      </c>
      <c r="K78" s="851">
        <f t="shared" si="112"/>
        <v>45445</v>
      </c>
    </row>
    <row r="79" spans="1:11" s="200" customFormat="1" ht="18" customHeight="1" x14ac:dyDescent="0.2">
      <c r="A79" s="900" t="s">
        <v>610</v>
      </c>
      <c r="B79" s="1267" t="s">
        <v>623</v>
      </c>
      <c r="C79" s="1149" t="s">
        <v>684</v>
      </c>
      <c r="D79" s="1149">
        <f t="shared" si="132"/>
        <v>45454</v>
      </c>
      <c r="E79" s="897">
        <f t="shared" si="133"/>
        <v>45456</v>
      </c>
      <c r="F79" s="897">
        <f t="shared" si="134"/>
        <v>45459</v>
      </c>
      <c r="G79" s="897">
        <f t="shared" si="135"/>
        <v>45464</v>
      </c>
      <c r="H79" s="897">
        <f t="shared" si="136"/>
        <v>45470</v>
      </c>
      <c r="I79" s="897">
        <f t="shared" si="137"/>
        <v>45475</v>
      </c>
      <c r="K79" s="851">
        <f t="shared" si="112"/>
        <v>45452</v>
      </c>
    </row>
    <row r="80" spans="1:11" s="200" customFormat="1" ht="18" customHeight="1" x14ac:dyDescent="0.2">
      <c r="A80" s="900"/>
      <c r="B80" s="896"/>
      <c r="C80" s="896"/>
      <c r="D80" s="845"/>
      <c r="E80" s="896"/>
      <c r="F80" s="896"/>
      <c r="G80" s="896"/>
      <c r="H80" s="896"/>
      <c r="I80" s="845"/>
      <c r="J80" s="862"/>
    </row>
    <row r="81" spans="1:14" s="200" customFormat="1" ht="18" customHeight="1" x14ac:dyDescent="0.2">
      <c r="A81" s="900"/>
      <c r="B81" s="202" t="s">
        <v>685</v>
      </c>
      <c r="C81" s="896"/>
      <c r="D81" s="845"/>
      <c r="E81" s="896"/>
      <c r="F81" s="896"/>
      <c r="G81" s="896"/>
      <c r="H81" s="896"/>
      <c r="J81" s="862"/>
    </row>
    <row r="82" spans="1:14" s="155" customFormat="1" ht="18" customHeight="1" x14ac:dyDescent="0.2">
      <c r="A82" s="900"/>
      <c r="B82" s="475"/>
      <c r="C82" s="161"/>
      <c r="D82" s="168"/>
      <c r="E82" s="161"/>
      <c r="F82" s="161"/>
      <c r="G82" s="161"/>
      <c r="H82" s="161"/>
      <c r="J82" s="553"/>
    </row>
    <row r="83" spans="1:14" s="155" customFormat="1" ht="18" customHeight="1" x14ac:dyDescent="0.2">
      <c r="A83" s="900"/>
      <c r="B83" s="475"/>
      <c r="C83" s="161"/>
      <c r="D83" s="168"/>
      <c r="E83" s="161"/>
      <c r="F83" s="161"/>
      <c r="G83" s="161"/>
      <c r="H83" s="161"/>
      <c r="J83" s="553"/>
    </row>
    <row r="84" spans="1:14" ht="18" customHeight="1" thickBot="1" x14ac:dyDescent="0.25">
      <c r="B84" s="3"/>
      <c r="C84" s="9"/>
      <c r="D84" s="9"/>
      <c r="E84" s="9"/>
    </row>
    <row r="85" spans="1:14" s="165" customFormat="1" ht="18" customHeight="1" x14ac:dyDescent="0.2">
      <c r="A85" s="900"/>
      <c r="B85" s="865"/>
      <c r="C85" s="866"/>
      <c r="D85" s="867"/>
      <c r="E85" s="868"/>
      <c r="F85" s="869"/>
      <c r="G85" s="870"/>
      <c r="H85" s="871"/>
      <c r="I85" s="200"/>
      <c r="J85" s="202"/>
      <c r="K85" s="202"/>
      <c r="L85" s="202"/>
      <c r="M85" s="200"/>
      <c r="N85" s="203"/>
    </row>
    <row r="86" spans="1:14" s="165" customFormat="1" ht="18" customHeight="1" x14ac:dyDescent="0.2">
      <c r="A86" s="900"/>
      <c r="B86" s="872" t="s">
        <v>449</v>
      </c>
      <c r="C86" s="151"/>
      <c r="D86" s="153" t="s">
        <v>450</v>
      </c>
      <c r="E86" s="153"/>
      <c r="F86" s="153"/>
      <c r="G86" s="153" t="s">
        <v>451</v>
      </c>
      <c r="H86" s="873"/>
      <c r="I86" s="200"/>
      <c r="J86" s="204"/>
      <c r="K86" s="200"/>
      <c r="L86" s="205"/>
      <c r="M86" s="200"/>
      <c r="N86" s="203"/>
    </row>
    <row r="87" spans="1:14" s="165" customFormat="1" ht="18" customHeight="1" x14ac:dyDescent="0.2">
      <c r="A87" s="1352"/>
      <c r="B87" s="874" t="s">
        <v>452</v>
      </c>
      <c r="C87" s="875" t="s">
        <v>453</v>
      </c>
      <c r="D87" s="138" t="s">
        <v>454</v>
      </c>
      <c r="E87" s="153"/>
      <c r="F87" s="875" t="s">
        <v>455</v>
      </c>
      <c r="G87" s="151" t="s">
        <v>456</v>
      </c>
      <c r="H87" s="876" t="s">
        <v>457</v>
      </c>
      <c r="I87" s="208"/>
      <c r="J87" s="209"/>
      <c r="K87" s="210"/>
      <c r="L87" s="210"/>
      <c r="M87" s="200"/>
      <c r="N87" s="203"/>
    </row>
    <row r="88" spans="1:14" s="165" customFormat="1" ht="18" customHeight="1" x14ac:dyDescent="0.2">
      <c r="A88" s="900"/>
      <c r="B88" s="877" t="s">
        <v>458</v>
      </c>
      <c r="C88" s="878" t="s">
        <v>459</v>
      </c>
      <c r="D88" s="138" t="s">
        <v>460</v>
      </c>
      <c r="E88" s="154" t="s">
        <v>461</v>
      </c>
      <c r="F88" s="879" t="s">
        <v>462</v>
      </c>
      <c r="G88" s="663" t="s">
        <v>463</v>
      </c>
      <c r="H88" s="880" t="s">
        <v>464</v>
      </c>
      <c r="I88" s="208"/>
      <c r="J88" s="209"/>
      <c r="K88" s="210"/>
      <c r="L88" s="210"/>
      <c r="M88" s="200"/>
      <c r="N88" s="203"/>
    </row>
    <row r="89" spans="1:14" s="165" customFormat="1" ht="18" customHeight="1" x14ac:dyDescent="0.2">
      <c r="A89" s="900"/>
      <c r="B89" s="877" t="s">
        <v>465</v>
      </c>
      <c r="C89" s="878" t="s">
        <v>466</v>
      </c>
      <c r="D89" s="138" t="s">
        <v>467</v>
      </c>
      <c r="E89" s="154" t="s">
        <v>468</v>
      </c>
      <c r="F89" s="879" t="s">
        <v>469</v>
      </c>
      <c r="G89" s="663" t="s">
        <v>470</v>
      </c>
      <c r="H89" s="880" t="s">
        <v>471</v>
      </c>
      <c r="I89" s="465"/>
      <c r="J89" s="209"/>
      <c r="K89" s="645"/>
      <c r="L89" s="210"/>
      <c r="M89" s="200"/>
      <c r="N89" s="203"/>
    </row>
    <row r="90" spans="1:14" s="165" customFormat="1" ht="18" customHeight="1" x14ac:dyDescent="0.2">
      <c r="A90" s="900"/>
      <c r="B90" s="877" t="s">
        <v>472</v>
      </c>
      <c r="C90" s="878" t="s">
        <v>473</v>
      </c>
      <c r="D90" s="138" t="s">
        <v>474</v>
      </c>
      <c r="E90" s="154" t="s">
        <v>475</v>
      </c>
      <c r="F90" s="879" t="s">
        <v>476</v>
      </c>
      <c r="G90" s="663" t="s">
        <v>477</v>
      </c>
      <c r="H90" s="880" t="s">
        <v>478</v>
      </c>
      <c r="I90" s="208"/>
      <c r="J90" s="209"/>
      <c r="K90" s="210"/>
      <c r="L90" s="210"/>
      <c r="M90" s="200"/>
      <c r="N90" s="203"/>
    </row>
    <row r="91" spans="1:14" s="165" customFormat="1" ht="18" customHeight="1" x14ac:dyDescent="0.2">
      <c r="A91" s="900"/>
      <c r="B91" s="877" t="s">
        <v>479</v>
      </c>
      <c r="C91" s="878" t="s">
        <v>480</v>
      </c>
      <c r="D91" s="138" t="s">
        <v>481</v>
      </c>
      <c r="E91" s="154" t="s">
        <v>482</v>
      </c>
      <c r="F91" s="879" t="s">
        <v>483</v>
      </c>
      <c r="G91" s="663" t="s">
        <v>484</v>
      </c>
      <c r="H91" s="880" t="s">
        <v>485</v>
      </c>
      <c r="I91" s="208"/>
      <c r="J91" s="209"/>
      <c r="K91" s="210"/>
      <c r="L91" s="210"/>
      <c r="M91" s="200"/>
      <c r="N91" s="203"/>
    </row>
    <row r="92" spans="1:14" s="165" customFormat="1" ht="18" customHeight="1" x14ac:dyDescent="0.2">
      <c r="A92" s="900"/>
      <c r="B92" s="877" t="s">
        <v>486</v>
      </c>
      <c r="C92" s="878" t="s">
        <v>487</v>
      </c>
      <c r="D92" s="138" t="s">
        <v>488</v>
      </c>
      <c r="E92" s="154" t="s">
        <v>489</v>
      </c>
      <c r="F92" s="879" t="s">
        <v>490</v>
      </c>
      <c r="G92" s="663" t="s">
        <v>491</v>
      </c>
      <c r="H92" s="880" t="s">
        <v>492</v>
      </c>
      <c r="I92" s="208"/>
      <c r="J92" s="209"/>
      <c r="K92" s="210"/>
      <c r="L92" s="210"/>
      <c r="M92" s="200"/>
      <c r="N92" s="203"/>
    </row>
    <row r="93" spans="1:14" s="165" customFormat="1" ht="18" customHeight="1" x14ac:dyDescent="0.2">
      <c r="A93" s="900"/>
      <c r="B93" s="877" t="s">
        <v>493</v>
      </c>
      <c r="C93" s="878" t="s">
        <v>494</v>
      </c>
      <c r="D93" s="138" t="s">
        <v>495</v>
      </c>
      <c r="E93" s="154" t="s">
        <v>496</v>
      </c>
      <c r="F93" s="831" t="s">
        <v>497</v>
      </c>
      <c r="G93" s="663" t="s">
        <v>498</v>
      </c>
      <c r="H93" s="880" t="s">
        <v>499</v>
      </c>
      <c r="I93" s="465"/>
      <c r="J93" s="14"/>
      <c r="K93" s="467"/>
      <c r="L93" s="210"/>
      <c r="M93" s="200"/>
      <c r="N93" s="203"/>
    </row>
    <row r="94" spans="1:14" s="165" customFormat="1" ht="18" customHeight="1" x14ac:dyDescent="0.2">
      <c r="A94" s="900"/>
      <c r="B94" s="877" t="s">
        <v>500</v>
      </c>
      <c r="C94" s="878" t="s">
        <v>501</v>
      </c>
      <c r="D94" s="138"/>
      <c r="E94" s="151"/>
      <c r="F94" s="663"/>
      <c r="G94" s="663" t="s">
        <v>502</v>
      </c>
      <c r="H94" s="881" t="s">
        <v>503</v>
      </c>
      <c r="I94" s="11"/>
      <c r="J94" s="16"/>
      <c r="K94" s="13"/>
      <c r="L94" s="205"/>
      <c r="M94" s="200"/>
      <c r="N94" s="203"/>
    </row>
    <row r="95" spans="1:14" s="155" customFormat="1" ht="18" customHeight="1" x14ac:dyDescent="0.2">
      <c r="A95" s="986"/>
      <c r="B95" s="877" t="s">
        <v>504</v>
      </c>
      <c r="C95" s="878" t="s">
        <v>505</v>
      </c>
      <c r="D95" s="151"/>
      <c r="E95" s="151"/>
      <c r="F95" s="151"/>
      <c r="G95" s="151"/>
      <c r="H95" s="882"/>
      <c r="I95" s="200"/>
      <c r="J95" s="19"/>
      <c r="K95" s="19"/>
      <c r="L95" s="19"/>
      <c r="M95" s="200"/>
      <c r="N95" s="203"/>
    </row>
    <row r="96" spans="1:14" s="155" customFormat="1" ht="18" customHeight="1" thickBot="1" x14ac:dyDescent="0.25">
      <c r="A96" s="986"/>
      <c r="B96" s="883"/>
      <c r="C96" s="884"/>
      <c r="D96" s="884"/>
      <c r="E96" s="885"/>
      <c r="F96" s="885"/>
      <c r="G96" s="885"/>
      <c r="H96" s="886"/>
      <c r="I96" s="200"/>
      <c r="J96" s="200"/>
      <c r="K96" s="200"/>
      <c r="L96" s="203"/>
      <c r="M96" s="203"/>
      <c r="N96" s="203"/>
    </row>
    <row r="97" spans="10:10" ht="18" customHeight="1" x14ac:dyDescent="0.2">
      <c r="J97" s="19"/>
    </row>
    <row r="98" spans="10:10" ht="18" customHeight="1" x14ac:dyDescent="0.2">
      <c r="J98" s="19"/>
    </row>
    <row r="99" spans="10:10" ht="18" customHeight="1" x14ac:dyDescent="0.2">
      <c r="J99" s="19"/>
    </row>
    <row r="100" spans="10:10" ht="18" customHeight="1" x14ac:dyDescent="0.2">
      <c r="J100" s="19"/>
    </row>
    <row r="101" spans="10:10" ht="18" customHeight="1" x14ac:dyDescent="0.2">
      <c r="J101" s="19"/>
    </row>
    <row r="102" spans="10:10" ht="18" customHeight="1" x14ac:dyDescent="0.2">
      <c r="J102" s="19"/>
    </row>
    <row r="103" spans="10:10" ht="18" customHeight="1" x14ac:dyDescent="0.2">
      <c r="J103" s="19"/>
    </row>
    <row r="104" spans="10:10" ht="18" customHeight="1" x14ac:dyDescent="0.2">
      <c r="J104" s="19"/>
    </row>
    <row r="105" spans="10:10" ht="18" customHeight="1" x14ac:dyDescent="0.2">
      <c r="J105" s="19"/>
    </row>
  </sheetData>
  <mergeCells count="8">
    <mergeCell ref="H7:H8"/>
    <mergeCell ref="K50:K51"/>
    <mergeCell ref="B4:F4"/>
    <mergeCell ref="B47:F47"/>
    <mergeCell ref="B2:F2"/>
    <mergeCell ref="B5:F5"/>
    <mergeCell ref="B48:F48"/>
    <mergeCell ref="E37:F37"/>
  </mergeCells>
  <phoneticPr fontId="82" type="noConversion"/>
  <hyperlinks>
    <hyperlink ref="H2" location="HOME!Print_Area" display="HOME" xr:uid="{FF8ECA58-D7DD-4971-A407-55A1ECF132D5}"/>
    <hyperlink ref="H87" r:id="rId1" xr:uid="{A8A81548-2805-4009-8256-A3C364804CA9}"/>
    <hyperlink ref="C87" r:id="rId2" xr:uid="{F71157A2-490C-4166-B9D8-0F3F202EEDB0}"/>
    <hyperlink ref="H92" r:id="rId3" xr:uid="{3D3862CC-171B-4474-A95E-24C9E8D20DF3}"/>
    <hyperlink ref="H91" r:id="rId4" xr:uid="{27DB1C6F-531B-4EE8-8D22-9DDD01628246}"/>
    <hyperlink ref="C91" r:id="rId5" xr:uid="{223A441D-E2BD-42B6-8625-E91962C0B049}"/>
    <hyperlink ref="C93" r:id="rId6" xr:uid="{4EE728F5-0F41-47BA-A45D-7A1543C9D219}"/>
    <hyperlink ref="C92" r:id="rId7" xr:uid="{553EFF2D-4F06-4A83-A1F0-E175FCFF9D66}"/>
    <hyperlink ref="C89" r:id="rId8" xr:uid="{E87EE4D1-D75C-4AC5-B0CB-4569229BE5A4}"/>
    <hyperlink ref="C88" r:id="rId9" xr:uid="{8D3BD459-A83E-446E-B03D-2FD751067352}"/>
    <hyperlink ref="C95" r:id="rId10" xr:uid="{2DFBB741-6D53-4C5D-B72A-DE33A2D43332}"/>
    <hyperlink ref="H93" r:id="rId11" xr:uid="{FD35CE79-2FCA-4EC4-AB87-3A103AB123E5}"/>
    <hyperlink ref="H90" r:id="rId12" xr:uid="{CD89E77B-579B-4FC2-88F8-5B00D18E03A9}"/>
    <hyperlink ref="H94" r:id="rId13" xr:uid="{CB8E55B7-AC10-42CE-9684-E820277F8127}"/>
    <hyperlink ref="C90" r:id="rId14" xr:uid="{08C70152-B253-49F4-9473-718F5E2D71C3}"/>
    <hyperlink ref="F87" r:id="rId15" xr:uid="{0C340BCF-5E3B-490D-936F-EC8A20F08E01}"/>
    <hyperlink ref="F92" r:id="rId16" xr:uid="{44F5924F-755C-4D67-BBA6-7989531DF558}"/>
    <hyperlink ref="F88" r:id="rId17" xr:uid="{92C08359-1F93-403A-84C1-1142E693BE54}"/>
    <hyperlink ref="F89" r:id="rId18" xr:uid="{B1F804EB-B069-45C1-9C7C-965641640E15}"/>
    <hyperlink ref="F90" r:id="rId19" xr:uid="{98F62449-CE5A-4B93-98ED-A331F640625C}"/>
    <hyperlink ref="F91" r:id="rId20" xr:uid="{A04AEE29-C63F-4F46-AEC5-D857EA89D1FD}"/>
    <hyperlink ref="H88" r:id="rId21" xr:uid="{44DF4F57-F288-492D-B22F-30B9F47B9B20}"/>
    <hyperlink ref="H89" r:id="rId22" xr:uid="{002F8DC7-F5E3-43B1-A7D6-4F20FBCBB3CE}"/>
    <hyperlink ref="F93" r:id="rId23" xr:uid="{CE414C74-8944-4BD6-AA1D-E0898A4C0541}"/>
  </hyperlinks>
  <pageMargins left="0.35433070866141736" right="0.70866141732283472" top="0.74803149606299213" bottom="0.74803149606299213" header="0.31496062992125984" footer="0.31496062992125984"/>
  <pageSetup paperSize="9" scale="41" orientation="landscape" r:id="rId24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1:IV43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9" customWidth="1"/>
    <col min="11" max="11" width="11.28515625" style="19" customWidth="1"/>
    <col min="12" max="12" width="9.140625" style="19"/>
    <col min="13" max="13" width="4.140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6" ht="15.75" customHeight="1" x14ac:dyDescent="0.2"/>
    <row r="2" spans="1:256" s="126" customFormat="1" ht="33.75" x14ac:dyDescent="0.2">
      <c r="A2" s="127"/>
      <c r="B2" s="128" t="s">
        <v>3471</v>
      </c>
      <c r="C2" s="127"/>
      <c r="D2" s="127"/>
      <c r="E2" s="127"/>
      <c r="F2" s="127"/>
      <c r="G2" s="11"/>
      <c r="H2" s="11"/>
      <c r="I2" s="11"/>
      <c r="R2" s="11"/>
      <c r="S2" s="11"/>
      <c r="T2" s="11"/>
      <c r="U2" s="11"/>
      <c r="V2" s="11"/>
      <c r="W2" s="11"/>
      <c r="X2" s="16"/>
      <c r="Y2" s="16"/>
    </row>
    <row r="3" spans="1:256" ht="19.5" customHeight="1" x14ac:dyDescent="0.2">
      <c r="A3" s="1300" t="s">
        <v>3826</v>
      </c>
      <c r="B3" s="1300"/>
      <c r="C3" s="1300"/>
      <c r="D3" s="1300"/>
      <c r="E3" s="1300"/>
      <c r="F3" s="1300"/>
      <c r="G3" s="2"/>
      <c r="H3" s="2"/>
      <c r="I3" s="2"/>
      <c r="J3" s="3"/>
      <c r="K3" s="3"/>
    </row>
    <row r="4" spans="1:256" ht="19.5" customHeight="1" x14ac:dyDescent="0.2">
      <c r="B4" s="16"/>
      <c r="C4" s="136"/>
      <c r="D4" s="16"/>
      <c r="E4" s="16"/>
      <c r="F4" s="16"/>
      <c r="G4" s="16"/>
      <c r="H4" s="16"/>
      <c r="I4" s="16"/>
      <c r="J4" s="129"/>
    </row>
    <row r="5" spans="1:256" ht="19.5" x14ac:dyDescent="0.2">
      <c r="A5" s="5"/>
      <c r="B5" s="5"/>
      <c r="C5" s="1" t="s">
        <v>1650</v>
      </c>
      <c r="D5" s="1351" t="s">
        <v>1256</v>
      </c>
      <c r="E5" s="442" t="s">
        <v>371</v>
      </c>
      <c r="F5" s="442" t="s">
        <v>171</v>
      </c>
      <c r="G5" s="442" t="s">
        <v>209</v>
      </c>
      <c r="I5" s="3"/>
      <c r="J5" s="129"/>
      <c r="K5" s="129"/>
      <c r="L5" s="129"/>
      <c r="M5" s="129"/>
      <c r="N5" s="129"/>
      <c r="P5" s="3"/>
      <c r="Q5" s="3"/>
      <c r="R5" s="2"/>
      <c r="S5" s="2"/>
      <c r="T5" s="2"/>
      <c r="U5" s="2"/>
      <c r="V5" s="2"/>
      <c r="W5" s="2"/>
      <c r="X5" s="1"/>
      <c r="Y5" s="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9.5" x14ac:dyDescent="0.2">
      <c r="A6" s="5"/>
      <c r="B6" s="4" t="s">
        <v>388</v>
      </c>
      <c r="C6" s="4" t="s">
        <v>389</v>
      </c>
      <c r="D6" s="1351"/>
      <c r="E6" s="442" t="s">
        <v>154</v>
      </c>
      <c r="F6" s="442" t="s">
        <v>163</v>
      </c>
      <c r="G6" s="442" t="s">
        <v>189</v>
      </c>
      <c r="I6" s="3"/>
      <c r="J6" s="3"/>
      <c r="K6" s="3"/>
      <c r="L6" s="3"/>
      <c r="M6" s="3"/>
      <c r="N6" s="3"/>
      <c r="Q6" s="3"/>
      <c r="R6" s="2"/>
      <c r="S6" s="2"/>
      <c r="T6" s="2"/>
      <c r="U6" s="2"/>
      <c r="V6" s="2"/>
      <c r="W6" s="2"/>
      <c r="X6" s="1"/>
      <c r="Y6" s="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 x14ac:dyDescent="0.2">
      <c r="B7" s="132" t="s">
        <v>3827</v>
      </c>
      <c r="C7" s="131" t="s">
        <v>3828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5"/>
    </row>
    <row r="8" spans="1:256" x14ac:dyDescent="0.2">
      <c r="B8" s="132" t="s">
        <v>3144</v>
      </c>
      <c r="C8" s="131" t="s">
        <v>3829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5"/>
    </row>
    <row r="9" spans="1:256" x14ac:dyDescent="0.2">
      <c r="B9" s="132" t="s">
        <v>3830</v>
      </c>
      <c r="C9" s="131" t="s">
        <v>3831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5"/>
    </row>
    <row r="10" spans="1:256" x14ac:dyDescent="0.2">
      <c r="B10" s="132" t="s">
        <v>2817</v>
      </c>
      <c r="C10" s="131" t="s">
        <v>3832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5"/>
    </row>
    <row r="11" spans="1:256" x14ac:dyDescent="0.2">
      <c r="B11" s="133" t="s">
        <v>3833</v>
      </c>
      <c r="C11" s="134" t="s">
        <v>3834</v>
      </c>
      <c r="D11" s="130">
        <f t="shared" si="3"/>
        <v>42617</v>
      </c>
      <c r="E11" s="130">
        <f t="shared" si="0"/>
        <v>42621</v>
      </c>
      <c r="F11" s="130">
        <f t="shared" si="1"/>
        <v>42626</v>
      </c>
      <c r="G11" s="130">
        <f t="shared" si="2"/>
        <v>42627</v>
      </c>
      <c r="I11" s="135"/>
    </row>
    <row r="12" spans="1:256" x14ac:dyDescent="0.2">
      <c r="B12" s="133" t="s">
        <v>3835</v>
      </c>
      <c r="C12" s="134" t="s">
        <v>3836</v>
      </c>
      <c r="D12" s="130">
        <f t="shared" si="3"/>
        <v>42624</v>
      </c>
      <c r="E12" s="130">
        <f t="shared" si="0"/>
        <v>42628</v>
      </c>
      <c r="F12" s="130">
        <f t="shared" si="1"/>
        <v>42633</v>
      </c>
      <c r="G12" s="130">
        <f t="shared" si="2"/>
        <v>42634</v>
      </c>
      <c r="I12" s="135"/>
    </row>
    <row r="13" spans="1:256" x14ac:dyDescent="0.2">
      <c r="A13" s="17" t="s">
        <v>3837</v>
      </c>
      <c r="B13" s="133" t="s">
        <v>3145</v>
      </c>
      <c r="C13" s="134" t="s">
        <v>3838</v>
      </c>
      <c r="D13" s="130">
        <f t="shared" si="3"/>
        <v>42631</v>
      </c>
      <c r="E13" s="130">
        <f t="shared" si="0"/>
        <v>42635</v>
      </c>
      <c r="F13" s="130">
        <f>D13+9</f>
        <v>42640</v>
      </c>
      <c r="G13" s="130">
        <f t="shared" si="2"/>
        <v>42641</v>
      </c>
      <c r="H13" s="16" t="s">
        <v>3839</v>
      </c>
      <c r="I13" s="135"/>
    </row>
    <row r="14" spans="1:256" s="3" customFormat="1" ht="15.75" customHeight="1" x14ac:dyDescent="0.2">
      <c r="A14" s="5"/>
      <c r="B14" s="10" t="s">
        <v>685</v>
      </c>
      <c r="C14" s="9"/>
      <c r="H14" s="2"/>
      <c r="I14" s="2"/>
      <c r="R14" s="2"/>
      <c r="S14" s="2"/>
      <c r="T14" s="2"/>
      <c r="U14" s="2"/>
      <c r="V14" s="2"/>
      <c r="W14" s="2"/>
      <c r="X14" s="1"/>
      <c r="Y14" s="1"/>
    </row>
    <row r="15" spans="1:256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6" s="14" customFormat="1" ht="15.75" customHeight="1" x14ac:dyDescent="0.2">
      <c r="A16" s="5"/>
      <c r="B16" s="8" t="s">
        <v>449</v>
      </c>
      <c r="C16" s="11"/>
      <c r="D16" s="11"/>
      <c r="E16" s="15"/>
      <c r="F16" s="2" t="s">
        <v>1168</v>
      </c>
      <c r="G16" s="2"/>
      <c r="H16" s="11"/>
      <c r="I16" s="11"/>
      <c r="J16" s="2" t="s">
        <v>451</v>
      </c>
      <c r="K16" s="2"/>
      <c r="L16" s="2"/>
      <c r="M16" s="11"/>
      <c r="N16" s="12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 x14ac:dyDescent="0.2">
      <c r="A17" s="5"/>
      <c r="B17" s="17" t="s">
        <v>452</v>
      </c>
      <c r="C17" s="11"/>
      <c r="D17" s="13" t="s">
        <v>3840</v>
      </c>
      <c r="E17" s="15"/>
      <c r="F17" s="11" t="s">
        <v>454</v>
      </c>
      <c r="G17" s="11"/>
      <c r="H17" s="13" t="s">
        <v>3841</v>
      </c>
      <c r="I17" s="11"/>
      <c r="J17" s="11" t="s">
        <v>456</v>
      </c>
      <c r="K17" s="11"/>
      <c r="L17" s="13" t="s">
        <v>3842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2" customFormat="1" ht="15.75" customHeight="1" x14ac:dyDescent="0.2">
      <c r="A18" s="18"/>
      <c r="B18" s="11" t="s">
        <v>3451</v>
      </c>
      <c r="C18" s="16" t="s">
        <v>3452</v>
      </c>
      <c r="D18" s="13" t="s">
        <v>3453</v>
      </c>
      <c r="E18" s="11"/>
      <c r="F18" s="11" t="s">
        <v>3843</v>
      </c>
      <c r="G18" s="16" t="s">
        <v>3505</v>
      </c>
      <c r="H18" s="13" t="s">
        <v>3844</v>
      </c>
      <c r="I18" s="11"/>
      <c r="J18" s="11" t="s">
        <v>463</v>
      </c>
      <c r="K18" s="16" t="s">
        <v>1169</v>
      </c>
      <c r="L18" s="13" t="s">
        <v>464</v>
      </c>
      <c r="M18" s="11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 x14ac:dyDescent="0.2">
      <c r="A19" s="5"/>
      <c r="B19" s="11" t="s">
        <v>3454</v>
      </c>
      <c r="C19" s="16" t="s">
        <v>3455</v>
      </c>
      <c r="D19" s="13" t="s">
        <v>3456</v>
      </c>
      <c r="E19" s="11"/>
      <c r="F19" s="11"/>
      <c r="G19" s="16" t="s">
        <v>3845</v>
      </c>
      <c r="H19" s="13"/>
      <c r="I19" s="11"/>
      <c r="J19" s="11" t="s">
        <v>470</v>
      </c>
      <c r="K19" s="16" t="s">
        <v>1170</v>
      </c>
      <c r="L19" s="13" t="s">
        <v>471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 x14ac:dyDescent="0.2">
      <c r="A20" s="5"/>
      <c r="B20" s="11" t="s">
        <v>1171</v>
      </c>
      <c r="C20" s="16" t="s">
        <v>3457</v>
      </c>
      <c r="D20" s="13" t="s">
        <v>1172</v>
      </c>
      <c r="E20" s="11"/>
      <c r="F20" s="11" t="s">
        <v>460</v>
      </c>
      <c r="G20" s="16" t="s">
        <v>3506</v>
      </c>
      <c r="H20" s="13" t="s">
        <v>462</v>
      </c>
      <c r="I20" s="11"/>
      <c r="J20" s="11" t="s">
        <v>1173</v>
      </c>
      <c r="K20" s="16" t="s">
        <v>1174</v>
      </c>
      <c r="L20" s="13" t="s">
        <v>1175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 x14ac:dyDescent="0.2">
      <c r="A21" s="5"/>
      <c r="B21" s="11" t="s">
        <v>3458</v>
      </c>
      <c r="C21" s="16" t="s">
        <v>3459</v>
      </c>
      <c r="D21" s="13" t="s">
        <v>3460</v>
      </c>
      <c r="E21" s="11"/>
      <c r="F21" s="11" t="s">
        <v>467</v>
      </c>
      <c r="G21" s="16" t="s">
        <v>3507</v>
      </c>
      <c r="H21" s="13" t="s">
        <v>469</v>
      </c>
      <c r="I21" s="11"/>
      <c r="J21" s="11"/>
      <c r="K21" s="16" t="s">
        <v>3846</v>
      </c>
      <c r="L21" s="13"/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 x14ac:dyDescent="0.2">
      <c r="A22" s="5"/>
      <c r="B22" s="11" t="s">
        <v>479</v>
      </c>
      <c r="C22" s="16" t="s">
        <v>3461</v>
      </c>
      <c r="D22" s="13" t="s">
        <v>480</v>
      </c>
      <c r="E22" s="11"/>
      <c r="G22" s="16" t="s">
        <v>3847</v>
      </c>
      <c r="I22" s="11"/>
      <c r="J22" s="11" t="s">
        <v>484</v>
      </c>
      <c r="K22" s="16" t="s">
        <v>1176</v>
      </c>
      <c r="L22" s="13" t="s">
        <v>485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 x14ac:dyDescent="0.2">
      <c r="A23" s="5"/>
      <c r="B23" s="11" t="s">
        <v>3462</v>
      </c>
      <c r="C23" s="16" t="s">
        <v>3463</v>
      </c>
      <c r="D23" s="13" t="s">
        <v>3464</v>
      </c>
      <c r="E23" s="11"/>
      <c r="F23" s="11" t="s">
        <v>3848</v>
      </c>
      <c r="G23" s="16" t="s">
        <v>3508</v>
      </c>
      <c r="H23" s="13" t="s">
        <v>476</v>
      </c>
      <c r="I23" s="11"/>
      <c r="J23" s="11" t="s">
        <v>491</v>
      </c>
      <c r="K23" s="16" t="s">
        <v>1177</v>
      </c>
      <c r="L23" s="13" t="s">
        <v>492</v>
      </c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 x14ac:dyDescent="0.2">
      <c r="A24" s="5"/>
      <c r="B24" s="11" t="s">
        <v>3465</v>
      </c>
      <c r="C24" s="16" t="s">
        <v>3466</v>
      </c>
      <c r="D24" s="13" t="s">
        <v>3467</v>
      </c>
      <c r="E24" s="11"/>
      <c r="G24" s="150" t="s">
        <v>3849</v>
      </c>
      <c r="I24" s="11"/>
      <c r="K24" s="14" t="s">
        <v>3850</v>
      </c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s="14" customFormat="1" ht="15.75" customHeight="1" x14ac:dyDescent="0.2">
      <c r="A25" s="5"/>
      <c r="B25" s="11" t="s">
        <v>3468</v>
      </c>
      <c r="C25" s="16" t="s">
        <v>3469</v>
      </c>
      <c r="D25" s="13" t="s">
        <v>3470</v>
      </c>
      <c r="E25" s="11"/>
      <c r="F25" s="11"/>
      <c r="G25" s="150" t="s">
        <v>3851</v>
      </c>
      <c r="H25" s="13"/>
      <c r="I25" s="11"/>
      <c r="J25" s="11" t="s">
        <v>498</v>
      </c>
      <c r="K25" s="16" t="s">
        <v>1178</v>
      </c>
      <c r="L25" s="13" t="s">
        <v>499</v>
      </c>
      <c r="M25" s="11"/>
      <c r="N25" s="12"/>
      <c r="R25" s="11"/>
      <c r="S25" s="11"/>
      <c r="T25" s="11"/>
      <c r="U25" s="11"/>
      <c r="V25" s="11"/>
      <c r="W25" s="11"/>
      <c r="X25" s="16"/>
      <c r="Y25" s="16"/>
    </row>
    <row r="26" spans="1:25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1:25" ht="15.75" x14ac:dyDescent="0.2">
      <c r="B27" s="11" t="s">
        <v>1181</v>
      </c>
      <c r="C27" s="11" t="s">
        <v>1182</v>
      </c>
      <c r="D27" s="13"/>
      <c r="F27" s="11" t="s">
        <v>1183</v>
      </c>
      <c r="G27" s="16" t="s">
        <v>1184</v>
      </c>
      <c r="H27" s="14"/>
      <c r="J27" s="11" t="s">
        <v>1183</v>
      </c>
      <c r="K27" s="11" t="s">
        <v>1185</v>
      </c>
      <c r="L27" s="14"/>
      <c r="M27" s="14"/>
      <c r="N27" s="14"/>
    </row>
    <row r="32" spans="1:25" ht="15" x14ac:dyDescent="0.2">
      <c r="R32" s="409" t="s">
        <v>3577</v>
      </c>
    </row>
    <row r="34" spans="2:27" ht="33" customHeight="1" x14ac:dyDescent="0.2">
      <c r="R34" s="1"/>
      <c r="S34" s="1" t="s">
        <v>384</v>
      </c>
      <c r="T34" s="450" t="s">
        <v>1256</v>
      </c>
      <c r="U34" s="408" t="s">
        <v>2983</v>
      </c>
      <c r="V34" s="408" t="s">
        <v>1258</v>
      </c>
      <c r="W34" s="450" t="s">
        <v>389</v>
      </c>
      <c r="X34" s="408" t="s">
        <v>2983</v>
      </c>
      <c r="Y34" s="408" t="s">
        <v>293</v>
      </c>
      <c r="Z34" s="408" t="s">
        <v>260</v>
      </c>
      <c r="AA34" s="408" t="s">
        <v>1352</v>
      </c>
    </row>
    <row r="35" spans="2:27" ht="15" x14ac:dyDescent="0.2">
      <c r="R35" s="4" t="s">
        <v>388</v>
      </c>
      <c r="S35" s="4" t="s">
        <v>389</v>
      </c>
      <c r="T35" s="442"/>
      <c r="U35" s="442" t="s">
        <v>163</v>
      </c>
      <c r="V35" s="442"/>
      <c r="W35" s="4"/>
      <c r="X35" s="131"/>
      <c r="Y35" s="442" t="s">
        <v>292</v>
      </c>
      <c r="Z35" s="442" t="s">
        <v>216</v>
      </c>
      <c r="AA35" s="442" t="s">
        <v>655</v>
      </c>
    </row>
    <row r="36" spans="2:27" x14ac:dyDescent="0.2">
      <c r="B36" s="19"/>
      <c r="C36" s="19"/>
      <c r="D36" s="19"/>
      <c r="E36" s="19"/>
      <c r="F36" s="19"/>
      <c r="G36" s="19"/>
      <c r="H36" s="19"/>
      <c r="I36" s="19"/>
      <c r="R36" s="407" t="s">
        <v>2847</v>
      </c>
      <c r="S36" s="6" t="s">
        <v>3852</v>
      </c>
      <c r="T36" s="6">
        <v>43942</v>
      </c>
      <c r="U36" s="6">
        <f>T36+9</f>
        <v>43951</v>
      </c>
      <c r="V36" s="6" t="s">
        <v>3853</v>
      </c>
      <c r="W36" s="6" t="s">
        <v>3854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2:27" x14ac:dyDescent="0.2">
      <c r="B37" s="19"/>
      <c r="C37" s="19"/>
      <c r="D37" s="19"/>
      <c r="E37" s="19"/>
      <c r="F37" s="19"/>
      <c r="G37" s="19"/>
      <c r="H37" s="19"/>
      <c r="I37" s="19"/>
      <c r="R37" s="407" t="s">
        <v>2813</v>
      </c>
      <c r="S37" s="6" t="s">
        <v>3855</v>
      </c>
      <c r="T37" s="6">
        <f t="shared" ref="T37:T42" si="4">T36+7</f>
        <v>43949</v>
      </c>
      <c r="U37" s="6">
        <f t="shared" ref="U37:U42" si="5">T37+9</f>
        <v>43958</v>
      </c>
      <c r="V37" s="6" t="s">
        <v>3853</v>
      </c>
      <c r="W37" s="6" t="s">
        <v>3856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2:27" x14ac:dyDescent="0.2">
      <c r="B38" s="19"/>
      <c r="C38" s="19"/>
      <c r="D38" s="19"/>
      <c r="E38" s="19"/>
      <c r="F38" s="19"/>
      <c r="G38" s="19"/>
      <c r="H38" s="19"/>
      <c r="I38" s="19"/>
      <c r="R38" s="407" t="s">
        <v>2889</v>
      </c>
      <c r="S38" s="6" t="s">
        <v>3857</v>
      </c>
      <c r="T38" s="6">
        <f t="shared" si="4"/>
        <v>43956</v>
      </c>
      <c r="U38" s="6">
        <f t="shared" si="5"/>
        <v>43965</v>
      </c>
      <c r="V38" s="6" t="s">
        <v>3853</v>
      </c>
      <c r="W38" s="6" t="s">
        <v>3858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2:27" x14ac:dyDescent="0.2">
      <c r="R39" s="407" t="s">
        <v>2806</v>
      </c>
      <c r="S39" s="6" t="s">
        <v>3859</v>
      </c>
      <c r="T39" s="6">
        <f t="shared" si="4"/>
        <v>43963</v>
      </c>
      <c r="U39" s="6">
        <f t="shared" si="5"/>
        <v>43972</v>
      </c>
      <c r="V39" s="6" t="s">
        <v>3853</v>
      </c>
      <c r="W39" s="6" t="s">
        <v>3860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2:27" x14ac:dyDescent="0.2">
      <c r="R40" s="407" t="s">
        <v>2815</v>
      </c>
      <c r="S40" s="6" t="s">
        <v>3861</v>
      </c>
      <c r="T40" s="6">
        <f t="shared" si="4"/>
        <v>43970</v>
      </c>
      <c r="U40" s="6">
        <f t="shared" si="5"/>
        <v>43979</v>
      </c>
      <c r="V40" s="6" t="s">
        <v>3853</v>
      </c>
      <c r="W40" s="6" t="s">
        <v>3862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2:27" x14ac:dyDescent="0.2">
      <c r="R41" s="407" t="s">
        <v>2861</v>
      </c>
      <c r="S41" s="6" t="s">
        <v>3863</v>
      </c>
      <c r="T41" s="6">
        <f t="shared" si="4"/>
        <v>43977</v>
      </c>
      <c r="U41" s="6">
        <f t="shared" si="5"/>
        <v>43986</v>
      </c>
      <c r="V41" s="6" t="s">
        <v>3853</v>
      </c>
      <c r="W41" s="6" t="s">
        <v>3864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2:27" x14ac:dyDescent="0.2">
      <c r="R42" s="407" t="s">
        <v>2367</v>
      </c>
      <c r="S42" s="6" t="s">
        <v>3865</v>
      </c>
      <c r="T42" s="6">
        <f t="shared" si="4"/>
        <v>43984</v>
      </c>
      <c r="U42" s="6">
        <f t="shared" si="5"/>
        <v>43993</v>
      </c>
      <c r="V42" s="6" t="s">
        <v>3853</v>
      </c>
      <c r="W42" s="6" t="s">
        <v>3866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  <row r="43" spans="2:27" x14ac:dyDescent="0.2">
      <c r="Y43" s="9"/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IV123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42" style="155" customWidth="1"/>
    <col min="14" max="16384" width="9.140625" style="155"/>
  </cols>
  <sheetData>
    <row r="2" spans="1:256" ht="17.25" customHeight="1" x14ac:dyDescent="0.2">
      <c r="A2" s="267"/>
      <c r="B2" s="8" t="s">
        <v>2636</v>
      </c>
      <c r="H2" s="681" t="s">
        <v>382</v>
      </c>
    </row>
    <row r="3" spans="1:256" ht="51.75" customHeight="1" x14ac:dyDescent="0.2">
      <c r="A3" s="267"/>
      <c r="B3" s="171"/>
      <c r="H3" s="152"/>
      <c r="M3" s="533"/>
    </row>
    <row r="4" spans="1:256" ht="65.25" customHeight="1" x14ac:dyDescent="0.25">
      <c r="A4" s="154"/>
      <c r="B4" s="154"/>
      <c r="C4" s="334" t="s">
        <v>3867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 x14ac:dyDescent="0.4">
      <c r="B5" s="374"/>
      <c r="C5" s="154"/>
      <c r="D5" s="154"/>
      <c r="E5" s="154"/>
      <c r="F5" s="154"/>
      <c r="G5" s="154"/>
      <c r="H5" s="154"/>
      <c r="I5" s="154"/>
    </row>
    <row r="6" spans="1:256" ht="24.75" customHeight="1" x14ac:dyDescent="0.25">
      <c r="A6" s="269"/>
      <c r="B6" s="433" t="s">
        <v>2640</v>
      </c>
      <c r="C6" s="175" t="s">
        <v>384</v>
      </c>
      <c r="D6" s="451" t="s">
        <v>1256</v>
      </c>
      <c r="E6" s="169" t="s">
        <v>213</v>
      </c>
      <c r="F6" s="169" t="s">
        <v>350</v>
      </c>
      <c r="G6" s="169" t="s">
        <v>3868</v>
      </c>
      <c r="H6" s="362" t="s">
        <v>209</v>
      </c>
      <c r="I6" s="510" t="s">
        <v>2470</v>
      </c>
      <c r="J6" s="539" t="s">
        <v>2643</v>
      </c>
      <c r="K6" s="539" t="s">
        <v>2644</v>
      </c>
      <c r="L6" s="529" t="s">
        <v>1040</v>
      </c>
      <c r="M6" s="531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 x14ac:dyDescent="0.2">
      <c r="A7" s="269"/>
      <c r="B7" s="433"/>
      <c r="C7" s="175"/>
      <c r="D7" s="451" t="s">
        <v>1041</v>
      </c>
      <c r="E7" s="169" t="s">
        <v>219</v>
      </c>
      <c r="F7" s="169" t="s">
        <v>189</v>
      </c>
      <c r="G7" s="169" t="s">
        <v>273</v>
      </c>
      <c r="H7" s="362" t="s">
        <v>191</v>
      </c>
      <c r="I7" s="771"/>
      <c r="J7" s="485"/>
      <c r="K7" s="485"/>
      <c r="L7" s="53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 x14ac:dyDescent="0.2">
      <c r="A8" s="269"/>
      <c r="B8" s="395" t="s">
        <v>2645</v>
      </c>
      <c r="C8" s="392" t="s">
        <v>2646</v>
      </c>
      <c r="D8" s="392">
        <v>44411</v>
      </c>
      <c r="E8" s="392">
        <f t="shared" ref="E8:E37" si="0">D8+8</f>
        <v>44419</v>
      </c>
      <c r="F8" s="392">
        <f t="shared" ref="F8:F29" si="1">D8+11</f>
        <v>44422</v>
      </c>
      <c r="G8" s="439">
        <f t="shared" ref="G8:G29" si="2">D8+13</f>
        <v>44424</v>
      </c>
      <c r="H8" s="392">
        <f t="shared" ref="H8:H29" si="3">D8+17</f>
        <v>44428</v>
      </c>
      <c r="I8" s="447"/>
      <c r="J8" s="444" t="s">
        <v>2647</v>
      </c>
      <c r="K8" s="444" t="s">
        <v>2647</v>
      </c>
      <c r="L8" s="530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 x14ac:dyDescent="0.2">
      <c r="A9" s="269"/>
      <c r="B9" s="159" t="s">
        <v>2648</v>
      </c>
      <c r="C9" s="341" t="s">
        <v>2649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2650</v>
      </c>
      <c r="K9" s="444" t="s">
        <v>2650</v>
      </c>
      <c r="L9" s="530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 x14ac:dyDescent="0.2">
      <c r="A10" s="269"/>
      <c r="B10" s="159" t="s">
        <v>2651</v>
      </c>
      <c r="C10" s="341" t="s">
        <v>2652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2653</v>
      </c>
      <c r="K10" s="444" t="s">
        <v>2653</v>
      </c>
      <c r="L10" s="530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 x14ac:dyDescent="0.2">
      <c r="A11" s="269"/>
      <c r="B11" s="159" t="s">
        <v>2654</v>
      </c>
      <c r="C11" s="341" t="s">
        <v>2655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2656</v>
      </c>
      <c r="K11" s="444" t="s">
        <v>2656</v>
      </c>
      <c r="L11" s="530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 x14ac:dyDescent="0.2">
      <c r="A12" s="269"/>
      <c r="B12" s="159" t="s">
        <v>2657</v>
      </c>
      <c r="C12" s="341" t="s">
        <v>2658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2659</v>
      </c>
      <c r="K12" s="444" t="s">
        <v>2659</v>
      </c>
      <c r="L12" s="530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 x14ac:dyDescent="0.2">
      <c r="A13" s="269"/>
      <c r="B13" s="159" t="s">
        <v>2645</v>
      </c>
      <c r="C13" s="341" t="s">
        <v>2660</v>
      </c>
      <c r="D13" s="341">
        <v>44492</v>
      </c>
      <c r="E13" s="341">
        <f t="shared" si="0"/>
        <v>44500</v>
      </c>
      <c r="F13" s="341">
        <f t="shared" si="1"/>
        <v>44503</v>
      </c>
      <c r="G13" s="439">
        <f t="shared" si="2"/>
        <v>44505</v>
      </c>
      <c r="H13" s="341">
        <f t="shared" si="3"/>
        <v>44509</v>
      </c>
      <c r="I13" s="477" t="s">
        <v>3869</v>
      </c>
      <c r="J13" s="484">
        <v>44489</v>
      </c>
      <c r="K13" s="484">
        <v>44489</v>
      </c>
      <c r="L13" s="530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 x14ac:dyDescent="0.2">
      <c r="A14" s="269"/>
      <c r="B14" s="159" t="s">
        <v>2648</v>
      </c>
      <c r="C14" s="341" t="s">
        <v>2661</v>
      </c>
      <c r="D14" s="341">
        <v>44501</v>
      </c>
      <c r="E14" s="341">
        <f t="shared" si="0"/>
        <v>44509</v>
      </c>
      <c r="F14" s="341">
        <f t="shared" si="1"/>
        <v>44512</v>
      </c>
      <c r="G14" s="439">
        <f t="shared" si="2"/>
        <v>44514</v>
      </c>
      <c r="H14" s="341">
        <f t="shared" si="3"/>
        <v>44518</v>
      </c>
      <c r="I14" s="477" t="s">
        <v>3870</v>
      </c>
      <c r="J14" s="484">
        <f t="shared" ref="J14:K29" si="5">J13+7</f>
        <v>44496</v>
      </c>
      <c r="K14" s="484">
        <f t="shared" si="5"/>
        <v>44496</v>
      </c>
      <c r="L14" s="530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 x14ac:dyDescent="0.2">
      <c r="A15" s="269"/>
      <c r="B15" s="395" t="s">
        <v>2651</v>
      </c>
      <c r="C15" s="392" t="s">
        <v>2662</v>
      </c>
      <c r="D15" s="392">
        <v>44510</v>
      </c>
      <c r="E15" s="392">
        <f t="shared" si="0"/>
        <v>44518</v>
      </c>
      <c r="F15" s="392">
        <f t="shared" si="1"/>
        <v>44521</v>
      </c>
      <c r="G15" s="439">
        <f t="shared" si="2"/>
        <v>44523</v>
      </c>
      <c r="H15" s="392">
        <f t="shared" si="3"/>
        <v>44527</v>
      </c>
      <c r="I15" s="477" t="s">
        <v>3871</v>
      </c>
      <c r="J15" s="484">
        <f t="shared" si="5"/>
        <v>44503</v>
      </c>
      <c r="K15" s="484">
        <f t="shared" si="5"/>
        <v>44503</v>
      </c>
      <c r="L15" s="530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 x14ac:dyDescent="0.2">
      <c r="A16" s="269"/>
      <c r="B16" s="395" t="s">
        <v>2654</v>
      </c>
      <c r="C16" s="392" t="s">
        <v>2663</v>
      </c>
      <c r="D16" s="392">
        <v>44518</v>
      </c>
      <c r="E16" s="392">
        <f t="shared" si="0"/>
        <v>44526</v>
      </c>
      <c r="F16" s="392">
        <f t="shared" si="1"/>
        <v>44529</v>
      </c>
      <c r="G16" s="439">
        <f t="shared" si="2"/>
        <v>44531</v>
      </c>
      <c r="H16" s="392">
        <f t="shared" si="3"/>
        <v>44535</v>
      </c>
      <c r="I16" s="477" t="s">
        <v>3872</v>
      </c>
      <c r="J16" s="484">
        <f t="shared" si="5"/>
        <v>44510</v>
      </c>
      <c r="K16" s="484">
        <f t="shared" si="5"/>
        <v>44510</v>
      </c>
      <c r="L16" s="529" t="s">
        <v>3873</v>
      </c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 x14ac:dyDescent="0.2">
      <c r="A17" s="269"/>
      <c r="B17" s="395" t="s">
        <v>2657</v>
      </c>
      <c r="C17" s="392" t="s">
        <v>2664</v>
      </c>
      <c r="D17" s="392">
        <v>44521</v>
      </c>
      <c r="E17" s="392">
        <f t="shared" si="0"/>
        <v>44529</v>
      </c>
      <c r="F17" s="392">
        <f t="shared" si="1"/>
        <v>44532</v>
      </c>
      <c r="G17" s="439">
        <f t="shared" si="2"/>
        <v>44534</v>
      </c>
      <c r="H17" s="392">
        <f t="shared" si="3"/>
        <v>44538</v>
      </c>
      <c r="I17" s="770" t="s">
        <v>3874</v>
      </c>
      <c r="J17" s="484">
        <f t="shared" si="5"/>
        <v>44517</v>
      </c>
      <c r="K17" s="484">
        <f t="shared" si="5"/>
        <v>44517</v>
      </c>
      <c r="L17" s="529" t="s">
        <v>3873</v>
      </c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 x14ac:dyDescent="0.2">
      <c r="A18" s="269"/>
      <c r="B18" s="395" t="s">
        <v>2665</v>
      </c>
      <c r="C18" s="392" t="s">
        <v>2666</v>
      </c>
      <c r="D18" s="392">
        <v>44527</v>
      </c>
      <c r="E18" s="392">
        <f t="shared" si="0"/>
        <v>44535</v>
      </c>
      <c r="F18" s="392">
        <f t="shared" si="1"/>
        <v>44538</v>
      </c>
      <c r="G18" s="439">
        <f t="shared" si="2"/>
        <v>44540</v>
      </c>
      <c r="H18" s="392">
        <f t="shared" si="3"/>
        <v>44544</v>
      </c>
      <c r="I18" s="770" t="s">
        <v>3875</v>
      </c>
      <c r="J18" s="484">
        <f t="shared" si="5"/>
        <v>44524</v>
      </c>
      <c r="K18" s="484">
        <f t="shared" si="5"/>
        <v>44524</v>
      </c>
      <c r="L18" s="529" t="s">
        <v>3876</v>
      </c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 x14ac:dyDescent="0.2">
      <c r="A19" s="269"/>
      <c r="B19" s="395" t="s">
        <v>2667</v>
      </c>
      <c r="C19" s="392" t="s">
        <v>2668</v>
      </c>
      <c r="D19" s="542">
        <v>44536</v>
      </c>
      <c r="E19" s="392">
        <f t="shared" si="0"/>
        <v>44544</v>
      </c>
      <c r="F19" s="392">
        <f t="shared" si="1"/>
        <v>44547</v>
      </c>
      <c r="G19" s="439">
        <f t="shared" si="2"/>
        <v>44549</v>
      </c>
      <c r="H19" s="392">
        <f t="shared" si="3"/>
        <v>44553</v>
      </c>
      <c r="I19" s="515"/>
      <c r="J19" s="484">
        <f t="shared" si="5"/>
        <v>44531</v>
      </c>
      <c r="K19" s="484">
        <f t="shared" si="5"/>
        <v>44531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 x14ac:dyDescent="0.2">
      <c r="A20" s="269"/>
      <c r="B20" s="395" t="s">
        <v>2669</v>
      </c>
      <c r="C20" s="392" t="s">
        <v>2670</v>
      </c>
      <c r="D20" s="542">
        <v>44548</v>
      </c>
      <c r="E20" s="392">
        <f t="shared" si="0"/>
        <v>44556</v>
      </c>
      <c r="F20" s="392">
        <f t="shared" si="1"/>
        <v>44559</v>
      </c>
      <c r="G20" s="439">
        <f t="shared" si="2"/>
        <v>44561</v>
      </c>
      <c r="H20" s="392">
        <f t="shared" si="3"/>
        <v>44565</v>
      </c>
      <c r="I20" s="515"/>
      <c r="J20" s="484">
        <f t="shared" si="5"/>
        <v>44538</v>
      </c>
      <c r="K20" s="484">
        <f t="shared" si="5"/>
        <v>44538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 x14ac:dyDescent="0.2">
      <c r="A21" s="269"/>
      <c r="B21" s="395" t="s">
        <v>2671</v>
      </c>
      <c r="C21" s="392" t="s">
        <v>2672</v>
      </c>
      <c r="D21" s="542">
        <v>44559</v>
      </c>
      <c r="E21" s="392">
        <f t="shared" si="0"/>
        <v>44567</v>
      </c>
      <c r="F21" s="392">
        <f t="shared" si="1"/>
        <v>44570</v>
      </c>
      <c r="G21" s="439">
        <f t="shared" si="2"/>
        <v>44572</v>
      </c>
      <c r="H21" s="392">
        <f t="shared" si="3"/>
        <v>44576</v>
      </c>
      <c r="I21" s="515"/>
      <c r="J21" s="484">
        <f t="shared" si="5"/>
        <v>44545</v>
      </c>
      <c r="K21" s="484">
        <f t="shared" si="5"/>
        <v>44545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 x14ac:dyDescent="0.2">
      <c r="A22" s="269"/>
      <c r="B22" s="395" t="s">
        <v>2673</v>
      </c>
      <c r="C22" s="392" t="s">
        <v>2674</v>
      </c>
      <c r="D22" s="542">
        <v>44557</v>
      </c>
      <c r="E22" s="392">
        <f t="shared" si="0"/>
        <v>44565</v>
      </c>
      <c r="F22" s="392">
        <f t="shared" si="1"/>
        <v>44568</v>
      </c>
      <c r="G22" s="439">
        <f t="shared" si="2"/>
        <v>44570</v>
      </c>
      <c r="H22" s="392">
        <f t="shared" si="3"/>
        <v>44574</v>
      </c>
      <c r="I22" s="515"/>
      <c r="J22" s="484">
        <f t="shared" si="5"/>
        <v>44552</v>
      </c>
      <c r="K22" s="484">
        <f t="shared" si="5"/>
        <v>44552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 x14ac:dyDescent="0.2">
      <c r="A23" s="269"/>
      <c r="B23" s="395" t="s">
        <v>2675</v>
      </c>
      <c r="C23" s="392" t="s">
        <v>2676</v>
      </c>
      <c r="D23" s="392">
        <v>44566</v>
      </c>
      <c r="E23" s="392">
        <f t="shared" si="0"/>
        <v>44574</v>
      </c>
      <c r="F23" s="392">
        <f t="shared" si="1"/>
        <v>44577</v>
      </c>
      <c r="G23" s="439">
        <f t="shared" si="2"/>
        <v>44579</v>
      </c>
      <c r="H23" s="392">
        <f t="shared" si="3"/>
        <v>44583</v>
      </c>
      <c r="I23" s="515"/>
      <c r="J23" s="484">
        <f t="shared" si="5"/>
        <v>44559</v>
      </c>
      <c r="K23" s="484">
        <f t="shared" si="5"/>
        <v>44559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 x14ac:dyDescent="0.2">
      <c r="A24" s="269"/>
      <c r="B24" s="395" t="s">
        <v>2645</v>
      </c>
      <c r="C24" s="392" t="s">
        <v>2677</v>
      </c>
      <c r="D24" s="392">
        <v>44584</v>
      </c>
      <c r="E24" s="392">
        <f t="shared" si="0"/>
        <v>44592</v>
      </c>
      <c r="F24" s="392">
        <f t="shared" si="1"/>
        <v>44595</v>
      </c>
      <c r="G24" s="439">
        <f t="shared" si="2"/>
        <v>44597</v>
      </c>
      <c r="H24" s="392">
        <f t="shared" si="3"/>
        <v>44601</v>
      </c>
      <c r="I24" s="515"/>
      <c r="J24" s="484">
        <f t="shared" si="5"/>
        <v>44566</v>
      </c>
      <c r="K24" s="484">
        <f t="shared" si="5"/>
        <v>44566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 x14ac:dyDescent="0.2">
      <c r="A25" s="269"/>
      <c r="B25" s="395" t="s">
        <v>2648</v>
      </c>
      <c r="C25" s="392" t="s">
        <v>2678</v>
      </c>
      <c r="D25" s="392">
        <v>44590</v>
      </c>
      <c r="E25" s="392">
        <f t="shared" si="0"/>
        <v>44598</v>
      </c>
      <c r="F25" s="392">
        <f t="shared" si="1"/>
        <v>44601</v>
      </c>
      <c r="G25" s="439">
        <f t="shared" si="2"/>
        <v>44603</v>
      </c>
      <c r="H25" s="392">
        <f t="shared" si="3"/>
        <v>44607</v>
      </c>
      <c r="I25" s="515"/>
      <c r="J25" s="484">
        <f t="shared" si="5"/>
        <v>44573</v>
      </c>
      <c r="K25" s="484">
        <f t="shared" si="5"/>
        <v>44573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 x14ac:dyDescent="0.2">
      <c r="A26" s="269"/>
      <c r="B26" s="395" t="s">
        <v>2651</v>
      </c>
      <c r="C26" s="392" t="s">
        <v>2679</v>
      </c>
      <c r="D26" s="392">
        <v>44599</v>
      </c>
      <c r="E26" s="392">
        <f t="shared" si="0"/>
        <v>44607</v>
      </c>
      <c r="F26" s="392">
        <f t="shared" si="1"/>
        <v>44610</v>
      </c>
      <c r="G26" s="439">
        <f t="shared" si="2"/>
        <v>44612</v>
      </c>
      <c r="H26" s="392">
        <f t="shared" si="3"/>
        <v>44616</v>
      </c>
      <c r="I26" s="515"/>
      <c r="J26" s="484">
        <f t="shared" si="5"/>
        <v>44580</v>
      </c>
      <c r="K26" s="484">
        <f t="shared" si="5"/>
        <v>44580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 x14ac:dyDescent="0.2">
      <c r="A27" s="269"/>
      <c r="B27" s="395" t="s">
        <v>2654</v>
      </c>
      <c r="C27" s="392" t="s">
        <v>2680</v>
      </c>
      <c r="D27" s="392">
        <v>44603</v>
      </c>
      <c r="E27" s="392">
        <f t="shared" si="0"/>
        <v>44611</v>
      </c>
      <c r="F27" s="392">
        <f t="shared" si="1"/>
        <v>44614</v>
      </c>
      <c r="G27" s="439">
        <f t="shared" si="2"/>
        <v>44616</v>
      </c>
      <c r="H27" s="392">
        <f t="shared" si="3"/>
        <v>44620</v>
      </c>
      <c r="I27" s="515"/>
      <c r="J27" s="484">
        <f t="shared" si="5"/>
        <v>44587</v>
      </c>
      <c r="K27" s="484">
        <f t="shared" si="5"/>
        <v>44587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 x14ac:dyDescent="0.2">
      <c r="A28" s="269"/>
      <c r="B28" s="395" t="s">
        <v>2657</v>
      </c>
      <c r="C28" s="392" t="s">
        <v>2681</v>
      </c>
      <c r="D28" s="392">
        <v>44605</v>
      </c>
      <c r="E28" s="392">
        <f t="shared" si="0"/>
        <v>44613</v>
      </c>
      <c r="F28" s="392">
        <f t="shared" si="1"/>
        <v>44616</v>
      </c>
      <c r="G28" s="439">
        <f t="shared" si="2"/>
        <v>44618</v>
      </c>
      <c r="H28" s="392">
        <f t="shared" si="3"/>
        <v>44622</v>
      </c>
      <c r="I28" s="515"/>
      <c r="J28" s="484">
        <f t="shared" si="5"/>
        <v>44594</v>
      </c>
      <c r="K28" s="484">
        <f t="shared" si="5"/>
        <v>44594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 x14ac:dyDescent="0.2">
      <c r="A29" s="269"/>
      <c r="B29" s="395" t="s">
        <v>2665</v>
      </c>
      <c r="C29" s="392" t="s">
        <v>2682</v>
      </c>
      <c r="D29" s="392">
        <v>44612</v>
      </c>
      <c r="E29" s="392">
        <f t="shared" si="0"/>
        <v>44620</v>
      </c>
      <c r="F29" s="392">
        <f t="shared" si="1"/>
        <v>44623</v>
      </c>
      <c r="G29" s="439">
        <f t="shared" si="2"/>
        <v>44625</v>
      </c>
      <c r="H29" s="392">
        <f t="shared" si="3"/>
        <v>44629</v>
      </c>
      <c r="I29" s="515"/>
      <c r="J29" s="484">
        <f t="shared" si="5"/>
        <v>44601</v>
      </c>
      <c r="K29" s="484">
        <f t="shared" si="5"/>
        <v>44601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 x14ac:dyDescent="0.2">
      <c r="A30" s="269"/>
      <c r="B30" s="552" t="s">
        <v>395</v>
      </c>
      <c r="C30" s="392" t="s">
        <v>2683</v>
      </c>
      <c r="D30" s="483"/>
      <c r="E30" s="483"/>
      <c r="F30" s="483"/>
      <c r="G30" s="483"/>
      <c r="H30" s="483"/>
      <c r="I30" s="515"/>
      <c r="J30" s="484">
        <f t="shared" ref="J30:K37" si="6">J29+7</f>
        <v>44608</v>
      </c>
      <c r="K30" s="484">
        <f t="shared" si="6"/>
        <v>44608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 x14ac:dyDescent="0.2">
      <c r="A31" s="269"/>
      <c r="B31" s="395" t="s">
        <v>2667</v>
      </c>
      <c r="C31" s="392" t="s">
        <v>2684</v>
      </c>
      <c r="D31" s="392">
        <v>44621</v>
      </c>
      <c r="E31" s="392">
        <f t="shared" si="0"/>
        <v>44629</v>
      </c>
      <c r="F31" s="392">
        <f t="shared" ref="F31:F67" si="7">D31+11</f>
        <v>44632</v>
      </c>
      <c r="G31" s="439"/>
      <c r="H31" s="392">
        <f t="shared" ref="H31:H67" si="8">D31+17</f>
        <v>44638</v>
      </c>
      <c r="I31" s="515"/>
      <c r="J31" s="484">
        <f t="shared" si="6"/>
        <v>44615</v>
      </c>
      <c r="K31" s="484">
        <f t="shared" si="6"/>
        <v>44615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 x14ac:dyDescent="0.2">
      <c r="A32" s="269"/>
      <c r="B32" s="395" t="s">
        <v>2669</v>
      </c>
      <c r="C32" s="392" t="s">
        <v>2685</v>
      </c>
      <c r="D32" s="392">
        <v>44630</v>
      </c>
      <c r="E32" s="392">
        <f t="shared" si="0"/>
        <v>44638</v>
      </c>
      <c r="F32" s="392">
        <f t="shared" si="7"/>
        <v>44641</v>
      </c>
      <c r="G32" s="439"/>
      <c r="H32" s="392">
        <f t="shared" si="8"/>
        <v>44647</v>
      </c>
      <c r="I32" s="515"/>
      <c r="J32" s="484">
        <f t="shared" si="6"/>
        <v>44622</v>
      </c>
      <c r="K32" s="484">
        <f t="shared" si="6"/>
        <v>44622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 x14ac:dyDescent="0.2">
      <c r="A33" s="269"/>
      <c r="B33" s="395" t="s">
        <v>2673</v>
      </c>
      <c r="C33" s="392" t="s">
        <v>2686</v>
      </c>
      <c r="D33" s="392">
        <v>44644</v>
      </c>
      <c r="E33" s="392">
        <f t="shared" si="0"/>
        <v>44652</v>
      </c>
      <c r="F33" s="392">
        <f t="shared" si="7"/>
        <v>44655</v>
      </c>
      <c r="G33" s="439"/>
      <c r="H33" s="392">
        <f t="shared" si="8"/>
        <v>44661</v>
      </c>
      <c r="I33" s="515"/>
      <c r="J33" s="484">
        <f t="shared" si="6"/>
        <v>44629</v>
      </c>
      <c r="K33" s="484">
        <f t="shared" si="6"/>
        <v>44629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 x14ac:dyDescent="0.2">
      <c r="A34" s="269"/>
      <c r="B34" s="395" t="s">
        <v>2671</v>
      </c>
      <c r="C34" s="392" t="s">
        <v>2687</v>
      </c>
      <c r="D34" s="392">
        <v>44648</v>
      </c>
      <c r="E34" s="392">
        <f t="shared" si="0"/>
        <v>44656</v>
      </c>
      <c r="F34" s="392">
        <f t="shared" si="7"/>
        <v>44659</v>
      </c>
      <c r="G34" s="439"/>
      <c r="H34" s="392">
        <f t="shared" si="8"/>
        <v>44665</v>
      </c>
      <c r="I34" s="515"/>
      <c r="J34" s="484">
        <f t="shared" si="6"/>
        <v>44636</v>
      </c>
      <c r="K34" s="484">
        <f t="shared" si="6"/>
        <v>44636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 x14ac:dyDescent="0.2">
      <c r="A35" s="269"/>
      <c r="B35" s="395" t="s">
        <v>2675</v>
      </c>
      <c r="C35" s="392" t="s">
        <v>2688</v>
      </c>
      <c r="D35" s="392">
        <v>44658</v>
      </c>
      <c r="E35" s="392">
        <f t="shared" si="0"/>
        <v>44666</v>
      </c>
      <c r="F35" s="392">
        <f t="shared" si="7"/>
        <v>44669</v>
      </c>
      <c r="G35" s="439"/>
      <c r="H35" s="392">
        <f t="shared" si="8"/>
        <v>44675</v>
      </c>
      <c r="I35" s="515"/>
      <c r="J35" s="484">
        <f t="shared" si="6"/>
        <v>44643</v>
      </c>
      <c r="K35" s="484">
        <f t="shared" si="6"/>
        <v>44643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 x14ac:dyDescent="0.2">
      <c r="A36" s="269"/>
      <c r="B36" s="395" t="s">
        <v>2645</v>
      </c>
      <c r="C36" s="392" t="s">
        <v>2689</v>
      </c>
      <c r="D36" s="392">
        <v>44667</v>
      </c>
      <c r="E36" s="392">
        <f t="shared" si="0"/>
        <v>44675</v>
      </c>
      <c r="F36" s="392">
        <f t="shared" si="7"/>
        <v>44678</v>
      </c>
      <c r="G36" s="439"/>
      <c r="H36" s="392">
        <f t="shared" si="8"/>
        <v>44684</v>
      </c>
      <c r="I36" s="515"/>
      <c r="J36" s="484">
        <f t="shared" si="6"/>
        <v>44650</v>
      </c>
      <c r="K36" s="484">
        <f t="shared" si="6"/>
        <v>44650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 x14ac:dyDescent="0.2">
      <c r="A37" s="269"/>
      <c r="B37" s="400" t="s">
        <v>395</v>
      </c>
      <c r="C37" s="483" t="s">
        <v>2690</v>
      </c>
      <c r="D37" s="483">
        <v>44656</v>
      </c>
      <c r="E37" s="483">
        <f t="shared" si="0"/>
        <v>44664</v>
      </c>
      <c r="F37" s="483">
        <f t="shared" si="7"/>
        <v>44667</v>
      </c>
      <c r="G37" s="439"/>
      <c r="H37" s="483">
        <f t="shared" si="8"/>
        <v>44673</v>
      </c>
      <c r="I37" s="772"/>
      <c r="J37" s="632">
        <f t="shared" si="6"/>
        <v>44657</v>
      </c>
      <c r="K37" s="632">
        <f t="shared" si="6"/>
        <v>44657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 x14ac:dyDescent="0.2">
      <c r="A38" s="269"/>
      <c r="B38" s="395" t="s">
        <v>2648</v>
      </c>
      <c r="C38" s="392" t="s">
        <v>2691</v>
      </c>
      <c r="D38" s="341">
        <v>44673</v>
      </c>
      <c r="E38" s="341">
        <f>D38+8</f>
        <v>44681</v>
      </c>
      <c r="F38" s="392">
        <f t="shared" si="7"/>
        <v>44684</v>
      </c>
      <c r="G38" s="483"/>
      <c r="H38" s="392">
        <f t="shared" si="8"/>
        <v>44690</v>
      </c>
      <c r="I38" s="515"/>
      <c r="J38" s="484">
        <v>44664</v>
      </c>
      <c r="K38" s="484">
        <v>44664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 x14ac:dyDescent="0.2">
      <c r="A39" s="269"/>
      <c r="B39" s="395" t="s">
        <v>2651</v>
      </c>
      <c r="C39" s="392" t="s">
        <v>2692</v>
      </c>
      <c r="D39" s="341">
        <v>44684</v>
      </c>
      <c r="E39" s="341">
        <f t="shared" ref="E39:E66" si="9">D39+8</f>
        <v>44692</v>
      </c>
      <c r="F39" s="392">
        <f t="shared" si="7"/>
        <v>44695</v>
      </c>
      <c r="G39" s="483"/>
      <c r="H39" s="392">
        <f t="shared" si="8"/>
        <v>44701</v>
      </c>
      <c r="I39" s="515"/>
      <c r="J39" s="484">
        <v>44671</v>
      </c>
      <c r="K39" s="484">
        <v>44671</v>
      </c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 x14ac:dyDescent="0.2">
      <c r="A40" s="269"/>
      <c r="B40" s="395" t="s">
        <v>2693</v>
      </c>
      <c r="C40" s="392" t="s">
        <v>2694</v>
      </c>
      <c r="D40" s="341">
        <v>44694</v>
      </c>
      <c r="E40" s="540">
        <f t="shared" si="9"/>
        <v>44702</v>
      </c>
      <c r="F40" s="392">
        <f t="shared" si="7"/>
        <v>44705</v>
      </c>
      <c r="G40" s="483"/>
      <c r="H40" s="392">
        <f t="shared" si="8"/>
        <v>44711</v>
      </c>
      <c r="I40" s="515"/>
      <c r="J40" s="484">
        <v>44678</v>
      </c>
      <c r="K40" s="484">
        <v>44678</v>
      </c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 x14ac:dyDescent="0.2">
      <c r="A41" s="269"/>
      <c r="B41" s="395" t="s">
        <v>2657</v>
      </c>
      <c r="C41" s="392" t="s">
        <v>2695</v>
      </c>
      <c r="D41" s="341">
        <v>44696</v>
      </c>
      <c r="E41" s="341">
        <f t="shared" si="9"/>
        <v>44704</v>
      </c>
      <c r="F41" s="392">
        <f t="shared" si="7"/>
        <v>44707</v>
      </c>
      <c r="G41" s="483"/>
      <c r="H41" s="392">
        <f t="shared" si="8"/>
        <v>44713</v>
      </c>
      <c r="I41" s="515"/>
      <c r="J41" s="484">
        <f t="shared" ref="J41:K56" si="10">J40+7</f>
        <v>44685</v>
      </c>
      <c r="K41" s="484">
        <f t="shared" si="10"/>
        <v>44685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 x14ac:dyDescent="0.2">
      <c r="A42" s="269"/>
      <c r="B42" s="395" t="s">
        <v>2665</v>
      </c>
      <c r="C42" s="392" t="s">
        <v>2696</v>
      </c>
      <c r="D42" s="341">
        <v>44698</v>
      </c>
      <c r="E42" s="341">
        <f t="shared" si="9"/>
        <v>44706</v>
      </c>
      <c r="F42" s="540">
        <f t="shared" si="7"/>
        <v>44709</v>
      </c>
      <c r="G42" s="483"/>
      <c r="H42" s="392">
        <f t="shared" si="8"/>
        <v>44715</v>
      </c>
      <c r="I42" s="515"/>
      <c r="J42" s="484">
        <f t="shared" si="10"/>
        <v>44692</v>
      </c>
      <c r="K42" s="484">
        <f t="shared" si="10"/>
        <v>44692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 x14ac:dyDescent="0.2">
      <c r="A43" s="269"/>
      <c r="B43" s="395" t="s">
        <v>2667</v>
      </c>
      <c r="C43" s="392" t="s">
        <v>2697</v>
      </c>
      <c r="D43" s="341">
        <v>44710</v>
      </c>
      <c r="E43" s="341">
        <f t="shared" si="9"/>
        <v>44718</v>
      </c>
      <c r="F43" s="392">
        <f t="shared" si="7"/>
        <v>44721</v>
      </c>
      <c r="G43" s="483"/>
      <c r="H43" s="392">
        <f t="shared" si="8"/>
        <v>44727</v>
      </c>
      <c r="I43" s="515"/>
      <c r="J43" s="484">
        <f t="shared" si="10"/>
        <v>44699</v>
      </c>
      <c r="K43" s="484">
        <f t="shared" si="10"/>
        <v>44699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 x14ac:dyDescent="0.2">
      <c r="A44" s="269"/>
      <c r="B44" s="395" t="s">
        <v>2669</v>
      </c>
      <c r="C44" s="392" t="s">
        <v>2698</v>
      </c>
      <c r="D44" s="341">
        <v>44723</v>
      </c>
      <c r="E44" s="341">
        <f t="shared" si="9"/>
        <v>44731</v>
      </c>
      <c r="F44" s="392">
        <f t="shared" si="7"/>
        <v>44734</v>
      </c>
      <c r="G44" s="483"/>
      <c r="H44" s="392">
        <f t="shared" si="8"/>
        <v>44740</v>
      </c>
      <c r="I44" s="515"/>
      <c r="J44" s="484">
        <f t="shared" si="10"/>
        <v>44706</v>
      </c>
      <c r="K44" s="484">
        <f t="shared" si="10"/>
        <v>44706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 x14ac:dyDescent="0.2">
      <c r="A45" s="269"/>
      <c r="B45" s="395" t="s">
        <v>2673</v>
      </c>
      <c r="C45" s="392" t="s">
        <v>2699</v>
      </c>
      <c r="D45" s="341">
        <v>44727</v>
      </c>
      <c r="E45" s="341">
        <f t="shared" si="9"/>
        <v>44735</v>
      </c>
      <c r="F45" s="392">
        <f t="shared" si="7"/>
        <v>44738</v>
      </c>
      <c r="G45" s="483"/>
      <c r="H45" s="392">
        <f t="shared" si="8"/>
        <v>44744</v>
      </c>
      <c r="I45" s="515"/>
      <c r="J45" s="484">
        <f t="shared" si="10"/>
        <v>44713</v>
      </c>
      <c r="K45" s="484">
        <f t="shared" si="10"/>
        <v>44713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 x14ac:dyDescent="0.2">
      <c r="A46" s="269"/>
      <c r="B46" s="395" t="s">
        <v>2671</v>
      </c>
      <c r="C46" s="392" t="s">
        <v>2700</v>
      </c>
      <c r="D46" s="341">
        <v>44736</v>
      </c>
      <c r="E46" s="341">
        <f t="shared" si="9"/>
        <v>44744</v>
      </c>
      <c r="F46" s="392">
        <f t="shared" si="7"/>
        <v>44747</v>
      </c>
      <c r="G46" s="483"/>
      <c r="H46" s="392">
        <f t="shared" si="8"/>
        <v>44753</v>
      </c>
      <c r="I46" s="515"/>
      <c r="J46" s="484">
        <f t="shared" si="10"/>
        <v>44720</v>
      </c>
      <c r="K46" s="484">
        <f t="shared" si="10"/>
        <v>44720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 x14ac:dyDescent="0.2">
      <c r="A47" s="269"/>
      <c r="B47" s="159" t="s">
        <v>2675</v>
      </c>
      <c r="C47" s="341" t="s">
        <v>2701</v>
      </c>
      <c r="D47" s="341">
        <v>44744</v>
      </c>
      <c r="E47" s="341">
        <f t="shared" si="9"/>
        <v>44752</v>
      </c>
      <c r="F47" s="341">
        <f t="shared" si="7"/>
        <v>44755</v>
      </c>
      <c r="G47" s="483"/>
      <c r="H47" s="341">
        <f t="shared" si="8"/>
        <v>44761</v>
      </c>
      <c r="I47" s="515"/>
      <c r="J47" s="484">
        <f t="shared" si="10"/>
        <v>44727</v>
      </c>
      <c r="K47" s="484">
        <f t="shared" si="10"/>
        <v>44727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 x14ac:dyDescent="0.2">
      <c r="A48" s="269"/>
      <c r="B48" s="479" t="s">
        <v>395</v>
      </c>
      <c r="C48" s="341" t="s">
        <v>2702</v>
      </c>
      <c r="D48" s="540">
        <v>44736</v>
      </c>
      <c r="E48" s="540">
        <f t="shared" si="9"/>
        <v>44744</v>
      </c>
      <c r="F48" s="540">
        <f t="shared" si="7"/>
        <v>44747</v>
      </c>
      <c r="G48" s="540"/>
      <c r="H48" s="540">
        <f t="shared" si="8"/>
        <v>44753</v>
      </c>
      <c r="I48" s="515"/>
      <c r="J48" s="484">
        <f t="shared" si="10"/>
        <v>44734</v>
      </c>
      <c r="K48" s="484">
        <f t="shared" si="10"/>
        <v>44734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 x14ac:dyDescent="0.2">
      <c r="A49" s="269"/>
      <c r="B49" s="159" t="s">
        <v>2645</v>
      </c>
      <c r="C49" s="341" t="s">
        <v>2703</v>
      </c>
      <c r="D49" s="341">
        <v>44752</v>
      </c>
      <c r="E49" s="341">
        <f t="shared" si="9"/>
        <v>44760</v>
      </c>
      <c r="F49" s="341">
        <f t="shared" si="7"/>
        <v>44763</v>
      </c>
      <c r="G49" s="483"/>
      <c r="H49" s="341">
        <f t="shared" si="8"/>
        <v>44769</v>
      </c>
      <c r="I49" s="515"/>
      <c r="J49" s="484">
        <f t="shared" si="10"/>
        <v>44741</v>
      </c>
      <c r="K49" s="484">
        <f t="shared" si="10"/>
        <v>44741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 x14ac:dyDescent="0.2">
      <c r="A50" s="269"/>
      <c r="B50" s="159" t="s">
        <v>2648</v>
      </c>
      <c r="C50" s="341" t="s">
        <v>2704</v>
      </c>
      <c r="D50" s="341">
        <v>44760</v>
      </c>
      <c r="E50" s="341">
        <f t="shared" si="9"/>
        <v>44768</v>
      </c>
      <c r="F50" s="341">
        <f t="shared" si="7"/>
        <v>44771</v>
      </c>
      <c r="G50" s="483"/>
      <c r="H50" s="341">
        <f t="shared" si="8"/>
        <v>44777</v>
      </c>
      <c r="I50" s="515"/>
      <c r="J50" s="484">
        <f t="shared" si="10"/>
        <v>44748</v>
      </c>
      <c r="K50" s="484">
        <f t="shared" si="10"/>
        <v>44748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 x14ac:dyDescent="0.2">
      <c r="A51" s="269"/>
      <c r="B51" s="159" t="s">
        <v>2651</v>
      </c>
      <c r="C51" s="341" t="s">
        <v>2705</v>
      </c>
      <c r="D51" s="341">
        <v>44772</v>
      </c>
      <c r="E51" s="341">
        <f t="shared" si="9"/>
        <v>44780</v>
      </c>
      <c r="F51" s="341">
        <f t="shared" si="7"/>
        <v>44783</v>
      </c>
      <c r="G51" s="483"/>
      <c r="H51" s="341">
        <f t="shared" si="8"/>
        <v>44789</v>
      </c>
      <c r="I51" s="515"/>
      <c r="J51" s="484">
        <f t="shared" si="10"/>
        <v>44755</v>
      </c>
      <c r="K51" s="484">
        <f t="shared" si="10"/>
        <v>44755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 x14ac:dyDescent="0.2">
      <c r="A52" s="269"/>
      <c r="B52" s="159" t="s">
        <v>2693</v>
      </c>
      <c r="C52" s="341" t="s">
        <v>2706</v>
      </c>
      <c r="D52" s="341">
        <v>44775</v>
      </c>
      <c r="E52" s="341">
        <f t="shared" si="9"/>
        <v>44783</v>
      </c>
      <c r="F52" s="341">
        <f t="shared" si="7"/>
        <v>44786</v>
      </c>
      <c r="G52" s="483"/>
      <c r="H52" s="341">
        <f t="shared" si="8"/>
        <v>44792</v>
      </c>
      <c r="I52" s="515"/>
      <c r="J52" s="484">
        <f t="shared" si="10"/>
        <v>44762</v>
      </c>
      <c r="K52" s="484">
        <f t="shared" si="10"/>
        <v>44762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 x14ac:dyDescent="0.2">
      <c r="A53" s="269"/>
      <c r="B53" s="479" t="s">
        <v>395</v>
      </c>
      <c r="C53" s="341" t="s">
        <v>2707</v>
      </c>
      <c r="D53" s="540">
        <v>44736</v>
      </c>
      <c r="E53" s="540">
        <f t="shared" si="9"/>
        <v>44744</v>
      </c>
      <c r="F53" s="540">
        <f t="shared" si="7"/>
        <v>44747</v>
      </c>
      <c r="G53" s="540"/>
      <c r="H53" s="540">
        <f t="shared" si="8"/>
        <v>44753</v>
      </c>
      <c r="I53" s="515"/>
      <c r="J53" s="484">
        <f t="shared" si="10"/>
        <v>44769</v>
      </c>
      <c r="K53" s="484">
        <f t="shared" si="10"/>
        <v>44769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 x14ac:dyDescent="0.2">
      <c r="A54" s="269"/>
      <c r="B54" s="159" t="s">
        <v>2657</v>
      </c>
      <c r="C54" s="341" t="s">
        <v>2708</v>
      </c>
      <c r="D54" s="341">
        <v>44790</v>
      </c>
      <c r="E54" s="341">
        <f t="shared" si="9"/>
        <v>44798</v>
      </c>
      <c r="F54" s="341">
        <f t="shared" si="7"/>
        <v>44801</v>
      </c>
      <c r="G54" s="540"/>
      <c r="H54" s="341">
        <f t="shared" si="8"/>
        <v>44807</v>
      </c>
      <c r="I54" s="515"/>
      <c r="J54" s="484">
        <f t="shared" si="10"/>
        <v>44776</v>
      </c>
      <c r="K54" s="484">
        <f t="shared" si="10"/>
        <v>44776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 x14ac:dyDescent="0.2">
      <c r="A55" s="269"/>
      <c r="B55" s="159" t="s">
        <v>2709</v>
      </c>
      <c r="C55" s="341" t="s">
        <v>2710</v>
      </c>
      <c r="D55" s="341">
        <v>44797</v>
      </c>
      <c r="E55" s="341">
        <f t="shared" si="9"/>
        <v>44805</v>
      </c>
      <c r="F55" s="341">
        <f t="shared" si="7"/>
        <v>44808</v>
      </c>
      <c r="G55" s="540"/>
      <c r="H55" s="341">
        <f t="shared" si="8"/>
        <v>44814</v>
      </c>
      <c r="I55" s="515"/>
      <c r="J55" s="484">
        <f t="shared" si="10"/>
        <v>44783</v>
      </c>
      <c r="K55" s="484">
        <f t="shared" si="10"/>
        <v>44783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 x14ac:dyDescent="0.2">
      <c r="A56" s="269"/>
      <c r="B56" s="159" t="s">
        <v>2667</v>
      </c>
      <c r="C56" s="341" t="s">
        <v>2711</v>
      </c>
      <c r="D56" s="341">
        <v>44804</v>
      </c>
      <c r="E56" s="341">
        <f t="shared" si="9"/>
        <v>44812</v>
      </c>
      <c r="F56" s="341">
        <f t="shared" si="7"/>
        <v>44815</v>
      </c>
      <c r="G56" s="540"/>
      <c r="H56" s="341">
        <f t="shared" si="8"/>
        <v>44821</v>
      </c>
      <c r="I56" s="515"/>
      <c r="J56" s="484">
        <f t="shared" si="10"/>
        <v>44790</v>
      </c>
      <c r="K56" s="484">
        <f t="shared" si="10"/>
        <v>44790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 x14ac:dyDescent="0.2">
      <c r="A57" s="269"/>
      <c r="B57" s="159" t="s">
        <v>2669</v>
      </c>
      <c r="C57" s="341" t="s">
        <v>2712</v>
      </c>
      <c r="D57" s="341">
        <v>44811</v>
      </c>
      <c r="E57" s="341">
        <f t="shared" si="9"/>
        <v>44819</v>
      </c>
      <c r="F57" s="341">
        <f t="shared" si="7"/>
        <v>44822</v>
      </c>
      <c r="G57" s="540"/>
      <c r="H57" s="341">
        <f t="shared" si="8"/>
        <v>44828</v>
      </c>
      <c r="I57" s="515"/>
      <c r="J57" s="484">
        <f t="shared" ref="J57:K72" si="11">J56+7</f>
        <v>44797</v>
      </c>
      <c r="K57" s="484">
        <f t="shared" si="11"/>
        <v>44797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 x14ac:dyDescent="0.2">
      <c r="A58" s="269"/>
      <c r="B58" s="668" t="s">
        <v>2713</v>
      </c>
      <c r="C58" s="665" t="s">
        <v>2714</v>
      </c>
      <c r="D58" s="665">
        <v>44814</v>
      </c>
      <c r="E58" s="586">
        <f t="shared" si="9"/>
        <v>44822</v>
      </c>
      <c r="F58" s="665">
        <f t="shared" si="7"/>
        <v>44825</v>
      </c>
      <c r="G58" s="586"/>
      <c r="H58" s="665">
        <f t="shared" si="8"/>
        <v>44831</v>
      </c>
      <c r="I58" s="515"/>
      <c r="J58" s="484">
        <f t="shared" si="11"/>
        <v>44804</v>
      </c>
      <c r="K58" s="484">
        <f t="shared" si="11"/>
        <v>44804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 x14ac:dyDescent="0.2">
      <c r="A59" s="269"/>
      <c r="B59" s="669" t="s">
        <v>2671</v>
      </c>
      <c r="C59" s="666" t="s">
        <v>2715</v>
      </c>
      <c r="D59" s="666">
        <v>44823</v>
      </c>
      <c r="E59" s="666">
        <f t="shared" si="9"/>
        <v>44831</v>
      </c>
      <c r="F59" s="666">
        <f t="shared" si="7"/>
        <v>44834</v>
      </c>
      <c r="G59" s="667"/>
      <c r="H59" s="666">
        <f t="shared" si="8"/>
        <v>44840</v>
      </c>
      <c r="I59" s="515"/>
      <c r="J59" s="484">
        <f t="shared" si="11"/>
        <v>44811</v>
      </c>
      <c r="K59" s="484">
        <f t="shared" si="11"/>
        <v>44811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 x14ac:dyDescent="0.2">
      <c r="A60" s="269"/>
      <c r="B60" s="669" t="s">
        <v>2675</v>
      </c>
      <c r="C60" s="666" t="s">
        <v>2716</v>
      </c>
      <c r="D60" s="666">
        <v>44831</v>
      </c>
      <c r="E60" s="666">
        <f t="shared" si="9"/>
        <v>44839</v>
      </c>
      <c r="F60" s="666">
        <f t="shared" si="7"/>
        <v>44842</v>
      </c>
      <c r="G60" s="667"/>
      <c r="H60" s="666">
        <f t="shared" si="8"/>
        <v>44848</v>
      </c>
      <c r="I60" s="515"/>
      <c r="J60" s="484">
        <f t="shared" si="11"/>
        <v>44818</v>
      </c>
      <c r="K60" s="484">
        <f t="shared" si="11"/>
        <v>44818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 x14ac:dyDescent="0.2">
      <c r="A61" s="269"/>
      <c r="B61" s="159" t="s">
        <v>2645</v>
      </c>
      <c r="C61" s="666" t="s">
        <v>2717</v>
      </c>
      <c r="D61" s="666">
        <v>44838</v>
      </c>
      <c r="E61" s="666">
        <f t="shared" si="9"/>
        <v>44846</v>
      </c>
      <c r="F61" s="666">
        <f t="shared" si="7"/>
        <v>44849</v>
      </c>
      <c r="G61" s="667"/>
      <c r="H61" s="666">
        <f t="shared" si="8"/>
        <v>44855</v>
      </c>
      <c r="I61" s="515"/>
      <c r="J61" s="484">
        <f t="shared" si="11"/>
        <v>44825</v>
      </c>
      <c r="K61" s="484">
        <f t="shared" si="11"/>
        <v>44825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 x14ac:dyDescent="0.2">
      <c r="A62" s="269"/>
      <c r="B62" s="159" t="s">
        <v>2648</v>
      </c>
      <c r="C62" s="666" t="s">
        <v>2718</v>
      </c>
      <c r="D62" s="666">
        <v>44845</v>
      </c>
      <c r="E62" s="666">
        <f t="shared" si="9"/>
        <v>44853</v>
      </c>
      <c r="F62" s="666">
        <f t="shared" si="7"/>
        <v>44856</v>
      </c>
      <c r="G62" s="667"/>
      <c r="H62" s="666">
        <f t="shared" si="8"/>
        <v>44862</v>
      </c>
      <c r="I62" s="515"/>
      <c r="J62" s="484">
        <f t="shared" si="11"/>
        <v>44832</v>
      </c>
      <c r="K62" s="484">
        <f t="shared" si="11"/>
        <v>44832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 x14ac:dyDescent="0.2">
      <c r="A63" s="269"/>
      <c r="B63" s="479" t="s">
        <v>395</v>
      </c>
      <c r="C63" s="666" t="s">
        <v>2719</v>
      </c>
      <c r="D63" s="667">
        <v>44838</v>
      </c>
      <c r="E63" s="667">
        <f t="shared" si="9"/>
        <v>44846</v>
      </c>
      <c r="F63" s="667">
        <f t="shared" si="7"/>
        <v>44849</v>
      </c>
      <c r="G63" s="667"/>
      <c r="H63" s="667">
        <f t="shared" si="8"/>
        <v>44855</v>
      </c>
      <c r="I63" s="515"/>
      <c r="J63" s="484">
        <f t="shared" si="11"/>
        <v>44839</v>
      </c>
      <c r="K63" s="484">
        <f t="shared" si="11"/>
        <v>44839</v>
      </c>
      <c r="L63" s="152"/>
      <c r="M63" s="152" t="s">
        <v>1722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 x14ac:dyDescent="0.2">
      <c r="A64" s="269"/>
      <c r="B64" s="159" t="s">
        <v>2651</v>
      </c>
      <c r="C64" s="666" t="s">
        <v>2720</v>
      </c>
      <c r="D64" s="666">
        <v>44857</v>
      </c>
      <c r="E64" s="666">
        <f t="shared" si="9"/>
        <v>44865</v>
      </c>
      <c r="F64" s="666">
        <f t="shared" si="7"/>
        <v>44868</v>
      </c>
      <c r="G64" s="667"/>
      <c r="H64" s="666">
        <f t="shared" si="8"/>
        <v>44874</v>
      </c>
      <c r="I64" s="515"/>
      <c r="J64" s="484">
        <f t="shared" si="11"/>
        <v>44846</v>
      </c>
      <c r="K64" s="484">
        <f t="shared" si="11"/>
        <v>44846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 x14ac:dyDescent="0.2">
      <c r="A65" s="269"/>
      <c r="B65" s="159" t="s">
        <v>2693</v>
      </c>
      <c r="C65" s="666" t="s">
        <v>2721</v>
      </c>
      <c r="D65" s="666">
        <v>44861</v>
      </c>
      <c r="E65" s="666">
        <f t="shared" si="9"/>
        <v>44869</v>
      </c>
      <c r="F65" s="666">
        <f t="shared" si="7"/>
        <v>44872</v>
      </c>
      <c r="G65" s="667"/>
      <c r="H65" s="666">
        <f t="shared" si="8"/>
        <v>44878</v>
      </c>
      <c r="I65" s="515"/>
      <c r="J65" s="484">
        <f t="shared" si="11"/>
        <v>44853</v>
      </c>
      <c r="K65" s="484">
        <f t="shared" si="11"/>
        <v>44853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 x14ac:dyDescent="0.2">
      <c r="A66" s="269"/>
      <c r="B66" s="159" t="s">
        <v>2665</v>
      </c>
      <c r="C66" s="666" t="s">
        <v>2722</v>
      </c>
      <c r="D66" s="666">
        <v>44865</v>
      </c>
      <c r="E66" s="666">
        <f t="shared" si="9"/>
        <v>44873</v>
      </c>
      <c r="F66" s="666">
        <f t="shared" si="7"/>
        <v>44876</v>
      </c>
      <c r="G66" s="667"/>
      <c r="H66" s="666">
        <f t="shared" si="8"/>
        <v>44882</v>
      </c>
      <c r="I66" s="515"/>
      <c r="J66" s="484">
        <f t="shared" si="11"/>
        <v>44860</v>
      </c>
      <c r="K66" s="484">
        <f t="shared" si="11"/>
        <v>44860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 x14ac:dyDescent="0.2">
      <c r="A67" s="269"/>
      <c r="B67" s="159" t="s">
        <v>2709</v>
      </c>
      <c r="C67" s="666" t="s">
        <v>2723</v>
      </c>
      <c r="D67" s="666">
        <v>44878</v>
      </c>
      <c r="E67" s="666">
        <f>D67+8</f>
        <v>44886</v>
      </c>
      <c r="F67" s="666">
        <f t="shared" si="7"/>
        <v>44889</v>
      </c>
      <c r="G67" s="667"/>
      <c r="H67" s="666">
        <f t="shared" si="8"/>
        <v>44895</v>
      </c>
      <c r="I67" s="515"/>
      <c r="J67" s="484">
        <f t="shared" si="11"/>
        <v>44867</v>
      </c>
      <c r="K67" s="484">
        <f t="shared" si="11"/>
        <v>44867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 x14ac:dyDescent="0.2">
      <c r="A68" s="269"/>
      <c r="B68" s="479" t="s">
        <v>395</v>
      </c>
      <c r="C68" s="666" t="s">
        <v>2724</v>
      </c>
      <c r="D68" s="667">
        <f t="shared" ref="D68:D74" si="12">D67+7</f>
        <v>44885</v>
      </c>
      <c r="E68" s="667"/>
      <c r="F68" s="667"/>
      <c r="G68" s="667"/>
      <c r="H68" s="667"/>
      <c r="I68" s="515"/>
      <c r="J68" s="484">
        <f t="shared" si="11"/>
        <v>44874</v>
      </c>
      <c r="K68" s="484">
        <f t="shared" si="11"/>
        <v>44874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 x14ac:dyDescent="0.2">
      <c r="A69" s="269"/>
      <c r="B69" s="159" t="s">
        <v>2725</v>
      </c>
      <c r="C69" s="666" t="s">
        <v>2726</v>
      </c>
      <c r="D69" s="666">
        <v>44886</v>
      </c>
      <c r="E69" s="666">
        <f t="shared" ref="E69" si="13">D69+8</f>
        <v>44894</v>
      </c>
      <c r="F69" s="667">
        <f t="shared" ref="F69" si="14">D69+11</f>
        <v>44897</v>
      </c>
      <c r="G69" s="667"/>
      <c r="H69" s="666">
        <f t="shared" ref="H69" si="15">D69+17</f>
        <v>44903</v>
      </c>
      <c r="I69" s="515"/>
      <c r="J69" s="484">
        <f t="shared" si="11"/>
        <v>44881</v>
      </c>
      <c r="K69" s="484">
        <f t="shared" si="11"/>
        <v>44881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 x14ac:dyDescent="0.2">
      <c r="A70" s="269"/>
      <c r="B70" s="479" t="s">
        <v>395</v>
      </c>
      <c r="C70" s="666" t="s">
        <v>2727</v>
      </c>
      <c r="D70" s="667">
        <f t="shared" si="12"/>
        <v>44893</v>
      </c>
      <c r="E70" s="667"/>
      <c r="F70" s="667"/>
      <c r="G70" s="667"/>
      <c r="H70" s="667"/>
      <c r="I70" s="515"/>
      <c r="J70" s="484">
        <f t="shared" si="11"/>
        <v>44888</v>
      </c>
      <c r="K70" s="484">
        <f t="shared" si="11"/>
        <v>44888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 x14ac:dyDescent="0.2">
      <c r="A71" s="269"/>
      <c r="B71" s="159" t="s">
        <v>2669</v>
      </c>
      <c r="C71" s="666" t="s">
        <v>2728</v>
      </c>
      <c r="D71" s="666">
        <v>44901</v>
      </c>
      <c r="E71" s="666">
        <f t="shared" ref="E71:E73" si="16">D71+8</f>
        <v>44909</v>
      </c>
      <c r="F71" s="666">
        <f t="shared" ref="F71:F73" si="17">D71+11</f>
        <v>44912</v>
      </c>
      <c r="G71" s="667"/>
      <c r="H71" s="666">
        <f t="shared" ref="H71:H73" si="18">D71+17</f>
        <v>44918</v>
      </c>
      <c r="I71" s="515"/>
      <c r="J71" s="484">
        <f t="shared" si="11"/>
        <v>44895</v>
      </c>
      <c r="K71" s="484">
        <f t="shared" si="11"/>
        <v>44895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 x14ac:dyDescent="0.2">
      <c r="A72" s="269"/>
      <c r="B72" s="159" t="s">
        <v>2671</v>
      </c>
      <c r="C72" s="666" t="s">
        <v>2729</v>
      </c>
      <c r="D72" s="666">
        <v>44911</v>
      </c>
      <c r="E72" s="666">
        <f t="shared" si="16"/>
        <v>44919</v>
      </c>
      <c r="F72" s="752">
        <f t="shared" si="17"/>
        <v>44922</v>
      </c>
      <c r="G72" s="667"/>
      <c r="H72" s="666">
        <f t="shared" si="18"/>
        <v>44928</v>
      </c>
      <c r="I72" s="515"/>
      <c r="J72" s="484">
        <f t="shared" si="11"/>
        <v>44902</v>
      </c>
      <c r="K72" s="484">
        <f t="shared" si="11"/>
        <v>44902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 x14ac:dyDescent="0.2">
      <c r="A73" s="269"/>
      <c r="B73" s="669" t="s">
        <v>2675</v>
      </c>
      <c r="C73" s="666" t="s">
        <v>2730</v>
      </c>
      <c r="D73" s="666">
        <v>44915</v>
      </c>
      <c r="E73" s="666">
        <f t="shared" si="16"/>
        <v>44923</v>
      </c>
      <c r="F73" s="666">
        <f t="shared" si="17"/>
        <v>44926</v>
      </c>
      <c r="G73" s="667"/>
      <c r="H73" s="666">
        <f t="shared" si="18"/>
        <v>44932</v>
      </c>
      <c r="I73" s="515"/>
      <c r="J73" s="484">
        <f t="shared" ref="J73:K81" si="19">J72+7</f>
        <v>44909</v>
      </c>
      <c r="K73" s="484">
        <f t="shared" si="19"/>
        <v>44909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 x14ac:dyDescent="0.2">
      <c r="A74" s="269"/>
      <c r="B74" s="479" t="s">
        <v>395</v>
      </c>
      <c r="C74" s="666" t="s">
        <v>2731</v>
      </c>
      <c r="D74" s="667">
        <f t="shared" si="12"/>
        <v>44922</v>
      </c>
      <c r="E74" s="667"/>
      <c r="F74" s="667"/>
      <c r="G74" s="667"/>
      <c r="H74" s="667"/>
      <c r="I74" s="515"/>
      <c r="J74" s="484">
        <f t="shared" si="19"/>
        <v>44916</v>
      </c>
      <c r="K74" s="484">
        <f t="shared" si="19"/>
        <v>44916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 x14ac:dyDescent="0.2">
      <c r="A75" s="269"/>
      <c r="B75" s="159" t="s">
        <v>2648</v>
      </c>
      <c r="C75" s="666" t="s">
        <v>2732</v>
      </c>
      <c r="D75" s="666">
        <v>44930</v>
      </c>
      <c r="E75" s="666">
        <f t="shared" ref="E75:E82" si="20">D75+8</f>
        <v>44938</v>
      </c>
      <c r="F75" s="666">
        <f t="shared" ref="F75:F82" si="21">D75+11</f>
        <v>44941</v>
      </c>
      <c r="G75" s="667"/>
      <c r="H75" s="666">
        <f t="shared" ref="H75:H82" si="22">D75+17</f>
        <v>44947</v>
      </c>
      <c r="I75" s="515"/>
      <c r="J75" s="484">
        <f t="shared" si="19"/>
        <v>44923</v>
      </c>
      <c r="K75" s="484">
        <f t="shared" si="19"/>
        <v>44923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 x14ac:dyDescent="0.2">
      <c r="A76" s="269"/>
      <c r="B76" s="159" t="s">
        <v>2733</v>
      </c>
      <c r="C76" s="666" t="s">
        <v>2734</v>
      </c>
      <c r="D76" s="666">
        <v>44936</v>
      </c>
      <c r="E76" s="666">
        <f t="shared" si="20"/>
        <v>44944</v>
      </c>
      <c r="F76" s="666">
        <f t="shared" si="21"/>
        <v>44947</v>
      </c>
      <c r="G76" s="667"/>
      <c r="H76" s="666">
        <f t="shared" si="22"/>
        <v>44953</v>
      </c>
      <c r="I76" s="515"/>
      <c r="J76" s="484">
        <f t="shared" si="19"/>
        <v>44930</v>
      </c>
      <c r="K76" s="484">
        <f t="shared" si="19"/>
        <v>44930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 x14ac:dyDescent="0.2">
      <c r="A77" s="269"/>
      <c r="B77" s="159" t="s">
        <v>2693</v>
      </c>
      <c r="C77" s="666" t="s">
        <v>2735</v>
      </c>
      <c r="D77" s="666">
        <v>44941</v>
      </c>
      <c r="E77" s="666">
        <f t="shared" si="20"/>
        <v>44949</v>
      </c>
      <c r="F77" s="666">
        <f t="shared" si="21"/>
        <v>44952</v>
      </c>
      <c r="G77" s="667"/>
      <c r="H77" s="666">
        <f t="shared" si="22"/>
        <v>44958</v>
      </c>
      <c r="I77" s="515"/>
      <c r="J77" s="484">
        <f t="shared" si="19"/>
        <v>44937</v>
      </c>
      <c r="K77" s="484">
        <f t="shared" si="19"/>
        <v>44937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 x14ac:dyDescent="0.2">
      <c r="A78" s="269"/>
      <c r="B78" s="159" t="s">
        <v>2665</v>
      </c>
      <c r="C78" s="666" t="s">
        <v>2736</v>
      </c>
      <c r="D78" s="666">
        <v>44950</v>
      </c>
      <c r="E78" s="666">
        <f t="shared" si="20"/>
        <v>44958</v>
      </c>
      <c r="F78" s="666">
        <f t="shared" si="21"/>
        <v>44961</v>
      </c>
      <c r="G78" s="667"/>
      <c r="H78" s="666">
        <f t="shared" si="22"/>
        <v>44967</v>
      </c>
      <c r="I78" s="492">
        <v>44950</v>
      </c>
      <c r="J78" s="484">
        <f t="shared" si="19"/>
        <v>44944</v>
      </c>
      <c r="K78" s="484">
        <f t="shared" si="19"/>
        <v>44944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 x14ac:dyDescent="0.2">
      <c r="A79" s="269"/>
      <c r="B79" s="159" t="s">
        <v>2657</v>
      </c>
      <c r="C79" s="666" t="s">
        <v>2737</v>
      </c>
      <c r="D79" s="666">
        <v>44957</v>
      </c>
      <c r="E79" s="666">
        <f t="shared" si="20"/>
        <v>44965</v>
      </c>
      <c r="F79" s="666">
        <f t="shared" si="21"/>
        <v>44968</v>
      </c>
      <c r="G79" s="667"/>
      <c r="H79" s="666">
        <f t="shared" si="22"/>
        <v>44974</v>
      </c>
      <c r="I79" s="515">
        <v>44958</v>
      </c>
      <c r="J79" s="484">
        <f t="shared" si="19"/>
        <v>44951</v>
      </c>
      <c r="K79" s="484">
        <f t="shared" si="19"/>
        <v>44951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 x14ac:dyDescent="0.2">
      <c r="A80" s="269"/>
      <c r="B80" s="159" t="s">
        <v>2709</v>
      </c>
      <c r="C80" s="666" t="s">
        <v>2738</v>
      </c>
      <c r="D80" s="666">
        <v>44963</v>
      </c>
      <c r="E80" s="666">
        <f t="shared" si="20"/>
        <v>44971</v>
      </c>
      <c r="F80" s="666">
        <f t="shared" si="21"/>
        <v>44974</v>
      </c>
      <c r="G80" s="667"/>
      <c r="H80" s="666">
        <f t="shared" si="22"/>
        <v>44980</v>
      </c>
      <c r="I80" s="515">
        <v>44962</v>
      </c>
      <c r="J80" s="484">
        <v>44957</v>
      </c>
      <c r="K80" s="484">
        <f t="shared" si="19"/>
        <v>44958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 x14ac:dyDescent="0.2">
      <c r="A81" s="269"/>
      <c r="B81" s="159" t="s">
        <v>2645</v>
      </c>
      <c r="C81" s="666" t="s">
        <v>2739</v>
      </c>
      <c r="D81" s="666">
        <v>44971</v>
      </c>
      <c r="E81" s="666">
        <f t="shared" si="20"/>
        <v>44979</v>
      </c>
      <c r="F81" s="666">
        <f t="shared" si="21"/>
        <v>44982</v>
      </c>
      <c r="G81" s="667"/>
      <c r="H81" s="666">
        <f t="shared" si="22"/>
        <v>44988</v>
      </c>
      <c r="I81" s="515"/>
      <c r="J81" s="484">
        <f>J80+7</f>
        <v>44964</v>
      </c>
      <c r="K81" s="484">
        <f t="shared" si="19"/>
        <v>44965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 x14ac:dyDescent="0.2">
      <c r="A82" s="269"/>
      <c r="B82" s="753" t="s">
        <v>3877</v>
      </c>
      <c r="C82" s="754" t="s">
        <v>3878</v>
      </c>
      <c r="D82" s="667">
        <f t="shared" ref="D82" si="23">D81+7</f>
        <v>44978</v>
      </c>
      <c r="E82" s="667">
        <f t="shared" si="20"/>
        <v>44986</v>
      </c>
      <c r="F82" s="667">
        <f t="shared" si="21"/>
        <v>44989</v>
      </c>
      <c r="G82" s="667"/>
      <c r="H82" s="667">
        <f t="shared" si="22"/>
        <v>44995</v>
      </c>
      <c r="I82" s="515"/>
      <c r="J82" s="484"/>
      <c r="K82" s="484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 x14ac:dyDescent="0.2">
      <c r="A83" s="269"/>
      <c r="B83" s="755" t="s">
        <v>3226</v>
      </c>
      <c r="C83" s="754" t="s">
        <v>3878</v>
      </c>
      <c r="D83" s="667"/>
      <c r="E83" s="667"/>
      <c r="F83" s="667"/>
      <c r="G83" s="667"/>
      <c r="H83" s="667"/>
      <c r="I83" s="515"/>
      <c r="J83" s="484"/>
      <c r="K83" s="484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 x14ac:dyDescent="0.2">
      <c r="A84" s="785"/>
      <c r="B84" s="755" t="s">
        <v>3879</v>
      </c>
      <c r="C84" s="666" t="s">
        <v>3880</v>
      </c>
      <c r="D84" s="666">
        <v>45032</v>
      </c>
      <c r="E84" s="667"/>
      <c r="F84" s="667"/>
      <c r="G84" s="667"/>
      <c r="H84" s="667"/>
      <c r="I84" s="515"/>
      <c r="J84" s="484"/>
      <c r="K84" s="484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 x14ac:dyDescent="0.2">
      <c r="A85" s="269"/>
      <c r="B85" s="755" t="s">
        <v>3185</v>
      </c>
      <c r="C85" s="666" t="s">
        <v>3881</v>
      </c>
      <c r="D85" s="666">
        <v>45039</v>
      </c>
      <c r="E85" s="667">
        <f>D85+8</f>
        <v>45047</v>
      </c>
      <c r="F85" s="666">
        <f>D85+10</f>
        <v>45049</v>
      </c>
      <c r="G85" s="666">
        <f>D85+13</f>
        <v>45052</v>
      </c>
      <c r="H85" s="666">
        <f>D85+14</f>
        <v>45053</v>
      </c>
      <c r="I85" s="515"/>
      <c r="J85" s="484"/>
      <c r="K85" s="484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 x14ac:dyDescent="0.2">
      <c r="A86" s="269"/>
      <c r="B86" s="755" t="s">
        <v>3882</v>
      </c>
      <c r="C86" s="666" t="s">
        <v>3883</v>
      </c>
      <c r="D86" s="666">
        <f>D85+7</f>
        <v>45046</v>
      </c>
      <c r="E86" s="666">
        <f t="shared" ref="E86:E94" si="24">D86+8</f>
        <v>45054</v>
      </c>
      <c r="F86" s="666">
        <f t="shared" ref="F86:F94" si="25">D86+10</f>
        <v>45056</v>
      </c>
      <c r="G86" s="666">
        <f t="shared" ref="G86:G94" si="26">D86+13</f>
        <v>45059</v>
      </c>
      <c r="H86" s="666">
        <f t="shared" ref="H86:H94" si="27">D86+14</f>
        <v>45060</v>
      </c>
      <c r="I86" s="515"/>
      <c r="J86" s="484">
        <v>45046</v>
      </c>
      <c r="K86" s="484">
        <v>45047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 x14ac:dyDescent="0.2">
      <c r="A87" s="269"/>
      <c r="B87" s="768" t="s">
        <v>3884</v>
      </c>
      <c r="C87" s="666" t="s">
        <v>3885</v>
      </c>
      <c r="D87" s="666">
        <f t="shared" ref="D87:D104" si="28">D86+7</f>
        <v>45053</v>
      </c>
      <c r="E87" s="666">
        <f t="shared" si="24"/>
        <v>45061</v>
      </c>
      <c r="F87" s="666">
        <f t="shared" si="25"/>
        <v>45063</v>
      </c>
      <c r="G87" s="666">
        <f t="shared" si="26"/>
        <v>45066</v>
      </c>
      <c r="H87" s="666">
        <f t="shared" si="27"/>
        <v>45067</v>
      </c>
      <c r="I87" s="515"/>
      <c r="J87" s="484">
        <f t="shared" ref="J87:J104" si="29">J86+7</f>
        <v>45053</v>
      </c>
      <c r="K87" s="484">
        <f t="shared" ref="K87:K104" si="30">K86+7</f>
        <v>45054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 x14ac:dyDescent="0.2">
      <c r="A88" s="269"/>
      <c r="B88" s="479" t="s">
        <v>3193</v>
      </c>
      <c r="C88" s="666" t="s">
        <v>3886</v>
      </c>
      <c r="D88" s="666">
        <f t="shared" si="28"/>
        <v>45060</v>
      </c>
      <c r="E88" s="666">
        <f t="shared" si="24"/>
        <v>45068</v>
      </c>
      <c r="F88" s="666">
        <f t="shared" si="25"/>
        <v>45070</v>
      </c>
      <c r="G88" s="666">
        <f t="shared" si="26"/>
        <v>45073</v>
      </c>
      <c r="H88" s="666">
        <f t="shared" si="27"/>
        <v>45074</v>
      </c>
      <c r="I88" s="515"/>
      <c r="J88" s="484">
        <f t="shared" si="29"/>
        <v>45060</v>
      </c>
      <c r="K88" s="484">
        <f t="shared" si="30"/>
        <v>45061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 x14ac:dyDescent="0.2">
      <c r="A89" s="269"/>
      <c r="B89" s="159" t="s">
        <v>2806</v>
      </c>
      <c r="C89" s="767" t="s">
        <v>3887</v>
      </c>
      <c r="D89" s="666">
        <f t="shared" si="28"/>
        <v>45067</v>
      </c>
      <c r="E89" s="666">
        <f t="shared" si="24"/>
        <v>45075</v>
      </c>
      <c r="F89" s="666">
        <f t="shared" si="25"/>
        <v>45077</v>
      </c>
      <c r="G89" s="666">
        <f t="shared" si="26"/>
        <v>45080</v>
      </c>
      <c r="H89" s="666">
        <f t="shared" si="27"/>
        <v>45081</v>
      </c>
      <c r="I89" s="515"/>
      <c r="J89" s="484">
        <f t="shared" si="29"/>
        <v>45067</v>
      </c>
      <c r="K89" s="484">
        <f t="shared" si="30"/>
        <v>45068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 x14ac:dyDescent="0.2">
      <c r="A90" s="269"/>
      <c r="B90" s="159" t="s">
        <v>3888</v>
      </c>
      <c r="C90" s="767" t="s">
        <v>3889</v>
      </c>
      <c r="D90" s="666">
        <f t="shared" si="28"/>
        <v>45074</v>
      </c>
      <c r="E90" s="666">
        <f t="shared" si="24"/>
        <v>45082</v>
      </c>
      <c r="F90" s="666">
        <f t="shared" si="25"/>
        <v>45084</v>
      </c>
      <c r="G90" s="666">
        <f t="shared" si="26"/>
        <v>45087</v>
      </c>
      <c r="H90" s="666">
        <f t="shared" si="27"/>
        <v>45088</v>
      </c>
      <c r="I90" s="515"/>
      <c r="J90" s="484">
        <f t="shared" si="29"/>
        <v>45074</v>
      </c>
      <c r="K90" s="484">
        <f t="shared" si="30"/>
        <v>45075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 x14ac:dyDescent="0.2">
      <c r="A91" s="269"/>
      <c r="B91" s="668" t="s">
        <v>3199</v>
      </c>
      <c r="C91" s="783" t="s">
        <v>3890</v>
      </c>
      <c r="D91" s="666">
        <f t="shared" si="28"/>
        <v>45081</v>
      </c>
      <c r="E91" s="666">
        <f t="shared" si="24"/>
        <v>45089</v>
      </c>
      <c r="F91" s="666">
        <f t="shared" si="25"/>
        <v>45091</v>
      </c>
      <c r="G91" s="666">
        <f t="shared" si="26"/>
        <v>45094</v>
      </c>
      <c r="H91" s="666">
        <f t="shared" si="27"/>
        <v>45095</v>
      </c>
      <c r="I91" s="515"/>
      <c r="J91" s="484">
        <f t="shared" si="29"/>
        <v>45081</v>
      </c>
      <c r="K91" s="484">
        <f t="shared" si="30"/>
        <v>45082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 x14ac:dyDescent="0.2">
      <c r="A92" s="269"/>
      <c r="B92" s="159" t="s">
        <v>3217</v>
      </c>
      <c r="C92" s="341" t="s">
        <v>3891</v>
      </c>
      <c r="D92" s="666">
        <f t="shared" si="28"/>
        <v>45088</v>
      </c>
      <c r="E92" s="666">
        <f t="shared" si="24"/>
        <v>45096</v>
      </c>
      <c r="F92" s="666">
        <f t="shared" si="25"/>
        <v>45098</v>
      </c>
      <c r="G92" s="666">
        <f t="shared" si="26"/>
        <v>45101</v>
      </c>
      <c r="H92" s="666">
        <f t="shared" si="27"/>
        <v>45102</v>
      </c>
      <c r="I92" s="515"/>
      <c r="J92" s="484">
        <f t="shared" si="29"/>
        <v>45088</v>
      </c>
      <c r="K92" s="484">
        <f t="shared" si="30"/>
        <v>45089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 x14ac:dyDescent="0.2">
      <c r="A93" s="269"/>
      <c r="B93" s="159" t="s">
        <v>3892</v>
      </c>
      <c r="C93" s="341" t="s">
        <v>3893</v>
      </c>
      <c r="D93" s="666">
        <f t="shared" si="28"/>
        <v>45095</v>
      </c>
      <c r="E93" s="666">
        <f t="shared" si="24"/>
        <v>45103</v>
      </c>
      <c r="F93" s="666">
        <f t="shared" si="25"/>
        <v>45105</v>
      </c>
      <c r="G93" s="666">
        <f t="shared" si="26"/>
        <v>45108</v>
      </c>
      <c r="H93" s="666">
        <f t="shared" si="27"/>
        <v>45109</v>
      </c>
      <c r="I93" s="515"/>
      <c r="J93" s="484">
        <f t="shared" si="29"/>
        <v>45095</v>
      </c>
      <c r="K93" s="484">
        <f t="shared" si="30"/>
        <v>45096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 x14ac:dyDescent="0.2">
      <c r="A94" s="269"/>
      <c r="B94" s="159" t="s">
        <v>3228</v>
      </c>
      <c r="C94" s="341" t="s">
        <v>3894</v>
      </c>
      <c r="D94" s="666">
        <f t="shared" si="28"/>
        <v>45102</v>
      </c>
      <c r="E94" s="666">
        <f t="shared" si="24"/>
        <v>45110</v>
      </c>
      <c r="F94" s="666">
        <f t="shared" si="25"/>
        <v>45112</v>
      </c>
      <c r="G94" s="666">
        <f t="shared" si="26"/>
        <v>45115</v>
      </c>
      <c r="H94" s="666">
        <f t="shared" si="27"/>
        <v>45116</v>
      </c>
      <c r="I94" s="515"/>
      <c r="J94" s="484">
        <f t="shared" si="29"/>
        <v>45102</v>
      </c>
      <c r="K94" s="484">
        <f t="shared" si="30"/>
        <v>45103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 x14ac:dyDescent="0.2">
      <c r="A95" s="269"/>
      <c r="B95" s="159" t="s">
        <v>3895</v>
      </c>
      <c r="C95" s="341" t="s">
        <v>3896</v>
      </c>
      <c r="D95" s="666">
        <f t="shared" si="28"/>
        <v>45109</v>
      </c>
      <c r="E95" s="667">
        <f t="shared" ref="E95" si="31">D95+8</f>
        <v>45117</v>
      </c>
      <c r="F95" s="666">
        <f t="shared" ref="F95" si="32">D95+10</f>
        <v>45119</v>
      </c>
      <c r="G95" s="666">
        <f t="shared" ref="G95" si="33">D95+13</f>
        <v>45122</v>
      </c>
      <c r="H95" s="666">
        <f t="shared" ref="H95" si="34">D95+14</f>
        <v>45123</v>
      </c>
      <c r="I95" s="515"/>
      <c r="J95" s="484">
        <f t="shared" si="29"/>
        <v>45109</v>
      </c>
      <c r="K95" s="484">
        <f t="shared" si="30"/>
        <v>45110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 x14ac:dyDescent="0.2">
      <c r="A96" s="269"/>
      <c r="B96" s="159" t="s">
        <v>3897</v>
      </c>
      <c r="C96" s="341" t="s">
        <v>3898</v>
      </c>
      <c r="D96" s="666">
        <f t="shared" si="28"/>
        <v>45116</v>
      </c>
      <c r="E96" s="667">
        <f t="shared" ref="E96" si="35">D96+8</f>
        <v>45124</v>
      </c>
      <c r="F96" s="666">
        <f t="shared" ref="F96" si="36">D96+10</f>
        <v>45126</v>
      </c>
      <c r="G96" s="666">
        <f t="shared" ref="G96" si="37">D96+13</f>
        <v>45129</v>
      </c>
      <c r="H96" s="814">
        <f t="shared" ref="H96" si="38">D96+14</f>
        <v>45130</v>
      </c>
      <c r="I96" s="515"/>
      <c r="J96" s="484">
        <f t="shared" si="29"/>
        <v>45116</v>
      </c>
      <c r="K96" s="484">
        <f t="shared" si="30"/>
        <v>45117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customHeight="1" x14ac:dyDescent="0.2">
      <c r="A97" s="269"/>
      <c r="B97" s="159" t="s">
        <v>3185</v>
      </c>
      <c r="C97" s="341" t="s">
        <v>3899</v>
      </c>
      <c r="D97" s="666">
        <f t="shared" si="28"/>
        <v>45123</v>
      </c>
      <c r="E97" s="667">
        <f t="shared" ref="E97" si="39">D97+8</f>
        <v>45131</v>
      </c>
      <c r="F97" s="666">
        <f t="shared" ref="F97" si="40">D97+10</f>
        <v>45133</v>
      </c>
      <c r="G97" s="666">
        <f t="shared" ref="G97" si="41">D97+13</f>
        <v>45136</v>
      </c>
      <c r="H97" s="666">
        <f t="shared" ref="H97" si="42">D97+14</f>
        <v>45137</v>
      </c>
      <c r="I97" s="515"/>
      <c r="J97" s="484">
        <f t="shared" si="29"/>
        <v>45123</v>
      </c>
      <c r="K97" s="484">
        <f t="shared" si="30"/>
        <v>45124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customHeight="1" x14ac:dyDescent="0.2">
      <c r="A98" s="269"/>
      <c r="B98" s="159" t="s">
        <v>3884</v>
      </c>
      <c r="C98" s="341" t="s">
        <v>3900</v>
      </c>
      <c r="D98" s="666">
        <f t="shared" si="28"/>
        <v>45130</v>
      </c>
      <c r="E98" s="666">
        <f t="shared" ref="E98" si="43">D98+8</f>
        <v>45138</v>
      </c>
      <c r="F98" s="666">
        <f t="shared" ref="F98" si="44">D98+10</f>
        <v>45140</v>
      </c>
      <c r="G98" s="666">
        <f t="shared" ref="G98" si="45">D98+13</f>
        <v>45143</v>
      </c>
      <c r="H98" s="666">
        <f t="shared" ref="H98" si="46">D98+14</f>
        <v>45144</v>
      </c>
      <c r="I98" s="515"/>
      <c r="J98" s="484">
        <f t="shared" si="29"/>
        <v>45130</v>
      </c>
      <c r="K98" s="484">
        <f t="shared" si="30"/>
        <v>45131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customHeight="1" x14ac:dyDescent="0.2">
      <c r="A99" s="269"/>
      <c r="B99" s="159" t="s">
        <v>3901</v>
      </c>
      <c r="C99" s="341" t="s">
        <v>3902</v>
      </c>
      <c r="D99" s="666">
        <f t="shared" si="28"/>
        <v>45137</v>
      </c>
      <c r="E99" s="667">
        <f t="shared" ref="E99" si="47">D99+8</f>
        <v>45145</v>
      </c>
      <c r="F99" s="666">
        <f t="shared" ref="F99" si="48">D99+10</f>
        <v>45147</v>
      </c>
      <c r="G99" s="666">
        <f t="shared" ref="G99" si="49">D99+13</f>
        <v>45150</v>
      </c>
      <c r="H99" s="666">
        <f t="shared" ref="H99" si="50">D99+14</f>
        <v>45151</v>
      </c>
      <c r="I99" s="515"/>
      <c r="J99" s="484">
        <f t="shared" si="29"/>
        <v>45137</v>
      </c>
      <c r="K99" s="484">
        <f t="shared" si="30"/>
        <v>45138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customHeight="1" x14ac:dyDescent="0.2">
      <c r="A100" s="269"/>
      <c r="B100" s="159" t="s">
        <v>3903</v>
      </c>
      <c r="C100" s="341" t="s">
        <v>3904</v>
      </c>
      <c r="D100" s="666">
        <v>45151</v>
      </c>
      <c r="E100" s="666">
        <f t="shared" ref="E100" si="51">D100+8</f>
        <v>45159</v>
      </c>
      <c r="F100" s="666">
        <f t="shared" ref="F100" si="52">D100+10</f>
        <v>45161</v>
      </c>
      <c r="G100" s="666">
        <f t="shared" ref="G100" si="53">D100+13</f>
        <v>45164</v>
      </c>
      <c r="H100" s="666">
        <f t="shared" ref="H100" si="54">D100+14</f>
        <v>45165</v>
      </c>
      <c r="I100" s="515"/>
      <c r="J100" s="484">
        <f t="shared" si="29"/>
        <v>45144</v>
      </c>
      <c r="K100" s="484">
        <f t="shared" si="30"/>
        <v>45145</v>
      </c>
      <c r="L100" s="817">
        <v>45151</v>
      </c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customHeight="1" x14ac:dyDescent="0.2">
      <c r="A101" s="269"/>
      <c r="B101" s="159" t="s">
        <v>3193</v>
      </c>
      <c r="C101" s="341" t="s">
        <v>3905</v>
      </c>
      <c r="D101" s="666">
        <f t="shared" si="28"/>
        <v>45158</v>
      </c>
      <c r="E101" s="666">
        <f t="shared" ref="E101" si="55">D101+8</f>
        <v>45166</v>
      </c>
      <c r="F101" s="666">
        <f t="shared" ref="F101" si="56">D101+10</f>
        <v>45168</v>
      </c>
      <c r="G101" s="666">
        <f t="shared" ref="G101" si="57">D101+13</f>
        <v>45171</v>
      </c>
      <c r="H101" s="666">
        <f t="shared" ref="H101" si="58">D101+14</f>
        <v>45172</v>
      </c>
      <c r="I101" s="515"/>
      <c r="J101" s="484">
        <f t="shared" si="29"/>
        <v>45151</v>
      </c>
      <c r="K101" s="484">
        <f t="shared" si="30"/>
        <v>45152</v>
      </c>
      <c r="L101" s="817">
        <v>45158</v>
      </c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customHeight="1" x14ac:dyDescent="0.2">
      <c r="A102" s="269"/>
      <c r="B102" s="816" t="s">
        <v>395</v>
      </c>
      <c r="C102" s="341" t="s">
        <v>3906</v>
      </c>
      <c r="D102" s="667">
        <f t="shared" si="28"/>
        <v>45165</v>
      </c>
      <c r="E102" s="667">
        <f t="shared" ref="E102" si="59">D102+8</f>
        <v>45173</v>
      </c>
      <c r="F102" s="667">
        <f t="shared" ref="F102" si="60">D102+10</f>
        <v>45175</v>
      </c>
      <c r="G102" s="667">
        <f t="shared" ref="G102" si="61">D102+13</f>
        <v>45178</v>
      </c>
      <c r="H102" s="667">
        <f t="shared" ref="H102" si="62">D102+14</f>
        <v>45179</v>
      </c>
      <c r="I102" s="623"/>
      <c r="J102" s="622">
        <f t="shared" si="29"/>
        <v>45158</v>
      </c>
      <c r="K102" s="622">
        <f t="shared" si="30"/>
        <v>45159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customHeight="1" x14ac:dyDescent="0.2">
      <c r="A103" s="269"/>
      <c r="B103" s="159" t="s">
        <v>3179</v>
      </c>
      <c r="C103" s="341" t="s">
        <v>3907</v>
      </c>
      <c r="D103" s="666">
        <v>45165</v>
      </c>
      <c r="E103" s="666">
        <f t="shared" ref="E103" si="63">D103+8</f>
        <v>45173</v>
      </c>
      <c r="F103" s="666">
        <f t="shared" ref="F103" si="64">D103+10</f>
        <v>45175</v>
      </c>
      <c r="G103" s="666">
        <f t="shared" ref="G103" si="65">D103+13</f>
        <v>45178</v>
      </c>
      <c r="H103" s="666">
        <f t="shared" ref="H103" si="66">D103+14</f>
        <v>45179</v>
      </c>
      <c r="I103" s="515"/>
      <c r="J103" s="484">
        <f t="shared" si="29"/>
        <v>45165</v>
      </c>
      <c r="K103" s="484">
        <f t="shared" si="30"/>
        <v>45166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customHeight="1" x14ac:dyDescent="0.2">
      <c r="A104" s="269"/>
      <c r="B104" s="159" t="s">
        <v>3199</v>
      </c>
      <c r="C104" s="341" t="s">
        <v>3908</v>
      </c>
      <c r="D104" s="666">
        <f t="shared" si="28"/>
        <v>45172</v>
      </c>
      <c r="E104" s="666">
        <f t="shared" ref="E104" si="67">D104+8</f>
        <v>45180</v>
      </c>
      <c r="F104" s="666">
        <f t="shared" ref="F104" si="68">D104+10</f>
        <v>45182</v>
      </c>
      <c r="G104" s="666">
        <f t="shared" ref="G104" si="69">D104+13</f>
        <v>45185</v>
      </c>
      <c r="H104" s="666">
        <f t="shared" ref="H104" si="70">D104+14</f>
        <v>45186</v>
      </c>
      <c r="I104" s="515"/>
      <c r="J104" s="484">
        <f t="shared" si="29"/>
        <v>45172</v>
      </c>
      <c r="K104" s="484">
        <f t="shared" si="30"/>
        <v>45173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customHeight="1" x14ac:dyDescent="0.2">
      <c r="A105" s="269"/>
      <c r="B105" s="170"/>
      <c r="C105" s="161"/>
      <c r="D105" s="161"/>
      <c r="E105" s="161"/>
      <c r="F105" s="161"/>
      <c r="G105" s="161"/>
      <c r="H105" s="161"/>
      <c r="I105" s="161"/>
      <c r="J105" s="161"/>
      <c r="K105" s="486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customHeight="1" x14ac:dyDescent="0.2">
      <c r="A106" s="269"/>
      <c r="B106" s="475" t="s">
        <v>685</v>
      </c>
      <c r="C106" s="161"/>
      <c r="D106" s="161"/>
      <c r="E106" s="161"/>
      <c r="F106" s="153"/>
      <c r="G106" s="153"/>
      <c r="H106" s="153"/>
      <c r="I106" s="153"/>
      <c r="J106" s="152"/>
      <c r="K106" s="152"/>
      <c r="L106" s="273"/>
      <c r="N106" s="273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s="165" customFormat="1" ht="17.25" customHeight="1" x14ac:dyDescent="0.2">
      <c r="A107" s="269"/>
      <c r="B107" s="163"/>
      <c r="C107" s="151"/>
      <c r="D107" s="151"/>
      <c r="E107" s="151"/>
      <c r="G107" s="151"/>
      <c r="H107" s="151"/>
      <c r="I107" s="151"/>
      <c r="J107" s="151"/>
      <c r="L107" s="153"/>
      <c r="M107" s="151"/>
    </row>
    <row r="108" spans="1:256" s="165" customFormat="1" ht="17.25" customHeight="1" x14ac:dyDescent="0.2">
      <c r="A108" s="270"/>
      <c r="B108" s="199" t="s">
        <v>449</v>
      </c>
      <c r="C108" s="200"/>
      <c r="D108" s="200"/>
      <c r="E108" s="201"/>
      <c r="F108" s="202" t="s">
        <v>1168</v>
      </c>
      <c r="G108" s="202"/>
      <c r="H108" s="200"/>
      <c r="I108" s="200"/>
      <c r="J108" s="202" t="s">
        <v>451</v>
      </c>
      <c r="K108" s="202"/>
      <c r="L108" s="202"/>
      <c r="M108" s="200"/>
      <c r="N108" s="203"/>
    </row>
    <row r="109" spans="1:256" s="165" customFormat="1" ht="17.25" customHeight="1" x14ac:dyDescent="0.2">
      <c r="A109" s="270"/>
      <c r="B109" s="204" t="s">
        <v>452</v>
      </c>
      <c r="C109" s="200"/>
      <c r="D109" s="205" t="s">
        <v>453</v>
      </c>
      <c r="E109" s="206"/>
      <c r="F109" s="204" t="s">
        <v>454</v>
      </c>
      <c r="G109" s="200"/>
      <c r="H109" s="205" t="s">
        <v>455</v>
      </c>
      <c r="I109" s="200"/>
      <c r="J109" s="204" t="s">
        <v>456</v>
      </c>
      <c r="K109" s="205" t="s">
        <v>457</v>
      </c>
      <c r="M109" s="200"/>
      <c r="N109" s="203"/>
    </row>
    <row r="110" spans="1:256" s="165" customFormat="1" ht="17.25" customHeight="1" x14ac:dyDescent="0.2">
      <c r="A110" s="271"/>
      <c r="B110" s="465" t="s">
        <v>458</v>
      </c>
      <c r="C110" s="209"/>
      <c r="D110" s="645" t="s">
        <v>459</v>
      </c>
      <c r="E110" s="204"/>
      <c r="F110" s="796" t="s">
        <v>460</v>
      </c>
      <c r="G110" s="822" t="s">
        <v>461</v>
      </c>
      <c r="H110" s="264" t="s">
        <v>462</v>
      </c>
      <c r="I110" s="200"/>
      <c r="J110" s="208" t="s">
        <v>463</v>
      </c>
      <c r="K110" s="210" t="s">
        <v>464</v>
      </c>
      <c r="L110" s="210"/>
      <c r="M110" s="200"/>
      <c r="N110" s="203"/>
    </row>
    <row r="111" spans="1:256" s="165" customFormat="1" ht="17.25" customHeight="1" x14ac:dyDescent="0.2">
      <c r="A111" s="270"/>
      <c r="B111" s="465" t="s">
        <v>465</v>
      </c>
      <c r="C111" s="209"/>
      <c r="D111" s="645" t="s">
        <v>466</v>
      </c>
      <c r="E111" s="204"/>
      <c r="F111" s="796" t="s">
        <v>467</v>
      </c>
      <c r="G111" s="822" t="s">
        <v>468</v>
      </c>
      <c r="H111" s="264" t="s">
        <v>469</v>
      </c>
      <c r="I111" s="200"/>
      <c r="J111" s="208" t="s">
        <v>470</v>
      </c>
      <c r="K111" s="210" t="s">
        <v>471</v>
      </c>
      <c r="L111" s="210"/>
      <c r="M111" s="200"/>
      <c r="N111" s="203"/>
    </row>
    <row r="112" spans="1:256" s="165" customFormat="1" ht="17.25" customHeight="1" x14ac:dyDescent="0.2">
      <c r="A112" s="270"/>
      <c r="B112" s="208" t="s">
        <v>2273</v>
      </c>
      <c r="C112" s="209"/>
      <c r="D112" s="210" t="s">
        <v>473</v>
      </c>
      <c r="E112" s="204"/>
      <c r="F112" s="796" t="s">
        <v>474</v>
      </c>
      <c r="G112" s="822" t="s">
        <v>475</v>
      </c>
      <c r="H112" s="264" t="s">
        <v>476</v>
      </c>
      <c r="I112" s="200"/>
      <c r="J112" s="465" t="s">
        <v>477</v>
      </c>
      <c r="K112" s="645" t="s">
        <v>478</v>
      </c>
      <c r="L112" s="210"/>
      <c r="M112" s="200"/>
      <c r="N112" s="203"/>
    </row>
    <row r="113" spans="1:14" s="165" customFormat="1" ht="17.25" customHeight="1" x14ac:dyDescent="0.2">
      <c r="A113" s="270"/>
      <c r="B113" s="208" t="s">
        <v>479</v>
      </c>
      <c r="C113" s="209"/>
      <c r="D113" s="210" t="s">
        <v>480</v>
      </c>
      <c r="E113" s="204"/>
      <c r="F113" s="796" t="s">
        <v>481</v>
      </c>
      <c r="G113" s="822" t="s">
        <v>482</v>
      </c>
      <c r="H113" s="264" t="s">
        <v>483</v>
      </c>
      <c r="I113" s="200"/>
      <c r="J113" s="208" t="s">
        <v>484</v>
      </c>
      <c r="K113" s="210" t="s">
        <v>485</v>
      </c>
      <c r="L113" s="210"/>
      <c r="M113" s="200"/>
      <c r="N113" s="203"/>
    </row>
    <row r="114" spans="1:14" s="165" customFormat="1" ht="17.25" customHeight="1" x14ac:dyDescent="0.2">
      <c r="A114" s="270"/>
      <c r="B114" s="465" t="s">
        <v>486</v>
      </c>
      <c r="C114" s="209"/>
      <c r="D114" s="645" t="s">
        <v>487</v>
      </c>
      <c r="E114" s="204"/>
      <c r="F114" s="796" t="s">
        <v>2274</v>
      </c>
      <c r="G114" s="822" t="s">
        <v>489</v>
      </c>
      <c r="H114" s="264" t="s">
        <v>2275</v>
      </c>
      <c r="I114" s="200"/>
      <c r="J114" s="208" t="s">
        <v>491</v>
      </c>
      <c r="K114" s="210" t="s">
        <v>492</v>
      </c>
      <c r="L114" s="210"/>
      <c r="M114" s="200"/>
      <c r="N114" s="203"/>
    </row>
    <row r="115" spans="1:14" s="165" customFormat="1" ht="17.25" customHeight="1" x14ac:dyDescent="0.2">
      <c r="A115" s="270"/>
      <c r="B115" s="465" t="s">
        <v>493</v>
      </c>
      <c r="C115" s="209"/>
      <c r="D115" s="645" t="s">
        <v>494</v>
      </c>
      <c r="E115" s="204"/>
      <c r="F115" s="796"/>
      <c r="G115" s="822"/>
      <c r="H115" s="264"/>
      <c r="I115" s="200"/>
      <c r="J115" s="208" t="s">
        <v>498</v>
      </c>
      <c r="K115" s="210" t="s">
        <v>499</v>
      </c>
      <c r="L115" s="210"/>
      <c r="M115" s="200"/>
      <c r="N115" s="203"/>
    </row>
    <row r="116" spans="1:14" s="165" customFormat="1" ht="17.25" customHeight="1" x14ac:dyDescent="0.2">
      <c r="A116" s="270"/>
      <c r="B116" s="465" t="s">
        <v>500</v>
      </c>
      <c r="C116" s="209"/>
      <c r="D116" s="645" t="s">
        <v>501</v>
      </c>
      <c r="E116" s="204"/>
      <c r="F116" s="569"/>
      <c r="G116"/>
      <c r="H116"/>
      <c r="I116" s="200"/>
      <c r="J116" s="465" t="s">
        <v>502</v>
      </c>
      <c r="K116" s="467" t="s">
        <v>503</v>
      </c>
      <c r="L116" s="210"/>
      <c r="M116" s="200"/>
      <c r="N116" s="203"/>
    </row>
    <row r="117" spans="1:14" s="165" customFormat="1" ht="17.25" customHeight="1" x14ac:dyDescent="0.2">
      <c r="A117" s="270"/>
      <c r="B117" s="465" t="s">
        <v>504</v>
      </c>
      <c r="C117" s="209"/>
      <c r="D117" s="645" t="s">
        <v>505</v>
      </c>
      <c r="E117" s="11"/>
      <c r="F117" s="11"/>
      <c r="G117" s="14"/>
      <c r="H117" s="13"/>
      <c r="I117" s="200"/>
      <c r="J117" s="204"/>
      <c r="K117" s="200"/>
      <c r="L117" s="205"/>
      <c r="M117" s="200"/>
      <c r="N117" s="203"/>
    </row>
    <row r="118" spans="1:14" ht="17.25" customHeight="1" x14ac:dyDescent="0.2">
      <c r="A118" s="272"/>
      <c r="B118" s="203"/>
      <c r="C118" s="203"/>
      <c r="D118" s="211"/>
      <c r="E118" s="211"/>
      <c r="F118" s="208"/>
      <c r="G118" s="204"/>
      <c r="H118" s="210"/>
      <c r="I118" s="200"/>
      <c r="J118" s="19"/>
      <c r="K118" s="19"/>
      <c r="L118" s="19"/>
      <c r="M118" s="200"/>
      <c r="N118" s="203"/>
    </row>
    <row r="119" spans="1:14" ht="17.25" customHeight="1" x14ac:dyDescent="0.2">
      <c r="A119" s="272"/>
      <c r="B119" s="200" t="s">
        <v>1181</v>
      </c>
      <c r="C119" s="200" t="s">
        <v>1182</v>
      </c>
      <c r="D119" s="212"/>
      <c r="E119" s="200"/>
      <c r="F119" s="200" t="s">
        <v>1183</v>
      </c>
      <c r="G119" s="213" t="s">
        <v>1184</v>
      </c>
      <c r="H119" s="203"/>
      <c r="I119" s="200"/>
      <c r="J119" s="200" t="s">
        <v>1183</v>
      </c>
      <c r="K119" s="200" t="s">
        <v>1185</v>
      </c>
      <c r="L119" s="203"/>
      <c r="M119" s="203"/>
      <c r="N119" s="203"/>
    </row>
    <row r="122" spans="1:14" ht="17.25" customHeight="1" x14ac:dyDescent="0.25">
      <c r="B122" s="531"/>
    </row>
    <row r="123" spans="1:14" ht="43.5" customHeight="1" x14ac:dyDescent="0.2">
      <c r="B123" s="532"/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AA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35" bestFit="1" customWidth="1"/>
    <col min="2" max="2" width="21.7109375" style="235" customWidth="1"/>
    <col min="3" max="3" width="20.42578125" style="235" customWidth="1"/>
    <col min="4" max="4" width="34.28515625" style="235" customWidth="1"/>
    <col min="5" max="5" width="14.28515625" style="235" bestFit="1" customWidth="1"/>
    <col min="6" max="6" width="6.28515625" style="235" bestFit="1" customWidth="1"/>
    <col min="7" max="7" width="9.28515625" style="235" bestFit="1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x14ac:dyDescent="0.2">
      <c r="A1" s="231" t="s">
        <v>686</v>
      </c>
      <c r="B1" s="231" t="s">
        <v>687</v>
      </c>
      <c r="C1" s="231" t="s">
        <v>688</v>
      </c>
      <c r="D1" s="232" t="s">
        <v>689</v>
      </c>
      <c r="E1" s="233" t="s">
        <v>690</v>
      </c>
      <c r="F1" s="231" t="s">
        <v>691</v>
      </c>
      <c r="G1" s="231" t="s">
        <v>137</v>
      </c>
      <c r="H1" s="231" t="s">
        <v>692</v>
      </c>
      <c r="I1" s="234" t="s">
        <v>693</v>
      </c>
    </row>
    <row r="2" spans="1:10" hidden="1" x14ac:dyDescent="0.2">
      <c r="A2" s="236" t="s">
        <v>694</v>
      </c>
      <c r="B2" s="236" t="s">
        <v>695</v>
      </c>
      <c r="C2" s="236" t="s">
        <v>695</v>
      </c>
      <c r="D2" s="236" t="s">
        <v>696</v>
      </c>
      <c r="E2" s="236" t="s">
        <v>697</v>
      </c>
      <c r="F2" s="236" t="s">
        <v>195</v>
      </c>
      <c r="G2" s="237" t="s">
        <v>698</v>
      </c>
      <c r="H2" s="237" t="s">
        <v>699</v>
      </c>
      <c r="I2" s="234" t="s">
        <v>700</v>
      </c>
    </row>
    <row r="3" spans="1:10" ht="31.15" hidden="1" customHeight="1" x14ac:dyDescent="0.2">
      <c r="A3" s="238" t="s">
        <v>701</v>
      </c>
      <c r="B3" s="238" t="s">
        <v>702</v>
      </c>
      <c r="C3" s="237"/>
      <c r="D3" s="237"/>
      <c r="E3" s="238" t="s">
        <v>702</v>
      </c>
      <c r="F3" s="239" t="s">
        <v>703</v>
      </c>
      <c r="G3" s="237"/>
      <c r="H3" s="239" t="s">
        <v>704</v>
      </c>
      <c r="I3" s="240" t="s">
        <v>705</v>
      </c>
    </row>
    <row r="4" spans="1:10" ht="51" hidden="1" x14ac:dyDescent="0.2">
      <c r="A4" s="241" t="s">
        <v>706</v>
      </c>
      <c r="B4" s="241" t="s">
        <v>707</v>
      </c>
      <c r="C4" s="241" t="s">
        <v>707</v>
      </c>
      <c r="D4" s="242"/>
      <c r="E4" s="241" t="s">
        <v>708</v>
      </c>
      <c r="F4" s="239" t="s">
        <v>183</v>
      </c>
      <c r="G4" s="237" t="s">
        <v>709</v>
      </c>
      <c r="H4" s="239" t="s">
        <v>704</v>
      </c>
      <c r="I4" s="240" t="s">
        <v>710</v>
      </c>
    </row>
    <row r="5" spans="1:10" ht="51" hidden="1" x14ac:dyDescent="0.2">
      <c r="A5" s="241" t="s">
        <v>706</v>
      </c>
      <c r="B5" s="241" t="s">
        <v>711</v>
      </c>
      <c r="C5" s="241" t="s">
        <v>711</v>
      </c>
      <c r="D5" s="242"/>
      <c r="E5" s="241" t="s">
        <v>712</v>
      </c>
      <c r="F5" s="239" t="s">
        <v>183</v>
      </c>
      <c r="G5" s="237" t="s">
        <v>713</v>
      </c>
      <c r="H5" s="239" t="s">
        <v>704</v>
      </c>
      <c r="I5" s="240" t="s">
        <v>710</v>
      </c>
    </row>
    <row r="6" spans="1:10" ht="27.6" hidden="1" customHeight="1" x14ac:dyDescent="0.2">
      <c r="A6" s="241" t="s">
        <v>714</v>
      </c>
      <c r="B6" s="241" t="s">
        <v>715</v>
      </c>
      <c r="C6" s="241" t="s">
        <v>715</v>
      </c>
      <c r="D6" s="239"/>
      <c r="E6" s="241" t="s">
        <v>715</v>
      </c>
      <c r="F6" s="239" t="s">
        <v>183</v>
      </c>
      <c r="G6" s="237" t="s">
        <v>182</v>
      </c>
      <c r="H6" s="239" t="s">
        <v>704</v>
      </c>
      <c r="I6" s="240" t="s">
        <v>710</v>
      </c>
    </row>
    <row r="7" spans="1:10" hidden="1" x14ac:dyDescent="0.2">
      <c r="A7" s="236" t="s">
        <v>716</v>
      </c>
      <c r="B7" s="236" t="s">
        <v>717</v>
      </c>
      <c r="C7" s="236" t="s">
        <v>718</v>
      </c>
      <c r="D7" s="236" t="s">
        <v>719</v>
      </c>
      <c r="E7" s="236" t="s">
        <v>720</v>
      </c>
      <c r="F7" s="236" t="s">
        <v>195</v>
      </c>
      <c r="G7" s="237" t="s">
        <v>721</v>
      </c>
      <c r="H7" s="237" t="s">
        <v>699</v>
      </c>
      <c r="I7" s="234"/>
    </row>
    <row r="8" spans="1:10" hidden="1" x14ac:dyDescent="0.2">
      <c r="A8" s="236" t="s">
        <v>716</v>
      </c>
      <c r="B8" s="236" t="s">
        <v>717</v>
      </c>
      <c r="C8" s="236" t="s">
        <v>722</v>
      </c>
      <c r="D8" s="236" t="s">
        <v>723</v>
      </c>
      <c r="E8" s="236" t="s">
        <v>724</v>
      </c>
      <c r="F8" s="236" t="s">
        <v>195</v>
      </c>
      <c r="G8" s="237"/>
      <c r="H8" s="237" t="s">
        <v>699</v>
      </c>
      <c r="I8" s="234" t="s">
        <v>725</v>
      </c>
    </row>
    <row r="9" spans="1:10" hidden="1" x14ac:dyDescent="0.2">
      <c r="A9" s="236" t="s">
        <v>694</v>
      </c>
      <c r="B9" s="236" t="s">
        <v>726</v>
      </c>
      <c r="C9" s="236" t="s">
        <v>726</v>
      </c>
      <c r="D9" s="236" t="s">
        <v>727</v>
      </c>
      <c r="E9" s="236" t="s">
        <v>728</v>
      </c>
      <c r="F9" s="236" t="s">
        <v>195</v>
      </c>
      <c r="G9" s="237" t="s">
        <v>729</v>
      </c>
      <c r="H9" s="237" t="s">
        <v>699</v>
      </c>
      <c r="I9" s="234" t="s">
        <v>700</v>
      </c>
    </row>
    <row r="10" spans="1:10" hidden="1" x14ac:dyDescent="0.2">
      <c r="A10" s="363" t="s">
        <v>716</v>
      </c>
      <c r="B10" s="363" t="s">
        <v>730</v>
      </c>
      <c r="C10" s="363" t="s">
        <v>731</v>
      </c>
      <c r="D10" s="363" t="s">
        <v>732</v>
      </c>
      <c r="E10" s="363" t="s">
        <v>733</v>
      </c>
      <c r="F10" s="363" t="s">
        <v>195</v>
      </c>
      <c r="G10" s="364" t="s">
        <v>734</v>
      </c>
      <c r="H10" s="364" t="s">
        <v>699</v>
      </c>
      <c r="I10" s="365" t="s">
        <v>700</v>
      </c>
      <c r="J10" s="235" t="s">
        <v>735</v>
      </c>
    </row>
    <row r="11" spans="1:10" hidden="1" x14ac:dyDescent="0.2">
      <c r="A11" s="363" t="s">
        <v>716</v>
      </c>
      <c r="B11" s="363" t="s">
        <v>730</v>
      </c>
      <c r="C11" s="363" t="s">
        <v>736</v>
      </c>
      <c r="D11" s="363" t="s">
        <v>737</v>
      </c>
      <c r="E11" s="363" t="s">
        <v>738</v>
      </c>
      <c r="F11" s="363" t="s">
        <v>195</v>
      </c>
      <c r="G11" s="364" t="s">
        <v>739</v>
      </c>
      <c r="H11" s="364" t="s">
        <v>699</v>
      </c>
      <c r="I11" s="365" t="s">
        <v>700</v>
      </c>
      <c r="J11" s="235" t="s">
        <v>735</v>
      </c>
    </row>
    <row r="12" spans="1:10" hidden="1" x14ac:dyDescent="0.2">
      <c r="A12" s="236" t="s">
        <v>716</v>
      </c>
      <c r="B12" s="236" t="s">
        <v>730</v>
      </c>
      <c r="C12" s="236" t="s">
        <v>740</v>
      </c>
      <c r="D12" s="236"/>
      <c r="E12" s="236" t="s">
        <v>741</v>
      </c>
      <c r="F12" s="236" t="s">
        <v>195</v>
      </c>
      <c r="G12" s="237"/>
      <c r="H12" s="237" t="s">
        <v>699</v>
      </c>
      <c r="I12" s="234" t="s">
        <v>742</v>
      </c>
    </row>
    <row r="13" spans="1:10" hidden="1" x14ac:dyDescent="0.2">
      <c r="A13" s="236" t="s">
        <v>743</v>
      </c>
      <c r="B13" s="236" t="s">
        <v>744</v>
      </c>
      <c r="C13" s="236" t="s">
        <v>744</v>
      </c>
      <c r="D13" s="236" t="s">
        <v>745</v>
      </c>
      <c r="E13" s="236" t="s">
        <v>746</v>
      </c>
      <c r="F13" s="236" t="s">
        <v>195</v>
      </c>
      <c r="G13" s="237"/>
      <c r="H13" s="237" t="s">
        <v>699</v>
      </c>
      <c r="I13" s="234"/>
    </row>
    <row r="14" spans="1:10" hidden="1" x14ac:dyDescent="0.2">
      <c r="A14" s="236" t="s">
        <v>716</v>
      </c>
      <c r="B14" s="236" t="s">
        <v>747</v>
      </c>
      <c r="C14" s="236" t="s">
        <v>747</v>
      </c>
      <c r="D14" s="236" t="s">
        <v>748</v>
      </c>
      <c r="E14" s="236" t="s">
        <v>749</v>
      </c>
      <c r="F14" s="236" t="s">
        <v>195</v>
      </c>
      <c r="G14" s="237" t="s">
        <v>750</v>
      </c>
      <c r="H14" s="237" t="s">
        <v>699</v>
      </c>
      <c r="I14" s="234"/>
    </row>
    <row r="15" spans="1:10" ht="38.25" hidden="1" x14ac:dyDescent="0.2">
      <c r="A15" s="243" t="s">
        <v>751</v>
      </c>
      <c r="B15" s="243" t="s">
        <v>752</v>
      </c>
      <c r="C15" s="237"/>
      <c r="D15" s="237"/>
      <c r="E15" s="243" t="s">
        <v>752</v>
      </c>
      <c r="F15" s="239" t="s">
        <v>213</v>
      </c>
      <c r="G15" s="237"/>
      <c r="H15" s="239" t="s">
        <v>704</v>
      </c>
      <c r="I15" s="234" t="s">
        <v>753</v>
      </c>
    </row>
    <row r="16" spans="1:10" hidden="1" x14ac:dyDescent="0.2">
      <c r="A16" s="236" t="s">
        <v>716</v>
      </c>
      <c r="B16" s="236" t="s">
        <v>754</v>
      </c>
      <c r="C16" s="236" t="s">
        <v>755</v>
      </c>
      <c r="D16" s="236"/>
      <c r="E16" s="236" t="s">
        <v>756</v>
      </c>
      <c r="F16" s="236" t="s">
        <v>195</v>
      </c>
      <c r="G16" s="237" t="s">
        <v>757</v>
      </c>
      <c r="H16" s="237" t="s">
        <v>699</v>
      </c>
      <c r="I16" s="234" t="s">
        <v>758</v>
      </c>
    </row>
    <row r="17" spans="1:10" hidden="1" x14ac:dyDescent="0.2">
      <c r="A17" s="236" t="s">
        <v>716</v>
      </c>
      <c r="B17" s="236" t="s">
        <v>754</v>
      </c>
      <c r="C17" s="236" t="s">
        <v>759</v>
      </c>
      <c r="D17" s="236" t="s">
        <v>760</v>
      </c>
      <c r="E17" s="236" t="s">
        <v>761</v>
      </c>
      <c r="F17" s="236" t="s">
        <v>195</v>
      </c>
      <c r="G17" s="237" t="s">
        <v>249</v>
      </c>
      <c r="H17" s="237" t="s">
        <v>699</v>
      </c>
      <c r="I17" s="234"/>
    </row>
    <row r="18" spans="1:10" hidden="1" x14ac:dyDescent="0.2">
      <c r="A18" s="236" t="s">
        <v>716</v>
      </c>
      <c r="B18" s="236" t="s">
        <v>754</v>
      </c>
      <c r="C18" s="236" t="s">
        <v>762</v>
      </c>
      <c r="D18" s="236" t="s">
        <v>763</v>
      </c>
      <c r="E18" s="236" t="s">
        <v>764</v>
      </c>
      <c r="F18" s="236" t="s">
        <v>195</v>
      </c>
      <c r="G18" s="237" t="s">
        <v>765</v>
      </c>
      <c r="H18" s="237" t="s">
        <v>699</v>
      </c>
      <c r="I18" s="234" t="s">
        <v>766</v>
      </c>
    </row>
    <row r="19" spans="1:10" hidden="1" x14ac:dyDescent="0.2">
      <c r="A19" s="236" t="s">
        <v>767</v>
      </c>
      <c r="B19" s="236" t="s">
        <v>768</v>
      </c>
      <c r="C19" s="236" t="s">
        <v>768</v>
      </c>
      <c r="D19" s="236" t="s">
        <v>769</v>
      </c>
      <c r="E19" s="236" t="s">
        <v>214</v>
      </c>
      <c r="F19" s="236" t="s">
        <v>195</v>
      </c>
      <c r="G19" s="237" t="s">
        <v>215</v>
      </c>
      <c r="H19" s="237" t="s">
        <v>699</v>
      </c>
      <c r="I19" s="234"/>
    </row>
    <row r="20" spans="1:10" hidden="1" x14ac:dyDescent="0.2">
      <c r="A20" s="244" t="s">
        <v>770</v>
      </c>
      <c r="B20" s="245" t="s">
        <v>771</v>
      </c>
      <c r="C20" s="245" t="s">
        <v>771</v>
      </c>
      <c r="D20" s="237"/>
      <c r="E20" s="245" t="s">
        <v>772</v>
      </c>
      <c r="F20" s="239" t="s">
        <v>259</v>
      </c>
      <c r="G20" s="237" t="s">
        <v>773</v>
      </c>
      <c r="H20" s="239" t="s">
        <v>704</v>
      </c>
      <c r="I20" s="234"/>
    </row>
    <row r="21" spans="1:10" ht="15" hidden="1" x14ac:dyDescent="0.2">
      <c r="A21" s="236" t="s">
        <v>716</v>
      </c>
      <c r="B21" s="236" t="s">
        <v>774</v>
      </c>
      <c r="C21" s="236" t="s">
        <v>774</v>
      </c>
      <c r="D21" s="236" t="s">
        <v>775</v>
      </c>
      <c r="E21" s="236" t="s">
        <v>776</v>
      </c>
      <c r="F21" s="236" t="s">
        <v>195</v>
      </c>
      <c r="G21" s="237" t="s">
        <v>777</v>
      </c>
      <c r="H21" s="237" t="s">
        <v>699</v>
      </c>
      <c r="I21" s="234"/>
      <c r="J21" s="246"/>
    </row>
    <row r="22" spans="1:10" ht="51" hidden="1" x14ac:dyDescent="0.2">
      <c r="A22" s="247" t="s">
        <v>778</v>
      </c>
      <c r="B22" s="247" t="s">
        <v>779</v>
      </c>
      <c r="C22" s="237"/>
      <c r="D22" s="237"/>
      <c r="E22" s="247" t="s">
        <v>779</v>
      </c>
      <c r="F22" s="239" t="s">
        <v>703</v>
      </c>
      <c r="G22" s="237" t="s">
        <v>780</v>
      </c>
      <c r="H22" s="239" t="s">
        <v>704</v>
      </c>
      <c r="I22" s="240" t="s">
        <v>705</v>
      </c>
      <c r="J22" s="246"/>
    </row>
    <row r="23" spans="1:10" ht="15" hidden="1" x14ac:dyDescent="0.2">
      <c r="A23" s="236" t="s">
        <v>716</v>
      </c>
      <c r="B23" s="236" t="s">
        <v>781</v>
      </c>
      <c r="C23" s="236" t="s">
        <v>781</v>
      </c>
      <c r="D23" s="236" t="s">
        <v>782</v>
      </c>
      <c r="E23" s="236" t="s">
        <v>783</v>
      </c>
      <c r="F23" s="236" t="s">
        <v>195</v>
      </c>
      <c r="G23" s="237"/>
      <c r="H23" s="237" t="s">
        <v>699</v>
      </c>
      <c r="I23" s="234"/>
      <c r="J23" s="246"/>
    </row>
    <row r="24" spans="1:10" ht="15" hidden="1" x14ac:dyDescent="0.2">
      <c r="A24" s="236" t="s">
        <v>716</v>
      </c>
      <c r="B24" s="236" t="s">
        <v>781</v>
      </c>
      <c r="C24" s="236" t="s">
        <v>781</v>
      </c>
      <c r="D24" s="236" t="s">
        <v>784</v>
      </c>
      <c r="E24" s="236" t="s">
        <v>783</v>
      </c>
      <c r="F24" s="236" t="s">
        <v>195</v>
      </c>
      <c r="G24" s="237"/>
      <c r="H24" s="237" t="s">
        <v>699</v>
      </c>
      <c r="I24" s="234"/>
      <c r="J24" s="248"/>
    </row>
    <row r="25" spans="1:10" ht="15" hidden="1" x14ac:dyDescent="0.2">
      <c r="A25" s="236" t="s">
        <v>716</v>
      </c>
      <c r="B25" s="236" t="s">
        <v>785</v>
      </c>
      <c r="C25" s="236" t="s">
        <v>786</v>
      </c>
      <c r="D25" s="236" t="s">
        <v>787</v>
      </c>
      <c r="E25" s="236" t="s">
        <v>788</v>
      </c>
      <c r="F25" s="236" t="s">
        <v>195</v>
      </c>
      <c r="G25" s="237" t="s">
        <v>789</v>
      </c>
      <c r="H25" s="237" t="s">
        <v>699</v>
      </c>
      <c r="I25" s="234" t="s">
        <v>790</v>
      </c>
      <c r="J25" s="246"/>
    </row>
    <row r="26" spans="1:10" ht="15" hidden="1" x14ac:dyDescent="0.2">
      <c r="A26" s="236" t="s">
        <v>716</v>
      </c>
      <c r="B26" s="236" t="s">
        <v>785</v>
      </c>
      <c r="C26" s="236" t="s">
        <v>786</v>
      </c>
      <c r="D26" s="236" t="s">
        <v>791</v>
      </c>
      <c r="E26" s="236" t="s">
        <v>788</v>
      </c>
      <c r="F26" s="236" t="s">
        <v>195</v>
      </c>
      <c r="G26" s="237" t="s">
        <v>789</v>
      </c>
      <c r="H26" s="237" t="s">
        <v>699</v>
      </c>
      <c r="I26" s="234" t="s">
        <v>790</v>
      </c>
      <c r="J26" s="246"/>
    </row>
    <row r="27" spans="1:10" hidden="1" x14ac:dyDescent="0.2">
      <c r="A27" s="236" t="s">
        <v>716</v>
      </c>
      <c r="B27" s="236" t="s">
        <v>785</v>
      </c>
      <c r="C27" s="236" t="s">
        <v>786</v>
      </c>
      <c r="D27" s="236" t="s">
        <v>792</v>
      </c>
      <c r="E27" s="236" t="s">
        <v>788</v>
      </c>
      <c r="F27" s="236" t="s">
        <v>195</v>
      </c>
      <c r="G27" s="237" t="s">
        <v>789</v>
      </c>
      <c r="H27" s="237" t="s">
        <v>699</v>
      </c>
      <c r="I27" s="234" t="s">
        <v>790</v>
      </c>
      <c r="J27" s="249"/>
    </row>
    <row r="28" spans="1:10" hidden="1" x14ac:dyDescent="0.2">
      <c r="A28" s="236" t="s">
        <v>716</v>
      </c>
      <c r="B28" s="236" t="s">
        <v>785</v>
      </c>
      <c r="C28" s="236" t="s">
        <v>786</v>
      </c>
      <c r="D28" s="242" t="s">
        <v>793</v>
      </c>
      <c r="E28" s="236" t="s">
        <v>788</v>
      </c>
      <c r="F28" s="236" t="s">
        <v>195</v>
      </c>
      <c r="G28" s="237" t="s">
        <v>789</v>
      </c>
      <c r="H28" s="237" t="s">
        <v>699</v>
      </c>
      <c r="I28" s="234" t="s">
        <v>790</v>
      </c>
      <c r="J28" s="249"/>
    </row>
    <row r="29" spans="1:10" hidden="1" x14ac:dyDescent="0.2">
      <c r="A29" s="236" t="s">
        <v>716</v>
      </c>
      <c r="B29" s="236" t="s">
        <v>785</v>
      </c>
      <c r="C29" s="236" t="s">
        <v>786</v>
      </c>
      <c r="D29" s="242" t="s">
        <v>794</v>
      </c>
      <c r="E29" s="236" t="s">
        <v>788</v>
      </c>
      <c r="F29" s="236" t="s">
        <v>195</v>
      </c>
      <c r="G29" s="237" t="s">
        <v>789</v>
      </c>
      <c r="H29" s="237" t="s">
        <v>699</v>
      </c>
      <c r="I29" s="234" t="s">
        <v>790</v>
      </c>
    </row>
    <row r="30" spans="1:10" hidden="1" x14ac:dyDescent="0.2">
      <c r="A30" s="236" t="s">
        <v>716</v>
      </c>
      <c r="B30" s="236" t="s">
        <v>785</v>
      </c>
      <c r="C30" s="236" t="s">
        <v>786</v>
      </c>
      <c r="D30" s="236" t="s">
        <v>795</v>
      </c>
      <c r="E30" s="236" t="s">
        <v>788</v>
      </c>
      <c r="F30" s="236" t="s">
        <v>195</v>
      </c>
      <c r="G30" s="237" t="s">
        <v>789</v>
      </c>
      <c r="H30" s="237" t="s">
        <v>699</v>
      </c>
      <c r="I30" s="234" t="s">
        <v>790</v>
      </c>
    </row>
    <row r="31" spans="1:10" hidden="1" x14ac:dyDescent="0.2">
      <c r="A31" s="236" t="s">
        <v>716</v>
      </c>
      <c r="B31" s="236" t="s">
        <v>785</v>
      </c>
      <c r="C31" s="236" t="s">
        <v>785</v>
      </c>
      <c r="D31" s="236" t="s">
        <v>785</v>
      </c>
      <c r="E31" s="236" t="s">
        <v>796</v>
      </c>
      <c r="F31" s="236" t="s">
        <v>195</v>
      </c>
      <c r="G31" s="237" t="s">
        <v>797</v>
      </c>
      <c r="H31" s="237" t="s">
        <v>699</v>
      </c>
      <c r="I31" s="234" t="s">
        <v>790</v>
      </c>
    </row>
    <row r="32" spans="1:10" hidden="1" x14ac:dyDescent="0.2">
      <c r="A32" s="236" t="s">
        <v>716</v>
      </c>
      <c r="B32" s="236" t="s">
        <v>785</v>
      </c>
      <c r="C32" s="236" t="s">
        <v>731</v>
      </c>
      <c r="D32" s="236" t="s">
        <v>798</v>
      </c>
      <c r="E32" s="236" t="s">
        <v>799</v>
      </c>
      <c r="F32" s="236" t="s">
        <v>195</v>
      </c>
      <c r="G32" s="237" t="s">
        <v>800</v>
      </c>
      <c r="H32" s="237" t="s">
        <v>699</v>
      </c>
      <c r="I32" s="234" t="s">
        <v>790</v>
      </c>
    </row>
    <row r="33" spans="1:27" hidden="1" x14ac:dyDescent="0.2">
      <c r="A33" s="236" t="s">
        <v>716</v>
      </c>
      <c r="B33" s="236" t="s">
        <v>785</v>
      </c>
      <c r="C33" s="236" t="s">
        <v>731</v>
      </c>
      <c r="D33" s="236" t="s">
        <v>801</v>
      </c>
      <c r="E33" s="236" t="s">
        <v>799</v>
      </c>
      <c r="F33" s="236" t="s">
        <v>195</v>
      </c>
      <c r="G33" s="237" t="s">
        <v>800</v>
      </c>
      <c r="H33" s="237" t="s">
        <v>699</v>
      </c>
      <c r="I33" s="234" t="s">
        <v>790</v>
      </c>
    </row>
    <row r="34" spans="1:27" hidden="1" x14ac:dyDescent="0.2">
      <c r="A34" s="236" t="s">
        <v>716</v>
      </c>
      <c r="B34" s="236" t="s">
        <v>785</v>
      </c>
      <c r="C34" s="236" t="s">
        <v>731</v>
      </c>
      <c r="D34" s="236" t="s">
        <v>802</v>
      </c>
      <c r="E34" s="236" t="s">
        <v>799</v>
      </c>
      <c r="F34" s="236" t="s">
        <v>195</v>
      </c>
      <c r="G34" s="237" t="s">
        <v>800</v>
      </c>
      <c r="H34" s="237" t="s">
        <v>699</v>
      </c>
      <c r="I34" s="234" t="s">
        <v>790</v>
      </c>
    </row>
    <row r="35" spans="1:27" hidden="1" x14ac:dyDescent="0.2">
      <c r="A35" s="236" t="s">
        <v>716</v>
      </c>
      <c r="B35" s="236" t="s">
        <v>785</v>
      </c>
      <c r="C35" s="236" t="s">
        <v>731</v>
      </c>
      <c r="D35" s="236" t="s">
        <v>803</v>
      </c>
      <c r="E35" s="236" t="s">
        <v>799</v>
      </c>
      <c r="F35" s="236" t="s">
        <v>195</v>
      </c>
      <c r="G35" s="237" t="s">
        <v>800</v>
      </c>
      <c r="H35" s="237" t="s">
        <v>699</v>
      </c>
      <c r="I35" s="234" t="s">
        <v>790</v>
      </c>
    </row>
    <row r="36" spans="1:27" hidden="1" x14ac:dyDescent="0.2">
      <c r="A36" s="236" t="s">
        <v>716</v>
      </c>
      <c r="B36" s="236" t="s">
        <v>785</v>
      </c>
      <c r="C36" s="236" t="s">
        <v>731</v>
      </c>
      <c r="D36" s="236" t="s">
        <v>804</v>
      </c>
      <c r="E36" s="236" t="s">
        <v>799</v>
      </c>
      <c r="F36" s="236" t="s">
        <v>195</v>
      </c>
      <c r="G36" s="237" t="s">
        <v>800</v>
      </c>
      <c r="H36" s="237" t="s">
        <v>699</v>
      </c>
      <c r="I36" s="234" t="s">
        <v>790</v>
      </c>
    </row>
    <row r="37" spans="1:27" hidden="1" x14ac:dyDescent="0.2">
      <c r="A37" s="236" t="s">
        <v>716</v>
      </c>
      <c r="B37" s="236" t="s">
        <v>785</v>
      </c>
      <c r="C37" s="236" t="s">
        <v>731</v>
      </c>
      <c r="D37" s="236" t="s">
        <v>805</v>
      </c>
      <c r="E37" s="236" t="s">
        <v>799</v>
      </c>
      <c r="F37" s="236" t="s">
        <v>195</v>
      </c>
      <c r="G37" s="237" t="s">
        <v>800</v>
      </c>
      <c r="H37" s="237" t="s">
        <v>699</v>
      </c>
      <c r="I37" s="234" t="s">
        <v>725</v>
      </c>
    </row>
    <row r="38" spans="1:27" hidden="1" x14ac:dyDescent="0.2">
      <c r="A38" s="236" t="s">
        <v>716</v>
      </c>
      <c r="B38" s="236" t="s">
        <v>785</v>
      </c>
      <c r="C38" s="236" t="s">
        <v>731</v>
      </c>
      <c r="D38" s="242" t="s">
        <v>806</v>
      </c>
      <c r="E38" s="236" t="s">
        <v>799</v>
      </c>
      <c r="F38" s="236" t="s">
        <v>195</v>
      </c>
      <c r="G38" s="237" t="s">
        <v>800</v>
      </c>
      <c r="H38" s="237" t="s">
        <v>699</v>
      </c>
      <c r="I38" s="234" t="s">
        <v>790</v>
      </c>
    </row>
    <row r="39" spans="1:27" hidden="1" x14ac:dyDescent="0.2">
      <c r="A39" s="236" t="s">
        <v>716</v>
      </c>
      <c r="B39" s="236" t="s">
        <v>785</v>
      </c>
      <c r="C39" s="236" t="s">
        <v>731</v>
      </c>
      <c r="D39" s="242" t="s">
        <v>807</v>
      </c>
      <c r="E39" s="236" t="s">
        <v>799</v>
      </c>
      <c r="F39" s="236" t="s">
        <v>195</v>
      </c>
      <c r="G39" s="237" t="s">
        <v>800</v>
      </c>
      <c r="H39" s="237" t="s">
        <v>699</v>
      </c>
      <c r="I39" s="234" t="s">
        <v>790</v>
      </c>
    </row>
    <row r="40" spans="1:27" ht="22.9" hidden="1" customHeight="1" x14ac:dyDescent="0.2">
      <c r="A40" s="236" t="s">
        <v>716</v>
      </c>
      <c r="B40" s="236" t="s">
        <v>785</v>
      </c>
      <c r="C40" s="236" t="s">
        <v>731</v>
      </c>
      <c r="D40" s="236" t="s">
        <v>808</v>
      </c>
      <c r="E40" s="236" t="s">
        <v>799</v>
      </c>
      <c r="F40" s="236" t="s">
        <v>195</v>
      </c>
      <c r="G40" s="237" t="s">
        <v>800</v>
      </c>
      <c r="H40" s="237" t="s">
        <v>699</v>
      </c>
      <c r="I40" s="234" t="s">
        <v>809</v>
      </c>
    </row>
    <row r="41" spans="1:27" ht="51" hidden="1" x14ac:dyDescent="0.2">
      <c r="A41" s="250" t="s">
        <v>810</v>
      </c>
      <c r="B41" s="250" t="s">
        <v>811</v>
      </c>
      <c r="C41" s="250" t="s">
        <v>811</v>
      </c>
      <c r="D41" s="237"/>
      <c r="E41" s="250" t="s">
        <v>811</v>
      </c>
      <c r="F41" s="239" t="s">
        <v>183</v>
      </c>
      <c r="G41" s="237"/>
      <c r="H41" s="239" t="s">
        <v>704</v>
      </c>
      <c r="I41" s="240" t="s">
        <v>710</v>
      </c>
    </row>
    <row r="42" spans="1:27" hidden="1" x14ac:dyDescent="0.2">
      <c r="A42" s="236" t="s">
        <v>716</v>
      </c>
      <c r="B42" s="236" t="s">
        <v>812</v>
      </c>
      <c r="C42" s="236" t="s">
        <v>812</v>
      </c>
      <c r="D42" s="236" t="s">
        <v>813</v>
      </c>
      <c r="E42" s="236" t="s">
        <v>814</v>
      </c>
      <c r="F42" s="236" t="s">
        <v>195</v>
      </c>
      <c r="G42" s="237" t="s">
        <v>815</v>
      </c>
      <c r="H42" s="237" t="s">
        <v>699</v>
      </c>
      <c r="I42" s="234"/>
    </row>
    <row r="43" spans="1:27" hidden="1" x14ac:dyDescent="0.2">
      <c r="A43" s="236" t="s">
        <v>716</v>
      </c>
      <c r="B43" s="236" t="s">
        <v>812</v>
      </c>
      <c r="C43" s="236" t="s">
        <v>812</v>
      </c>
      <c r="D43" s="236" t="s">
        <v>816</v>
      </c>
      <c r="E43" s="236" t="s">
        <v>814</v>
      </c>
      <c r="F43" s="236" t="s">
        <v>195</v>
      </c>
      <c r="G43" s="237" t="s">
        <v>815</v>
      </c>
      <c r="H43" s="237" t="s">
        <v>699</v>
      </c>
      <c r="I43" s="234"/>
    </row>
    <row r="44" spans="1:27" ht="38.25" hidden="1" x14ac:dyDescent="0.2">
      <c r="A44" s="236" t="s">
        <v>716</v>
      </c>
      <c r="B44" s="236" t="s">
        <v>817</v>
      </c>
      <c r="C44" s="236" t="s">
        <v>817</v>
      </c>
      <c r="D44" s="236" t="s">
        <v>818</v>
      </c>
      <c r="E44" s="236" t="s">
        <v>819</v>
      </c>
      <c r="F44" s="236" t="s">
        <v>195</v>
      </c>
      <c r="G44" s="237" t="s">
        <v>820</v>
      </c>
      <c r="H44" s="237" t="s">
        <v>699</v>
      </c>
      <c r="I44" s="234" t="s">
        <v>821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716</v>
      </c>
      <c r="B45" s="236" t="s">
        <v>817</v>
      </c>
      <c r="C45" s="236" t="s">
        <v>817</v>
      </c>
      <c r="D45" s="236" t="s">
        <v>822</v>
      </c>
      <c r="E45" s="236" t="s">
        <v>819</v>
      </c>
      <c r="F45" s="236" t="s">
        <v>195</v>
      </c>
      <c r="G45" s="237" t="s">
        <v>820</v>
      </c>
      <c r="H45" s="237" t="s">
        <v>699</v>
      </c>
      <c r="I45" s="234" t="s">
        <v>821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706</v>
      </c>
      <c r="B46" s="241" t="s">
        <v>823</v>
      </c>
      <c r="C46" s="241" t="s">
        <v>823</v>
      </c>
      <c r="D46" s="242"/>
      <c r="E46" s="241" t="s">
        <v>823</v>
      </c>
      <c r="F46" s="239" t="s">
        <v>183</v>
      </c>
      <c r="G46" s="237" t="s">
        <v>824</v>
      </c>
      <c r="H46" s="239" t="s">
        <v>704</v>
      </c>
      <c r="I46" s="240" t="s">
        <v>710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751</v>
      </c>
      <c r="B47" s="243" t="s">
        <v>825</v>
      </c>
      <c r="C47" s="237"/>
      <c r="D47" s="237"/>
      <c r="E47" s="243" t="s">
        <v>825</v>
      </c>
      <c r="F47" s="239" t="s">
        <v>213</v>
      </c>
      <c r="G47" s="237"/>
      <c r="H47" s="239" t="s">
        <v>704</v>
      </c>
      <c r="I47" s="234" t="s">
        <v>753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751</v>
      </c>
      <c r="B48" s="243" t="s">
        <v>826</v>
      </c>
      <c r="C48" s="237"/>
      <c r="D48" s="237"/>
      <c r="E48" s="243" t="s">
        <v>826</v>
      </c>
      <c r="F48" s="239" t="s">
        <v>213</v>
      </c>
      <c r="G48" s="237"/>
      <c r="H48" s="239" t="s">
        <v>704</v>
      </c>
      <c r="I48" s="234" t="s">
        <v>753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827</v>
      </c>
      <c r="B49" s="245" t="s">
        <v>828</v>
      </c>
      <c r="C49" s="237"/>
      <c r="D49" s="237"/>
      <c r="E49" s="245" t="s">
        <v>828</v>
      </c>
      <c r="F49" s="239" t="s">
        <v>703</v>
      </c>
      <c r="G49" s="237"/>
      <c r="H49" s="239" t="s">
        <v>704</v>
      </c>
      <c r="I49" s="240" t="s">
        <v>705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customHeight="1" x14ac:dyDescent="0.2">
      <c r="A50" s="250" t="s">
        <v>829</v>
      </c>
      <c r="B50" s="250" t="s">
        <v>830</v>
      </c>
      <c r="C50" s="250" t="s">
        <v>830</v>
      </c>
      <c r="D50" s="237"/>
      <c r="E50" s="250" t="s">
        <v>830</v>
      </c>
      <c r="F50" s="239" t="s">
        <v>183</v>
      </c>
      <c r="G50" s="237" t="s">
        <v>831</v>
      </c>
      <c r="H50" s="239" t="s">
        <v>704</v>
      </c>
      <c r="I50" s="240" t="s">
        <v>710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716</v>
      </c>
      <c r="B51" s="236" t="s">
        <v>832</v>
      </c>
      <c r="C51" s="236" t="s">
        <v>833</v>
      </c>
      <c r="D51" s="236" t="s">
        <v>834</v>
      </c>
      <c r="E51" s="236" t="s">
        <v>835</v>
      </c>
      <c r="F51" s="236" t="s">
        <v>195</v>
      </c>
      <c r="G51" s="237" t="s">
        <v>836</v>
      </c>
      <c r="H51" s="237" t="s">
        <v>699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706</v>
      </c>
      <c r="B52" s="241" t="s">
        <v>837</v>
      </c>
      <c r="C52" s="241" t="s">
        <v>837</v>
      </c>
      <c r="D52" s="239"/>
      <c r="E52" s="241" t="s">
        <v>837</v>
      </c>
      <c r="F52" s="239" t="s">
        <v>183</v>
      </c>
      <c r="G52" s="237" t="s">
        <v>838</v>
      </c>
      <c r="H52" s="239" t="s">
        <v>704</v>
      </c>
      <c r="I52" s="240" t="s">
        <v>710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706</v>
      </c>
      <c r="B53" s="254" t="s">
        <v>839</v>
      </c>
      <c r="C53" s="254" t="s">
        <v>839</v>
      </c>
      <c r="D53" s="237"/>
      <c r="E53" s="254" t="s">
        <v>840</v>
      </c>
      <c r="F53" s="239" t="s">
        <v>213</v>
      </c>
      <c r="G53" s="237" t="s">
        <v>841</v>
      </c>
      <c r="H53" s="239" t="s">
        <v>704</v>
      </c>
      <c r="I53" s="234" t="s">
        <v>753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751</v>
      </c>
      <c r="B54" s="243" t="s">
        <v>842</v>
      </c>
      <c r="C54" s="237"/>
      <c r="D54" s="237"/>
      <c r="E54" s="243" t="s">
        <v>842</v>
      </c>
      <c r="F54" s="239" t="s">
        <v>213</v>
      </c>
      <c r="G54" s="237"/>
      <c r="H54" s="239" t="s">
        <v>704</v>
      </c>
      <c r="I54" s="234" t="s">
        <v>753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716</v>
      </c>
      <c r="B55" s="236" t="s">
        <v>843</v>
      </c>
      <c r="C55" s="236" t="s">
        <v>844</v>
      </c>
      <c r="D55" s="236"/>
      <c r="E55" s="236" t="s">
        <v>845</v>
      </c>
      <c r="F55" s="236" t="s">
        <v>195</v>
      </c>
      <c r="G55" s="237"/>
      <c r="H55" s="237" t="s">
        <v>699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x14ac:dyDescent="0.2">
      <c r="A56" s="236" t="s">
        <v>716</v>
      </c>
      <c r="B56" s="236" t="s">
        <v>846</v>
      </c>
      <c r="C56" s="236" t="s">
        <v>830</v>
      </c>
      <c r="D56" s="236" t="s">
        <v>847</v>
      </c>
      <c r="E56" s="236" t="s">
        <v>848</v>
      </c>
      <c r="F56" s="236" t="s">
        <v>195</v>
      </c>
      <c r="G56" s="237" t="s">
        <v>831</v>
      </c>
      <c r="H56" s="237" t="s">
        <v>699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716</v>
      </c>
      <c r="B57" s="236" t="s">
        <v>846</v>
      </c>
      <c r="C57" s="236" t="s">
        <v>849</v>
      </c>
      <c r="D57" s="236" t="s">
        <v>850</v>
      </c>
      <c r="E57" s="236" t="s">
        <v>851</v>
      </c>
      <c r="F57" s="236" t="s">
        <v>195</v>
      </c>
      <c r="G57" s="237" t="s">
        <v>852</v>
      </c>
      <c r="H57" s="237" t="s">
        <v>699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716</v>
      </c>
      <c r="B58" s="236" t="s">
        <v>846</v>
      </c>
      <c r="C58" s="236" t="s">
        <v>853</v>
      </c>
      <c r="D58" s="236" t="s">
        <v>854</v>
      </c>
      <c r="E58" s="236" t="s">
        <v>855</v>
      </c>
      <c r="F58" s="236" t="s">
        <v>195</v>
      </c>
      <c r="G58" s="237"/>
      <c r="H58" s="237" t="s">
        <v>699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706</v>
      </c>
      <c r="B59" s="242" t="s">
        <v>856</v>
      </c>
      <c r="C59" s="242" t="s">
        <v>856</v>
      </c>
      <c r="D59" s="242"/>
      <c r="E59" s="242" t="s">
        <v>856</v>
      </c>
      <c r="F59" s="239" t="s">
        <v>183</v>
      </c>
      <c r="G59" s="237" t="s">
        <v>857</v>
      </c>
      <c r="H59" s="239" t="s">
        <v>704</v>
      </c>
      <c r="I59" s="240" t="s">
        <v>710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27" hidden="1" customHeight="1" x14ac:dyDescent="0.2">
      <c r="A60" s="242" t="s">
        <v>706</v>
      </c>
      <c r="B60" s="242" t="s">
        <v>858</v>
      </c>
      <c r="C60" s="242" t="s">
        <v>858</v>
      </c>
      <c r="D60" s="239"/>
      <c r="E60" s="242" t="s">
        <v>858</v>
      </c>
      <c r="F60" s="239" t="s">
        <v>183</v>
      </c>
      <c r="G60" s="237" t="s">
        <v>859</v>
      </c>
      <c r="H60" s="239" t="s">
        <v>704</v>
      </c>
      <c r="I60" s="240" t="s">
        <v>710</v>
      </c>
    </row>
    <row r="61" spans="1:27" hidden="1" x14ac:dyDescent="0.2">
      <c r="A61" s="236" t="s">
        <v>716</v>
      </c>
      <c r="B61" s="236" t="s">
        <v>860</v>
      </c>
      <c r="C61" s="236" t="s">
        <v>861</v>
      </c>
      <c r="D61" s="236" t="s">
        <v>862</v>
      </c>
      <c r="E61" s="236" t="s">
        <v>863</v>
      </c>
      <c r="F61" s="236" t="s">
        <v>195</v>
      </c>
      <c r="G61" s="237" t="s">
        <v>272</v>
      </c>
      <c r="H61" s="237" t="s">
        <v>699</v>
      </c>
      <c r="I61" s="234"/>
    </row>
    <row r="62" spans="1:27" hidden="1" x14ac:dyDescent="0.2">
      <c r="A62" s="236" t="s">
        <v>716</v>
      </c>
      <c r="B62" s="236" t="s">
        <v>860</v>
      </c>
      <c r="C62" s="236" t="s">
        <v>864</v>
      </c>
      <c r="D62" s="236" t="s">
        <v>865</v>
      </c>
      <c r="E62" s="236" t="s">
        <v>284</v>
      </c>
      <c r="F62" s="236" t="s">
        <v>195</v>
      </c>
      <c r="G62" s="237" t="s">
        <v>285</v>
      </c>
      <c r="H62" s="237" t="s">
        <v>699</v>
      </c>
      <c r="I62" s="234" t="s">
        <v>866</v>
      </c>
    </row>
    <row r="63" spans="1:27" hidden="1" x14ac:dyDescent="0.2">
      <c r="A63" s="236" t="s">
        <v>716</v>
      </c>
      <c r="B63" s="236" t="s">
        <v>860</v>
      </c>
      <c r="C63" s="236" t="s">
        <v>864</v>
      </c>
      <c r="D63" s="236" t="s">
        <v>867</v>
      </c>
      <c r="E63" s="236" t="s">
        <v>284</v>
      </c>
      <c r="F63" s="236" t="s">
        <v>195</v>
      </c>
      <c r="G63" s="237" t="s">
        <v>285</v>
      </c>
      <c r="H63" s="237" t="s">
        <v>699</v>
      </c>
      <c r="I63" s="234" t="s">
        <v>866</v>
      </c>
    </row>
    <row r="64" spans="1:27" ht="51" hidden="1" x14ac:dyDescent="0.2">
      <c r="A64" s="238" t="s">
        <v>868</v>
      </c>
      <c r="B64" s="255" t="s">
        <v>869</v>
      </c>
      <c r="C64" s="237"/>
      <c r="D64" s="237"/>
      <c r="E64" s="255" t="s">
        <v>869</v>
      </c>
      <c r="F64" s="239" t="s">
        <v>703</v>
      </c>
      <c r="G64" s="237"/>
      <c r="H64" s="239" t="s">
        <v>704</v>
      </c>
      <c r="I64" s="240" t="s">
        <v>705</v>
      </c>
    </row>
    <row r="65" spans="1:27" ht="51" hidden="1" x14ac:dyDescent="0.2">
      <c r="A65" s="245" t="s">
        <v>868</v>
      </c>
      <c r="B65" s="245" t="s">
        <v>869</v>
      </c>
      <c r="C65" s="237"/>
      <c r="D65" s="237"/>
      <c r="E65" s="245" t="s">
        <v>869</v>
      </c>
      <c r="F65" s="239" t="s">
        <v>703</v>
      </c>
      <c r="G65" s="237"/>
      <c r="H65" s="239" t="s">
        <v>704</v>
      </c>
      <c r="I65" s="240" t="s">
        <v>705</v>
      </c>
    </row>
    <row r="66" spans="1:27" hidden="1" x14ac:dyDescent="0.2">
      <c r="A66" s="236" t="s">
        <v>694</v>
      </c>
      <c r="B66" s="236" t="s">
        <v>870</v>
      </c>
      <c r="C66" s="236" t="s">
        <v>870</v>
      </c>
      <c r="D66" s="237"/>
      <c r="E66" s="236" t="s">
        <v>314</v>
      </c>
      <c r="F66" s="236" t="s">
        <v>195</v>
      </c>
      <c r="G66" s="237" t="s">
        <v>315</v>
      </c>
      <c r="H66" s="237" t="s">
        <v>699</v>
      </c>
      <c r="I66" s="256" t="s">
        <v>871</v>
      </c>
    </row>
    <row r="67" spans="1:27" hidden="1" x14ac:dyDescent="0.2">
      <c r="A67" s="236" t="s">
        <v>743</v>
      </c>
      <c r="B67" s="236" t="s">
        <v>872</v>
      </c>
      <c r="C67" s="236" t="s">
        <v>872</v>
      </c>
      <c r="D67" s="236" t="s">
        <v>873</v>
      </c>
      <c r="E67" s="236" t="s">
        <v>874</v>
      </c>
      <c r="F67" s="236" t="s">
        <v>195</v>
      </c>
      <c r="G67" s="237"/>
      <c r="H67" s="237" t="s">
        <v>699</v>
      </c>
      <c r="I67" s="234" t="s">
        <v>875</v>
      </c>
    </row>
    <row r="68" spans="1:27" hidden="1" x14ac:dyDescent="0.2">
      <c r="A68" s="236" t="s">
        <v>743</v>
      </c>
      <c r="B68" s="236" t="s">
        <v>872</v>
      </c>
      <c r="C68" s="236" t="s">
        <v>872</v>
      </c>
      <c r="D68" s="236" t="s">
        <v>876</v>
      </c>
      <c r="E68" s="236" t="s">
        <v>877</v>
      </c>
      <c r="F68" s="236" t="s">
        <v>195</v>
      </c>
      <c r="G68" s="237"/>
      <c r="H68" s="237" t="s">
        <v>699</v>
      </c>
      <c r="I68" s="234"/>
    </row>
    <row r="69" spans="1:27" ht="38.25" hidden="1" x14ac:dyDescent="0.2">
      <c r="A69" s="243" t="s">
        <v>751</v>
      </c>
      <c r="B69" s="243" t="s">
        <v>878</v>
      </c>
      <c r="C69" s="237"/>
      <c r="D69" s="237"/>
      <c r="E69" s="243" t="s">
        <v>878</v>
      </c>
      <c r="F69" s="239" t="s">
        <v>213</v>
      </c>
      <c r="G69" s="237"/>
      <c r="H69" s="239" t="s">
        <v>704</v>
      </c>
      <c r="I69" s="234" t="s">
        <v>753</v>
      </c>
    </row>
    <row r="70" spans="1:27" ht="38.25" hidden="1" x14ac:dyDescent="0.2">
      <c r="A70" s="243" t="s">
        <v>751</v>
      </c>
      <c r="B70" s="243" t="s">
        <v>878</v>
      </c>
      <c r="C70" s="237"/>
      <c r="D70" s="237"/>
      <c r="E70" s="243" t="s">
        <v>878</v>
      </c>
      <c r="F70" s="239" t="s">
        <v>213</v>
      </c>
      <c r="G70" s="237"/>
      <c r="H70" s="239" t="s">
        <v>704</v>
      </c>
      <c r="I70" s="234" t="s">
        <v>753</v>
      </c>
    </row>
    <row r="71" spans="1:27" hidden="1" x14ac:dyDescent="0.2">
      <c r="A71" s="236" t="s">
        <v>716</v>
      </c>
      <c r="B71" s="236" t="s">
        <v>879</v>
      </c>
      <c r="C71" s="236" t="s">
        <v>879</v>
      </c>
      <c r="D71" s="236" t="s">
        <v>880</v>
      </c>
      <c r="E71" s="236" t="s">
        <v>881</v>
      </c>
      <c r="F71" s="236" t="s">
        <v>195</v>
      </c>
      <c r="G71" s="237" t="s">
        <v>882</v>
      </c>
      <c r="H71" s="237" t="s">
        <v>699</v>
      </c>
      <c r="I71" s="234" t="s">
        <v>883</v>
      </c>
    </row>
    <row r="72" spans="1:27" hidden="1" x14ac:dyDescent="0.2">
      <c r="A72" s="236" t="s">
        <v>716</v>
      </c>
      <c r="B72" s="236" t="s">
        <v>884</v>
      </c>
      <c r="C72" s="236" t="s">
        <v>885</v>
      </c>
      <c r="D72" s="236" t="s">
        <v>886</v>
      </c>
      <c r="E72" s="236" t="s">
        <v>195</v>
      </c>
      <c r="F72" s="236" t="s">
        <v>195</v>
      </c>
      <c r="G72" s="237" t="s">
        <v>331</v>
      </c>
      <c r="H72" s="237" t="s">
        <v>699</v>
      </c>
      <c r="I72" s="234"/>
    </row>
    <row r="73" spans="1:27" hidden="1" x14ac:dyDescent="0.2">
      <c r="A73" s="236" t="s">
        <v>716</v>
      </c>
      <c r="B73" s="236" t="s">
        <v>884</v>
      </c>
      <c r="C73" s="236" t="s">
        <v>887</v>
      </c>
      <c r="D73" s="236" t="s">
        <v>888</v>
      </c>
      <c r="E73" s="236" t="s">
        <v>371</v>
      </c>
      <c r="F73" s="236" t="s">
        <v>195</v>
      </c>
      <c r="G73" s="237" t="s">
        <v>372</v>
      </c>
      <c r="H73" s="237" t="s">
        <v>699</v>
      </c>
      <c r="I73" s="234"/>
    </row>
    <row r="74" spans="1:27" hidden="1" x14ac:dyDescent="0.2">
      <c r="A74" s="236" t="s">
        <v>716</v>
      </c>
      <c r="B74" s="236" t="s">
        <v>889</v>
      </c>
      <c r="C74" s="236" t="s">
        <v>890</v>
      </c>
      <c r="D74" s="236" t="s">
        <v>891</v>
      </c>
      <c r="E74" s="236" t="s">
        <v>892</v>
      </c>
      <c r="F74" s="236" t="s">
        <v>195</v>
      </c>
      <c r="G74" s="237" t="s">
        <v>893</v>
      </c>
      <c r="H74" s="237" t="s">
        <v>699</v>
      </c>
      <c r="I74" s="257"/>
    </row>
    <row r="75" spans="1:27" hidden="1" x14ac:dyDescent="0.2">
      <c r="A75" s="236" t="s">
        <v>716</v>
      </c>
      <c r="B75" s="236" t="s">
        <v>889</v>
      </c>
      <c r="C75" s="236" t="s">
        <v>894</v>
      </c>
      <c r="D75" s="236"/>
      <c r="E75" s="236" t="s">
        <v>895</v>
      </c>
      <c r="F75" s="236" t="s">
        <v>195</v>
      </c>
      <c r="G75" s="237" t="s">
        <v>896</v>
      </c>
      <c r="H75" s="237" t="s">
        <v>699</v>
      </c>
      <c r="I75" s="257"/>
    </row>
    <row r="76" spans="1:27" hidden="1" x14ac:dyDescent="0.2">
      <c r="A76" s="236" t="s">
        <v>716</v>
      </c>
      <c r="B76" s="236" t="s">
        <v>889</v>
      </c>
      <c r="C76" s="236" t="s">
        <v>897</v>
      </c>
      <c r="D76" s="236" t="s">
        <v>898</v>
      </c>
      <c r="E76" s="236" t="s">
        <v>899</v>
      </c>
      <c r="F76" s="236" t="s">
        <v>195</v>
      </c>
      <c r="G76" s="237" t="s">
        <v>900</v>
      </c>
      <c r="H76" s="237" t="s">
        <v>699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706</v>
      </c>
      <c r="B77" s="241" t="s">
        <v>901</v>
      </c>
      <c r="C77" s="241" t="s">
        <v>901</v>
      </c>
      <c r="D77" s="239"/>
      <c r="E77" s="241" t="s">
        <v>901</v>
      </c>
      <c r="F77" s="239" t="s">
        <v>183</v>
      </c>
      <c r="G77" s="237" t="s">
        <v>902</v>
      </c>
      <c r="H77" s="239" t="s">
        <v>704</v>
      </c>
      <c r="I77" s="240" t="s">
        <v>710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716</v>
      </c>
      <c r="B78" s="236" t="s">
        <v>903</v>
      </c>
      <c r="C78" s="236" t="s">
        <v>904</v>
      </c>
      <c r="D78" s="236" t="s">
        <v>905</v>
      </c>
      <c r="E78" s="236" t="s">
        <v>906</v>
      </c>
      <c r="F78" s="236" t="s">
        <v>195</v>
      </c>
      <c r="G78" s="237"/>
      <c r="H78" s="237" t="s">
        <v>699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706</v>
      </c>
      <c r="B79" s="250" t="s">
        <v>907</v>
      </c>
      <c r="C79" s="250" t="s">
        <v>907</v>
      </c>
      <c r="D79" s="239"/>
      <c r="E79" s="250" t="s">
        <v>907</v>
      </c>
      <c r="F79" s="239" t="s">
        <v>183</v>
      </c>
      <c r="G79" s="237" t="s">
        <v>908</v>
      </c>
      <c r="H79" s="239" t="s">
        <v>704</v>
      </c>
      <c r="I79" s="240" t="s">
        <v>710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909</v>
      </c>
      <c r="B80" s="247" t="s">
        <v>910</v>
      </c>
      <c r="C80" s="237"/>
      <c r="D80" s="237"/>
      <c r="E80" s="247" t="s">
        <v>910</v>
      </c>
      <c r="F80" s="239" t="s">
        <v>703</v>
      </c>
      <c r="G80" s="237" t="s">
        <v>911</v>
      </c>
      <c r="H80" s="239" t="s">
        <v>704</v>
      </c>
      <c r="I80" s="240" t="s">
        <v>705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912</v>
      </c>
      <c r="B81" s="241" t="s">
        <v>913</v>
      </c>
      <c r="C81" s="241" t="s">
        <v>913</v>
      </c>
      <c r="D81" s="239"/>
      <c r="E81" s="241" t="s">
        <v>914</v>
      </c>
      <c r="F81" s="239" t="s">
        <v>183</v>
      </c>
      <c r="G81" s="237" t="s">
        <v>915</v>
      </c>
      <c r="H81" s="239" t="s">
        <v>704</v>
      </c>
      <c r="I81" s="240" t="s">
        <v>710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916</v>
      </c>
      <c r="B82" s="238" t="s">
        <v>917</v>
      </c>
      <c r="C82" s="237"/>
      <c r="D82" s="237"/>
      <c r="E82" s="238" t="s">
        <v>917</v>
      </c>
      <c r="F82" s="239" t="s">
        <v>703</v>
      </c>
      <c r="G82" s="237" t="s">
        <v>918</v>
      </c>
      <c r="H82" s="239" t="s">
        <v>704</v>
      </c>
      <c r="I82" s="234" t="s">
        <v>705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919</v>
      </c>
      <c r="B83" s="250" t="s">
        <v>920</v>
      </c>
      <c r="C83" s="250" t="s">
        <v>920</v>
      </c>
      <c r="D83" s="237"/>
      <c r="E83" s="250" t="s">
        <v>920</v>
      </c>
      <c r="F83" s="239" t="s">
        <v>183</v>
      </c>
      <c r="G83" s="237" t="s">
        <v>921</v>
      </c>
      <c r="H83" s="239" t="s">
        <v>704</v>
      </c>
      <c r="I83" s="240" t="s">
        <v>710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751</v>
      </c>
      <c r="B84" s="243" t="s">
        <v>922</v>
      </c>
      <c r="C84" s="237"/>
      <c r="D84" s="237"/>
      <c r="E84" s="243" t="s">
        <v>922</v>
      </c>
      <c r="F84" s="239" t="s">
        <v>213</v>
      </c>
      <c r="G84" s="237"/>
      <c r="H84" s="239" t="s">
        <v>704</v>
      </c>
      <c r="I84" s="234" t="s">
        <v>753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751</v>
      </c>
      <c r="B85" s="243" t="s">
        <v>923</v>
      </c>
      <c r="C85" s="237"/>
      <c r="D85" s="237"/>
      <c r="E85" s="243" t="s">
        <v>923</v>
      </c>
      <c r="F85" s="239" t="s">
        <v>213</v>
      </c>
      <c r="G85" s="237"/>
      <c r="H85" s="239" t="s">
        <v>704</v>
      </c>
      <c r="I85" s="234" t="s">
        <v>924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770</v>
      </c>
      <c r="B86" s="259" t="s">
        <v>925</v>
      </c>
      <c r="C86" s="259" t="s">
        <v>925</v>
      </c>
      <c r="D86" s="237"/>
      <c r="E86" s="259" t="s">
        <v>925</v>
      </c>
      <c r="F86" s="239" t="s">
        <v>259</v>
      </c>
      <c r="G86" s="237" t="s">
        <v>926</v>
      </c>
      <c r="H86" s="239" t="s">
        <v>704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810</v>
      </c>
      <c r="B87" s="241" t="s">
        <v>927</v>
      </c>
      <c r="C87" s="241" t="s">
        <v>927</v>
      </c>
      <c r="D87" s="239"/>
      <c r="E87" s="241" t="s">
        <v>927</v>
      </c>
      <c r="F87" s="239" t="s">
        <v>183</v>
      </c>
      <c r="G87" s="237" t="s">
        <v>928</v>
      </c>
      <c r="H87" s="239" t="s">
        <v>704</v>
      </c>
      <c r="I87" s="240" t="s">
        <v>710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919</v>
      </c>
      <c r="B88" s="260" t="s">
        <v>929</v>
      </c>
      <c r="C88" s="260" t="s">
        <v>929</v>
      </c>
      <c r="D88" s="239"/>
      <c r="E88" s="260" t="s">
        <v>929</v>
      </c>
      <c r="F88" s="239" t="s">
        <v>183</v>
      </c>
      <c r="G88" s="237" t="s">
        <v>930</v>
      </c>
      <c r="H88" s="239" t="s">
        <v>704</v>
      </c>
      <c r="I88" s="240" t="s">
        <v>710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694</v>
      </c>
      <c r="B89" s="236" t="s">
        <v>931</v>
      </c>
      <c r="C89" s="236" t="s">
        <v>931</v>
      </c>
      <c r="D89" s="236" t="s">
        <v>932</v>
      </c>
      <c r="E89" s="236" t="s">
        <v>933</v>
      </c>
      <c r="F89" s="236" t="s">
        <v>195</v>
      </c>
      <c r="G89" s="237" t="s">
        <v>934</v>
      </c>
      <c r="H89" s="237" t="s">
        <v>699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716</v>
      </c>
      <c r="B90" s="236" t="s">
        <v>935</v>
      </c>
      <c r="C90" s="236" t="s">
        <v>935</v>
      </c>
      <c r="D90" s="236" t="s">
        <v>936</v>
      </c>
      <c r="E90" s="236" t="s">
        <v>937</v>
      </c>
      <c r="F90" s="236" t="s">
        <v>195</v>
      </c>
      <c r="G90" s="237" t="s">
        <v>938</v>
      </c>
      <c r="H90" s="237" t="s">
        <v>699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716</v>
      </c>
      <c r="B91" s="236" t="s">
        <v>939</v>
      </c>
      <c r="C91" s="236" t="s">
        <v>939</v>
      </c>
      <c r="D91" s="236" t="s">
        <v>940</v>
      </c>
      <c r="E91" s="236" t="s">
        <v>941</v>
      </c>
      <c r="F91" s="236" t="s">
        <v>195</v>
      </c>
      <c r="G91" s="237"/>
      <c r="H91" s="237" t="s">
        <v>699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716</v>
      </c>
      <c r="B92" s="236" t="s">
        <v>939</v>
      </c>
      <c r="C92" s="236" t="s">
        <v>939</v>
      </c>
      <c r="D92" s="236" t="s">
        <v>942</v>
      </c>
      <c r="E92" s="236" t="s">
        <v>941</v>
      </c>
      <c r="F92" s="236" t="s">
        <v>195</v>
      </c>
      <c r="G92" s="237"/>
      <c r="H92" s="237" t="s">
        <v>699</v>
      </c>
      <c r="I92" s="261"/>
    </row>
    <row r="93" spans="1:27" hidden="1" x14ac:dyDescent="0.2">
      <c r="A93" s="236" t="s">
        <v>716</v>
      </c>
      <c r="B93" s="236" t="s">
        <v>943</v>
      </c>
      <c r="C93" s="236" t="s">
        <v>943</v>
      </c>
      <c r="D93" s="236"/>
      <c r="E93" s="236" t="s">
        <v>944</v>
      </c>
      <c r="F93" s="236" t="s">
        <v>195</v>
      </c>
      <c r="G93" s="237"/>
      <c r="H93" s="237" t="s">
        <v>699</v>
      </c>
      <c r="I93" s="257" t="s">
        <v>945</v>
      </c>
    </row>
    <row r="94" spans="1:27" ht="51" hidden="1" x14ac:dyDescent="0.2">
      <c r="A94" s="242" t="s">
        <v>706</v>
      </c>
      <c r="B94" s="242" t="s">
        <v>946</v>
      </c>
      <c r="C94" s="242" t="s">
        <v>946</v>
      </c>
      <c r="D94" s="239"/>
      <c r="E94" s="242" t="s">
        <v>946</v>
      </c>
      <c r="F94" s="239" t="s">
        <v>183</v>
      </c>
      <c r="G94" s="237" t="s">
        <v>947</v>
      </c>
      <c r="H94" s="239" t="s">
        <v>704</v>
      </c>
      <c r="I94" s="240" t="s">
        <v>710</v>
      </c>
    </row>
    <row r="95" spans="1:27" ht="38.25" hidden="1" x14ac:dyDescent="0.2">
      <c r="A95" s="262" t="s">
        <v>751</v>
      </c>
      <c r="B95" s="262" t="s">
        <v>948</v>
      </c>
      <c r="C95" s="237"/>
      <c r="D95" s="237"/>
      <c r="E95" s="262" t="s">
        <v>949</v>
      </c>
      <c r="F95" s="239" t="s">
        <v>213</v>
      </c>
      <c r="G95" s="237" t="s">
        <v>950</v>
      </c>
      <c r="H95" s="239" t="s">
        <v>704</v>
      </c>
      <c r="I95" s="234" t="s">
        <v>753</v>
      </c>
    </row>
    <row r="96" spans="1:27" ht="38.25" hidden="1" x14ac:dyDescent="0.2">
      <c r="A96" s="243" t="s">
        <v>751</v>
      </c>
      <c r="B96" s="243" t="s">
        <v>951</v>
      </c>
      <c r="C96" s="237"/>
      <c r="D96" s="237"/>
      <c r="E96" s="243" t="s">
        <v>951</v>
      </c>
      <c r="F96" s="239" t="s">
        <v>213</v>
      </c>
      <c r="G96" s="237"/>
      <c r="H96" s="239" t="s">
        <v>704</v>
      </c>
      <c r="I96" s="234" t="s">
        <v>753</v>
      </c>
    </row>
    <row r="97" spans="1:9" ht="51" hidden="1" x14ac:dyDescent="0.2">
      <c r="A97" s="245" t="s">
        <v>827</v>
      </c>
      <c r="B97" s="245" t="s">
        <v>952</v>
      </c>
      <c r="C97" s="237"/>
      <c r="D97" s="237" t="s">
        <v>953</v>
      </c>
      <c r="E97" s="245" t="s">
        <v>952</v>
      </c>
      <c r="F97" s="239" t="s">
        <v>703</v>
      </c>
      <c r="G97" s="237" t="s">
        <v>954</v>
      </c>
      <c r="H97" s="239" t="s">
        <v>704</v>
      </c>
      <c r="I97" s="240" t="s">
        <v>705</v>
      </c>
    </row>
    <row r="98" spans="1:9" hidden="1" x14ac:dyDescent="0.2">
      <c r="A98" s="236" t="s">
        <v>716</v>
      </c>
      <c r="B98" s="236" t="s">
        <v>955</v>
      </c>
      <c r="C98" s="236" t="s">
        <v>956</v>
      </c>
      <c r="D98" s="236" t="s">
        <v>957</v>
      </c>
      <c r="E98" s="236" t="s">
        <v>958</v>
      </c>
      <c r="F98" s="236" t="s">
        <v>195</v>
      </c>
      <c r="G98" s="237"/>
      <c r="H98" s="237" t="s">
        <v>699</v>
      </c>
      <c r="I98" s="257"/>
    </row>
    <row r="99" spans="1:9" ht="51" hidden="1" x14ac:dyDescent="0.2">
      <c r="A99" s="242" t="s">
        <v>706</v>
      </c>
      <c r="B99" s="242" t="s">
        <v>959</v>
      </c>
      <c r="C99" s="242" t="s">
        <v>959</v>
      </c>
      <c r="D99" s="239"/>
      <c r="E99" s="242" t="s">
        <v>959</v>
      </c>
      <c r="F99" s="239" t="s">
        <v>183</v>
      </c>
      <c r="G99" s="237" t="s">
        <v>960</v>
      </c>
      <c r="H99" s="239" t="s">
        <v>704</v>
      </c>
      <c r="I99" s="240" t="s">
        <v>710</v>
      </c>
    </row>
    <row r="100" spans="1:9" hidden="1" x14ac:dyDescent="0.2">
      <c r="A100" s="236" t="s">
        <v>716</v>
      </c>
      <c r="B100" s="242" t="s">
        <v>961</v>
      </c>
      <c r="C100" s="242" t="s">
        <v>961</v>
      </c>
      <c r="D100" s="242" t="s">
        <v>962</v>
      </c>
      <c r="E100" s="242" t="s">
        <v>961</v>
      </c>
      <c r="F100" s="236" t="s">
        <v>195</v>
      </c>
      <c r="G100" s="237" t="s">
        <v>963</v>
      </c>
      <c r="H100" s="237" t="s">
        <v>699</v>
      </c>
      <c r="I100" s="234" t="s">
        <v>866</v>
      </c>
    </row>
    <row r="101" spans="1:9" hidden="1" x14ac:dyDescent="0.2">
      <c r="A101" s="236" t="s">
        <v>716</v>
      </c>
      <c r="B101" s="242" t="s">
        <v>961</v>
      </c>
      <c r="C101" s="242" t="s">
        <v>961</v>
      </c>
      <c r="D101" s="242" t="s">
        <v>964</v>
      </c>
      <c r="E101" s="242" t="s">
        <v>961</v>
      </c>
      <c r="F101" s="236" t="s">
        <v>195</v>
      </c>
      <c r="G101" s="237" t="s">
        <v>963</v>
      </c>
      <c r="H101" s="237" t="s">
        <v>699</v>
      </c>
      <c r="I101" s="234" t="s">
        <v>866</v>
      </c>
    </row>
    <row r="102" spans="1:9" hidden="1" x14ac:dyDescent="0.2">
      <c r="A102" s="236" t="s">
        <v>716</v>
      </c>
      <c r="B102" s="236" t="s">
        <v>965</v>
      </c>
      <c r="C102" s="236" t="s">
        <v>965</v>
      </c>
      <c r="D102" s="236" t="s">
        <v>966</v>
      </c>
      <c r="E102" s="236" t="s">
        <v>967</v>
      </c>
      <c r="F102" s="236" t="s">
        <v>195</v>
      </c>
      <c r="G102" s="237"/>
      <c r="H102" s="237" t="s">
        <v>699</v>
      </c>
      <c r="I102" s="234" t="s">
        <v>866</v>
      </c>
    </row>
    <row r="103" spans="1:9" hidden="1" x14ac:dyDescent="0.2">
      <c r="A103" s="236" t="s">
        <v>716</v>
      </c>
      <c r="B103" s="236" t="s">
        <v>965</v>
      </c>
      <c r="C103" s="236" t="s">
        <v>968</v>
      </c>
      <c r="D103" s="236"/>
      <c r="E103" s="236" t="s">
        <v>969</v>
      </c>
      <c r="F103" s="236" t="s">
        <v>195</v>
      </c>
      <c r="G103" s="237"/>
      <c r="H103" s="237" t="s">
        <v>699</v>
      </c>
      <c r="I103" s="234" t="s">
        <v>866</v>
      </c>
    </row>
    <row r="104" spans="1:9" hidden="1" x14ac:dyDescent="0.2">
      <c r="A104" s="236" t="s">
        <v>716</v>
      </c>
      <c r="B104" s="236" t="s">
        <v>965</v>
      </c>
      <c r="C104" s="236" t="s">
        <v>970</v>
      </c>
      <c r="D104" s="236"/>
      <c r="E104" s="236" t="s">
        <v>971</v>
      </c>
      <c r="F104" s="236" t="s">
        <v>195</v>
      </c>
      <c r="G104" s="237"/>
      <c r="H104" s="237" t="s">
        <v>699</v>
      </c>
      <c r="I104" s="234" t="s">
        <v>866</v>
      </c>
    </row>
    <row r="105" spans="1:9" hidden="1" x14ac:dyDescent="0.2">
      <c r="A105" s="245" t="s">
        <v>770</v>
      </c>
      <c r="B105" s="245" t="s">
        <v>972</v>
      </c>
      <c r="C105" s="245" t="s">
        <v>972</v>
      </c>
      <c r="D105" s="237"/>
      <c r="E105" s="245" t="s">
        <v>972</v>
      </c>
      <c r="F105" s="239" t="s">
        <v>259</v>
      </c>
      <c r="G105" s="237" t="s">
        <v>973</v>
      </c>
      <c r="H105" s="239" t="s">
        <v>704</v>
      </c>
      <c r="I105" s="234"/>
    </row>
    <row r="106" spans="1:9" hidden="1" x14ac:dyDescent="0.2">
      <c r="A106" s="247" t="s">
        <v>974</v>
      </c>
      <c r="B106" s="247" t="s">
        <v>975</v>
      </c>
      <c r="C106" s="237"/>
      <c r="D106" s="237"/>
      <c r="E106" s="247" t="s">
        <v>975</v>
      </c>
      <c r="F106" s="239" t="s">
        <v>213</v>
      </c>
      <c r="G106" s="237"/>
      <c r="H106" s="239" t="s">
        <v>704</v>
      </c>
      <c r="I106" s="234" t="s">
        <v>976</v>
      </c>
    </row>
    <row r="107" spans="1:9" ht="51" hidden="1" x14ac:dyDescent="0.2">
      <c r="A107" s="242" t="s">
        <v>706</v>
      </c>
      <c r="B107" s="242" t="s">
        <v>977</v>
      </c>
      <c r="C107" s="242" t="s">
        <v>977</v>
      </c>
      <c r="D107" s="239"/>
      <c r="E107" s="242" t="s">
        <v>977</v>
      </c>
      <c r="F107" s="239" t="s">
        <v>183</v>
      </c>
      <c r="G107" s="237" t="s">
        <v>978</v>
      </c>
      <c r="H107" s="239" t="s">
        <v>704</v>
      </c>
      <c r="I107" s="240" t="s">
        <v>710</v>
      </c>
    </row>
    <row r="108" spans="1:9" ht="38.25" hidden="1" x14ac:dyDescent="0.2">
      <c r="A108" s="236" t="s">
        <v>716</v>
      </c>
      <c r="B108" s="236" t="s">
        <v>979</v>
      </c>
      <c r="C108" s="236" t="s">
        <v>980</v>
      </c>
      <c r="D108" s="236" t="s">
        <v>981</v>
      </c>
      <c r="E108" s="236" t="s">
        <v>982</v>
      </c>
      <c r="F108" s="236" t="s">
        <v>195</v>
      </c>
      <c r="G108" s="237" t="s">
        <v>983</v>
      </c>
      <c r="H108" s="237" t="s">
        <v>699</v>
      </c>
      <c r="I108" s="234" t="s">
        <v>984</v>
      </c>
    </row>
    <row r="109" spans="1:9" hidden="1" x14ac:dyDescent="0.2">
      <c r="A109" s="236" t="s">
        <v>716</v>
      </c>
      <c r="B109" s="236" t="s">
        <v>979</v>
      </c>
      <c r="C109" s="236" t="s">
        <v>979</v>
      </c>
      <c r="D109" s="236" t="s">
        <v>985</v>
      </c>
      <c r="E109" s="236" t="s">
        <v>979</v>
      </c>
      <c r="F109" s="236" t="s">
        <v>195</v>
      </c>
      <c r="G109" s="237" t="s">
        <v>986</v>
      </c>
      <c r="H109" s="237" t="s">
        <v>699</v>
      </c>
      <c r="I109" s="234"/>
    </row>
    <row r="110" spans="1:9" ht="38.25" hidden="1" x14ac:dyDescent="0.2">
      <c r="A110" s="236" t="s">
        <v>716</v>
      </c>
      <c r="B110" s="236" t="s">
        <v>979</v>
      </c>
      <c r="C110" s="236" t="s">
        <v>979</v>
      </c>
      <c r="D110" s="236" t="s">
        <v>987</v>
      </c>
      <c r="E110" s="236" t="s">
        <v>979</v>
      </c>
      <c r="F110" s="236" t="s">
        <v>195</v>
      </c>
      <c r="G110" s="237" t="s">
        <v>986</v>
      </c>
      <c r="H110" s="237" t="s">
        <v>699</v>
      </c>
      <c r="I110" s="257" t="s">
        <v>984</v>
      </c>
    </row>
    <row r="111" spans="1:9" hidden="1" x14ac:dyDescent="0.2">
      <c r="A111" s="236" t="s">
        <v>716</v>
      </c>
      <c r="B111" s="236" t="s">
        <v>979</v>
      </c>
      <c r="C111" s="236" t="s">
        <v>979</v>
      </c>
      <c r="D111" s="236" t="s">
        <v>988</v>
      </c>
      <c r="E111" s="236" t="s">
        <v>979</v>
      </c>
      <c r="F111" s="236" t="s">
        <v>195</v>
      </c>
      <c r="G111" s="237" t="s">
        <v>986</v>
      </c>
      <c r="H111" s="237" t="s">
        <v>699</v>
      </c>
      <c r="I111" s="234"/>
    </row>
    <row r="112" spans="1:9" hidden="1" x14ac:dyDescent="0.2">
      <c r="A112" s="236" t="s">
        <v>716</v>
      </c>
      <c r="B112" s="236" t="s">
        <v>989</v>
      </c>
      <c r="C112" s="236" t="s">
        <v>990</v>
      </c>
      <c r="D112" s="236" t="s">
        <v>991</v>
      </c>
      <c r="E112" s="236" t="s">
        <v>992</v>
      </c>
      <c r="F112" s="236" t="s">
        <v>195</v>
      </c>
      <c r="G112" s="237" t="s">
        <v>993</v>
      </c>
      <c r="H112" s="237" t="s">
        <v>699</v>
      </c>
      <c r="I112" s="234"/>
    </row>
    <row r="113" spans="1:9" hidden="1" x14ac:dyDescent="0.2">
      <c r="A113" s="236" t="s">
        <v>716</v>
      </c>
      <c r="B113" s="236" t="s">
        <v>989</v>
      </c>
      <c r="C113" s="236" t="s">
        <v>994</v>
      </c>
      <c r="D113" s="236"/>
      <c r="E113" s="236" t="s">
        <v>995</v>
      </c>
      <c r="F113" s="236" t="s">
        <v>195</v>
      </c>
      <c r="G113" s="237"/>
      <c r="H113" s="237" t="s">
        <v>699</v>
      </c>
      <c r="I113" s="234"/>
    </row>
    <row r="114" spans="1:9" ht="25.5" hidden="1" x14ac:dyDescent="0.2">
      <c r="A114" s="236" t="s">
        <v>716</v>
      </c>
      <c r="B114" s="236" t="s">
        <v>989</v>
      </c>
      <c r="C114" s="236" t="s">
        <v>996</v>
      </c>
      <c r="D114" s="236"/>
      <c r="E114" s="700" t="s">
        <v>206</v>
      </c>
      <c r="F114" s="236" t="s">
        <v>195</v>
      </c>
      <c r="G114" s="237"/>
      <c r="H114" s="237" t="s">
        <v>699</v>
      </c>
      <c r="I114" s="699" t="s">
        <v>997</v>
      </c>
    </row>
    <row r="115" spans="1:9" hidden="1" x14ac:dyDescent="0.2">
      <c r="A115" s="236" t="s">
        <v>716</v>
      </c>
      <c r="B115" s="236" t="s">
        <v>989</v>
      </c>
      <c r="C115" s="236" t="s">
        <v>998</v>
      </c>
      <c r="D115" s="236"/>
      <c r="E115" s="236" t="s">
        <v>999</v>
      </c>
      <c r="F115" s="236" t="s">
        <v>195</v>
      </c>
      <c r="G115" s="237"/>
      <c r="H115" s="237" t="s">
        <v>699</v>
      </c>
      <c r="I115" s="234"/>
    </row>
    <row r="116" spans="1:9" hidden="1" x14ac:dyDescent="0.2">
      <c r="A116" s="236" t="s">
        <v>716</v>
      </c>
      <c r="B116" s="236" t="s">
        <v>989</v>
      </c>
      <c r="C116" s="236" t="s">
        <v>1000</v>
      </c>
      <c r="D116" s="236"/>
      <c r="E116" s="236" t="s">
        <v>1001</v>
      </c>
      <c r="F116" s="236" t="s">
        <v>195</v>
      </c>
      <c r="G116" s="237"/>
      <c r="H116" s="237" t="s">
        <v>699</v>
      </c>
      <c r="I116" s="234"/>
    </row>
    <row r="117" spans="1:9" ht="38.25" hidden="1" x14ac:dyDescent="0.2">
      <c r="A117" s="243" t="s">
        <v>751</v>
      </c>
      <c r="B117" s="243" t="s">
        <v>1002</v>
      </c>
      <c r="C117" s="237"/>
      <c r="D117" s="237"/>
      <c r="E117" s="243" t="s">
        <v>1002</v>
      </c>
      <c r="F117" s="239" t="s">
        <v>213</v>
      </c>
      <c r="G117" s="237"/>
      <c r="H117" s="239" t="s">
        <v>704</v>
      </c>
      <c r="I117" s="234" t="s">
        <v>753</v>
      </c>
    </row>
    <row r="118" spans="1:9" ht="51" hidden="1" x14ac:dyDescent="0.2">
      <c r="A118" s="237"/>
      <c r="B118" s="237"/>
      <c r="C118" s="237" t="s">
        <v>187</v>
      </c>
      <c r="D118" s="237"/>
      <c r="E118" s="237" t="s">
        <v>187</v>
      </c>
      <c r="F118" s="237" t="s">
        <v>1003</v>
      </c>
      <c r="G118" s="237" t="s">
        <v>188</v>
      </c>
      <c r="H118" s="237" t="s">
        <v>704</v>
      </c>
      <c r="I118" s="234" t="s">
        <v>1004</v>
      </c>
    </row>
    <row r="119" spans="1:9" hidden="1" x14ac:dyDescent="0.2">
      <c r="A119" s="237"/>
      <c r="B119" s="237"/>
      <c r="C119" s="237" t="s">
        <v>1005</v>
      </c>
      <c r="D119" s="237"/>
      <c r="E119" s="237" t="s">
        <v>1005</v>
      </c>
      <c r="F119" s="237" t="s">
        <v>1003</v>
      </c>
      <c r="G119" s="237" t="s">
        <v>1006</v>
      </c>
      <c r="H119" s="237" t="s">
        <v>699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1003</v>
      </c>
      <c r="G120" s="237" t="s">
        <v>1007</v>
      </c>
      <c r="H120" s="237" t="s">
        <v>704</v>
      </c>
      <c r="I120" s="234" t="s">
        <v>1008</v>
      </c>
    </row>
    <row r="121" spans="1:9" ht="51" hidden="1" x14ac:dyDescent="0.2">
      <c r="A121" s="237"/>
      <c r="B121" s="237"/>
      <c r="C121" s="237" t="s">
        <v>183</v>
      </c>
      <c r="D121" s="237"/>
      <c r="E121" s="237" t="s">
        <v>183</v>
      </c>
      <c r="F121" s="237" t="s">
        <v>1003</v>
      </c>
      <c r="G121" s="237" t="s">
        <v>325</v>
      </c>
      <c r="H121" s="237" t="s">
        <v>704</v>
      </c>
      <c r="I121" s="240" t="s">
        <v>710</v>
      </c>
    </row>
    <row r="122" spans="1:9" hidden="1" x14ac:dyDescent="0.2">
      <c r="A122" s="237"/>
      <c r="B122" s="237"/>
      <c r="C122" s="237" t="s">
        <v>1009</v>
      </c>
      <c r="D122" s="237"/>
      <c r="E122" s="237" t="s">
        <v>1009</v>
      </c>
      <c r="F122" s="237" t="s">
        <v>234</v>
      </c>
      <c r="G122" s="237" t="s">
        <v>329</v>
      </c>
      <c r="H122" s="237" t="s">
        <v>699</v>
      </c>
      <c r="I122" s="234"/>
    </row>
    <row r="123" spans="1:9" ht="38.25" hidden="1" x14ac:dyDescent="0.2">
      <c r="A123" s="237"/>
      <c r="B123" s="237"/>
      <c r="C123" s="237" t="s">
        <v>213</v>
      </c>
      <c r="D123" s="237"/>
      <c r="E123" s="237" t="s">
        <v>213</v>
      </c>
      <c r="F123" s="237" t="s">
        <v>1003</v>
      </c>
      <c r="G123" s="237" t="s">
        <v>311</v>
      </c>
      <c r="H123" s="237" t="s">
        <v>704</v>
      </c>
      <c r="I123" s="234" t="s">
        <v>753</v>
      </c>
    </row>
    <row r="124" spans="1:9" ht="51" hidden="1" x14ac:dyDescent="0.2">
      <c r="A124" s="237"/>
      <c r="B124" s="237"/>
      <c r="C124" s="237" t="s">
        <v>703</v>
      </c>
      <c r="D124" s="237"/>
      <c r="E124" s="237" t="s">
        <v>703</v>
      </c>
      <c r="F124" s="237" t="s">
        <v>1003</v>
      </c>
      <c r="G124" s="237" t="s">
        <v>1010</v>
      </c>
      <c r="H124" s="237" t="s">
        <v>704</v>
      </c>
      <c r="I124" s="240" t="s">
        <v>705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1003</v>
      </c>
      <c r="G125" s="237" t="s">
        <v>365</v>
      </c>
      <c r="H125" s="237" t="s">
        <v>699</v>
      </c>
      <c r="I125" s="234" t="s">
        <v>1011</v>
      </c>
    </row>
    <row r="126" spans="1:9" hidden="1" x14ac:dyDescent="0.2">
      <c r="A126" s="237"/>
      <c r="B126" s="237"/>
      <c r="C126" s="237" t="s">
        <v>371</v>
      </c>
      <c r="D126" s="237"/>
      <c r="E126" s="237" t="s">
        <v>371</v>
      </c>
      <c r="F126" s="237" t="s">
        <v>1003</v>
      </c>
      <c r="G126" s="237" t="s">
        <v>372</v>
      </c>
      <c r="H126" s="237" t="s">
        <v>699</v>
      </c>
      <c r="I126" s="234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6D4755F8-A0BD-41BE-B552-8282204FB11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47A0409E-4041-4DF3-952F-4F51F3613D39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EFF460DC-4829-4BA6-9683-3445FE10C05E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A35846CC-58E4-4C7B-B400-F661001ACFB0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91" t="s">
        <v>1012</v>
      </c>
      <c r="B1" s="792" t="s">
        <v>1013</v>
      </c>
      <c r="C1" s="792" t="s">
        <v>1014</v>
      </c>
      <c r="D1" s="792" t="s">
        <v>1015</v>
      </c>
    </row>
    <row r="2" spans="1:4" ht="47.45" customHeight="1" thickBot="1" x14ac:dyDescent="0.25">
      <c r="A2" s="793" t="s">
        <v>1016</v>
      </c>
      <c r="B2" s="566" t="s">
        <v>1017</v>
      </c>
      <c r="C2" s="566" t="s">
        <v>1018</v>
      </c>
      <c r="D2" s="566" t="s">
        <v>1019</v>
      </c>
    </row>
    <row r="3" spans="1:4" ht="15.75" thickBot="1" x14ac:dyDescent="0.25">
      <c r="A3" s="1294" t="s">
        <v>1020</v>
      </c>
      <c r="B3" s="1294" t="s">
        <v>1021</v>
      </c>
      <c r="C3" s="566" t="s">
        <v>1018</v>
      </c>
      <c r="D3" s="566" t="s">
        <v>1022</v>
      </c>
    </row>
    <row r="4" spans="1:4" ht="15.75" thickBot="1" x14ac:dyDescent="0.25">
      <c r="A4" s="1295"/>
      <c r="B4" s="1295"/>
      <c r="C4" s="566" t="s">
        <v>1018</v>
      </c>
      <c r="D4" s="566" t="s">
        <v>1023</v>
      </c>
    </row>
    <row r="5" spans="1:4" ht="15.75" thickBot="1" x14ac:dyDescent="0.25">
      <c r="A5" s="1295"/>
      <c r="B5" s="1295"/>
      <c r="C5" s="566" t="s">
        <v>1018</v>
      </c>
      <c r="D5" s="566" t="s">
        <v>1024</v>
      </c>
    </row>
    <row r="6" spans="1:4" ht="15.75" thickBot="1" x14ac:dyDescent="0.25">
      <c r="A6" s="1295"/>
      <c r="B6" s="1295"/>
      <c r="C6" s="566" t="s">
        <v>1018</v>
      </c>
      <c r="D6" s="566" t="s">
        <v>1025</v>
      </c>
    </row>
    <row r="7" spans="1:4" ht="15.75" thickBot="1" x14ac:dyDescent="0.25">
      <c r="A7" s="1295"/>
      <c r="B7" s="1295"/>
      <c r="C7" s="566" t="s">
        <v>1018</v>
      </c>
      <c r="D7" s="566" t="s">
        <v>1026</v>
      </c>
    </row>
    <row r="8" spans="1:4" ht="15.75" thickBot="1" x14ac:dyDescent="0.25">
      <c r="A8" s="1295"/>
      <c r="B8" s="1295"/>
      <c r="C8" s="566" t="s">
        <v>1018</v>
      </c>
      <c r="D8" s="566" t="s">
        <v>1027</v>
      </c>
    </row>
    <row r="9" spans="1:4" ht="15.75" thickBot="1" x14ac:dyDescent="0.25">
      <c r="A9" s="1295"/>
      <c r="B9" s="1295"/>
      <c r="C9" s="566" t="s">
        <v>1018</v>
      </c>
      <c r="D9" s="566" t="s">
        <v>1028</v>
      </c>
    </row>
    <row r="10" spans="1:4" ht="15.75" thickBot="1" x14ac:dyDescent="0.25">
      <c r="A10" s="1295"/>
      <c r="B10" s="1295"/>
      <c r="C10" s="566" t="s">
        <v>1029</v>
      </c>
      <c r="D10" s="566" t="s">
        <v>1030</v>
      </c>
    </row>
    <row r="11" spans="1:4" ht="15.75" thickBot="1" x14ac:dyDescent="0.25">
      <c r="A11" s="1295"/>
      <c r="B11" s="1295"/>
      <c r="C11" s="566" t="s">
        <v>1018</v>
      </c>
      <c r="D11" s="566" t="s">
        <v>1031</v>
      </c>
    </row>
    <row r="12" spans="1:4" ht="15.75" thickBot="1" x14ac:dyDescent="0.25">
      <c r="A12" s="1296"/>
      <c r="B12" s="1296"/>
      <c r="C12" s="566" t="s">
        <v>1018</v>
      </c>
      <c r="D12" s="566" t="s">
        <v>1032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N132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401" customWidth="1"/>
    <col min="2" max="2" width="23.28515625" style="151" customWidth="1"/>
    <col min="3" max="3" width="11.140625" style="151" customWidth="1"/>
    <col min="4" max="4" width="16.42578125" style="151" customWidth="1"/>
    <col min="5" max="5" width="18.42578125" style="151" customWidth="1"/>
    <col min="6" max="6" width="20.7109375" style="151" customWidth="1"/>
    <col min="7" max="7" width="14.28515625" style="151" customWidth="1"/>
    <col min="8" max="8" width="18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x14ac:dyDescent="0.2">
      <c r="K1" s="155"/>
    </row>
    <row r="2" spans="1:11" ht="15" x14ac:dyDescent="0.2">
      <c r="B2" s="8" t="s">
        <v>1033</v>
      </c>
      <c r="H2" s="681" t="s">
        <v>382</v>
      </c>
      <c r="K2" s="155"/>
    </row>
    <row r="3" spans="1:11" ht="15.75" customHeight="1" x14ac:dyDescent="0.2">
      <c r="K3" s="155"/>
    </row>
    <row r="4" spans="1:11" ht="16.5" customHeight="1" x14ac:dyDescent="0.2">
      <c r="B4" s="152"/>
      <c r="C4" s="153" t="s">
        <v>1034</v>
      </c>
      <c r="D4" s="154"/>
      <c r="E4" s="154"/>
    </row>
    <row r="5" spans="1:11" x14ac:dyDescent="0.2">
      <c r="B5" s="152"/>
      <c r="C5" s="152"/>
      <c r="D5" s="152"/>
      <c r="E5" s="152"/>
      <c r="F5" s="138"/>
      <c r="G5" s="138"/>
    </row>
    <row r="6" spans="1:11" s="152" customFormat="1" ht="41.25" customHeight="1" x14ac:dyDescent="0.2">
      <c r="A6" s="402"/>
      <c r="B6" s="433" t="s">
        <v>383</v>
      </c>
      <c r="C6" s="168" t="s">
        <v>1035</v>
      </c>
      <c r="D6" s="362" t="s">
        <v>1036</v>
      </c>
      <c r="E6" s="169" t="s">
        <v>1037</v>
      </c>
      <c r="F6" s="169" t="s">
        <v>1038</v>
      </c>
      <c r="G6" s="662" t="s">
        <v>1039</v>
      </c>
      <c r="H6" s="518" t="s">
        <v>1040</v>
      </c>
    </row>
    <row r="7" spans="1:11" s="152" customFormat="1" ht="24.75" customHeight="1" x14ac:dyDescent="0.2">
      <c r="A7" s="402"/>
      <c r="B7" s="433"/>
      <c r="C7" s="756"/>
      <c r="D7" s="362" t="s">
        <v>1041</v>
      </c>
      <c r="E7" s="169" t="s">
        <v>243</v>
      </c>
      <c r="F7" s="169" t="s">
        <v>318</v>
      </c>
      <c r="G7" s="662"/>
      <c r="H7" s="518"/>
    </row>
    <row r="8" spans="1:11" ht="15.75" hidden="1" customHeight="1" x14ac:dyDescent="0.2">
      <c r="A8" s="401" t="s">
        <v>1042</v>
      </c>
      <c r="B8" s="395" t="s">
        <v>1043</v>
      </c>
      <c r="C8" s="392" t="s">
        <v>1044</v>
      </c>
      <c r="D8" s="392">
        <v>44474</v>
      </c>
      <c r="E8" s="392">
        <f t="shared" ref="E8:E12" si="0">D8+3</f>
        <v>44477</v>
      </c>
      <c r="F8" s="392">
        <f t="shared" ref="F8:F12" si="1">E8+1</f>
        <v>44478</v>
      </c>
      <c r="G8" s="470">
        <v>44474</v>
      </c>
      <c r="K8" s="155"/>
    </row>
    <row r="9" spans="1:11" ht="15.75" hidden="1" customHeight="1" x14ac:dyDescent="0.2">
      <c r="A9" s="401" t="s">
        <v>1045</v>
      </c>
      <c r="B9" s="395" t="s">
        <v>1043</v>
      </c>
      <c r="C9" s="392" t="s">
        <v>1046</v>
      </c>
      <c r="D9" s="392">
        <v>44483</v>
      </c>
      <c r="E9" s="392">
        <f t="shared" si="0"/>
        <v>44486</v>
      </c>
      <c r="F9" s="392">
        <f t="shared" si="1"/>
        <v>44487</v>
      </c>
      <c r="G9" s="470">
        <v>44481</v>
      </c>
      <c r="K9" s="155"/>
    </row>
    <row r="10" spans="1:11" ht="15.75" hidden="1" customHeight="1" x14ac:dyDescent="0.2">
      <c r="A10" s="401" t="s">
        <v>1045</v>
      </c>
      <c r="B10" s="395" t="s">
        <v>1043</v>
      </c>
      <c r="C10" s="392" t="s">
        <v>1047</v>
      </c>
      <c r="D10" s="392">
        <v>44490</v>
      </c>
      <c r="E10" s="392">
        <f t="shared" si="0"/>
        <v>44493</v>
      </c>
      <c r="F10" s="392">
        <f t="shared" si="1"/>
        <v>44494</v>
      </c>
      <c r="G10" s="470">
        <v>44488</v>
      </c>
      <c r="K10" s="155"/>
    </row>
    <row r="11" spans="1:11" ht="15.75" hidden="1" customHeight="1" x14ac:dyDescent="0.2">
      <c r="A11" s="401" t="s">
        <v>1048</v>
      </c>
      <c r="B11" s="481" t="s">
        <v>1049</v>
      </c>
      <c r="C11" s="392" t="s">
        <v>1050</v>
      </c>
      <c r="D11" s="392">
        <v>44494</v>
      </c>
      <c r="E11" s="392">
        <f t="shared" si="0"/>
        <v>44497</v>
      </c>
      <c r="F11" s="392">
        <f t="shared" si="1"/>
        <v>44498</v>
      </c>
      <c r="G11" s="470">
        <v>44495</v>
      </c>
      <c r="K11" s="155"/>
    </row>
    <row r="12" spans="1:11" ht="15.75" hidden="1" customHeight="1" x14ac:dyDescent="0.2">
      <c r="A12" s="401" t="s">
        <v>1045</v>
      </c>
      <c r="B12" s="395" t="s">
        <v>1043</v>
      </c>
      <c r="C12" s="392" t="s">
        <v>1051</v>
      </c>
      <c r="D12" s="392">
        <f t="shared" ref="D12:D13" si="2">D11+7</f>
        <v>44501</v>
      </c>
      <c r="E12" s="392">
        <f t="shared" si="0"/>
        <v>44504</v>
      </c>
      <c r="F12" s="392">
        <f t="shared" si="1"/>
        <v>44505</v>
      </c>
      <c r="G12" s="470">
        <v>44502</v>
      </c>
      <c r="K12" s="155"/>
    </row>
    <row r="13" spans="1:11" ht="15.75" hidden="1" customHeight="1" x14ac:dyDescent="0.2">
      <c r="A13" s="401" t="s">
        <v>1052</v>
      </c>
      <c r="B13" s="400" t="s">
        <v>1053</v>
      </c>
      <c r="C13" s="456" t="s">
        <v>1054</v>
      </c>
      <c r="D13" s="456">
        <f t="shared" si="2"/>
        <v>44508</v>
      </c>
      <c r="E13" s="456">
        <f t="shared" ref="E13" si="3">D13+3</f>
        <v>44511</v>
      </c>
      <c r="F13" s="456">
        <f t="shared" ref="F13" si="4">E13+1</f>
        <v>44512</v>
      </c>
      <c r="G13" s="470">
        <v>44509</v>
      </c>
      <c r="K13" s="155"/>
    </row>
    <row r="14" spans="1:11" ht="15.75" hidden="1" customHeight="1" x14ac:dyDescent="0.2">
      <c r="B14" s="395" t="s">
        <v>1043</v>
      </c>
      <c r="C14" s="392" t="s">
        <v>1055</v>
      </c>
      <c r="D14" s="392">
        <v>44516</v>
      </c>
      <c r="E14" s="392">
        <f t="shared" ref="E14:E16" si="5">D14+3</f>
        <v>44519</v>
      </c>
      <c r="F14" s="392">
        <f t="shared" ref="F14:F16" si="6">E14+1</f>
        <v>44520</v>
      </c>
      <c r="G14" s="470">
        <f>G13+7</f>
        <v>44516</v>
      </c>
      <c r="K14" s="155"/>
    </row>
    <row r="15" spans="1:11" ht="15.75" hidden="1" customHeight="1" x14ac:dyDescent="0.2">
      <c r="B15" s="159" t="s">
        <v>1043</v>
      </c>
      <c r="C15" s="341" t="s">
        <v>1056</v>
      </c>
      <c r="D15" s="341">
        <v>44522</v>
      </c>
      <c r="E15" s="341">
        <f t="shared" si="5"/>
        <v>44525</v>
      </c>
      <c r="F15" s="341">
        <f t="shared" si="6"/>
        <v>44526</v>
      </c>
      <c r="G15" s="470">
        <f t="shared" ref="G15:G17" si="7">G14+7</f>
        <v>44523</v>
      </c>
      <c r="K15" s="155"/>
    </row>
    <row r="16" spans="1:11" ht="15.75" hidden="1" customHeight="1" x14ac:dyDescent="0.2">
      <c r="B16" s="159" t="s">
        <v>1043</v>
      </c>
      <c r="C16" s="341" t="s">
        <v>1057</v>
      </c>
      <c r="D16" s="341">
        <v>44533</v>
      </c>
      <c r="E16" s="341">
        <f t="shared" si="5"/>
        <v>44536</v>
      </c>
      <c r="F16" s="341">
        <f t="shared" si="6"/>
        <v>44537</v>
      </c>
      <c r="G16" s="470">
        <f t="shared" si="7"/>
        <v>44530</v>
      </c>
      <c r="K16" s="155"/>
    </row>
    <row r="17" spans="1:11" ht="15.75" hidden="1" customHeight="1" x14ac:dyDescent="0.2">
      <c r="B17" s="159" t="s">
        <v>1043</v>
      </c>
      <c r="C17" s="341" t="s">
        <v>1058</v>
      </c>
      <c r="D17" s="341">
        <v>44540</v>
      </c>
      <c r="E17" s="341">
        <f t="shared" ref="E17" si="8">D17+3</f>
        <v>44543</v>
      </c>
      <c r="F17" s="341">
        <f t="shared" ref="F17" si="9">E17+1</f>
        <v>44544</v>
      </c>
      <c r="G17" s="470">
        <f t="shared" si="7"/>
        <v>44537</v>
      </c>
      <c r="K17" s="155"/>
    </row>
    <row r="18" spans="1:11" ht="15.75" hidden="1" customHeight="1" x14ac:dyDescent="0.2">
      <c r="B18" s="159" t="s">
        <v>1043</v>
      </c>
      <c r="C18" s="341" t="s">
        <v>1059</v>
      </c>
      <c r="D18" s="341">
        <v>44547</v>
      </c>
      <c r="E18" s="341">
        <f t="shared" ref="E18" si="10">D18+3</f>
        <v>44550</v>
      </c>
      <c r="F18" s="341">
        <f t="shared" ref="F18" si="11">E18+1</f>
        <v>44551</v>
      </c>
      <c r="G18" s="470">
        <f t="shared" ref="G18" si="12">G17+7</f>
        <v>44544</v>
      </c>
      <c r="H18" s="489">
        <v>44547</v>
      </c>
      <c r="K18" s="155"/>
    </row>
    <row r="19" spans="1:11" ht="15.75" hidden="1" customHeight="1" x14ac:dyDescent="0.2">
      <c r="B19" s="159" t="s">
        <v>1043</v>
      </c>
      <c r="C19" s="341" t="s">
        <v>1060</v>
      </c>
      <c r="D19" s="341">
        <v>44554</v>
      </c>
      <c r="E19" s="341">
        <f t="shared" ref="E19" si="13">D19+3</f>
        <v>44557</v>
      </c>
      <c r="F19" s="341">
        <f t="shared" ref="F19" si="14">E19+1</f>
        <v>44558</v>
      </c>
      <c r="G19" s="470">
        <f t="shared" ref="G19" si="15">G18+7</f>
        <v>44551</v>
      </c>
      <c r="H19" s="489">
        <v>44554</v>
      </c>
      <c r="K19" s="155"/>
    </row>
    <row r="20" spans="1:11" ht="15.75" hidden="1" customHeight="1" x14ac:dyDescent="0.2">
      <c r="B20" s="159" t="s">
        <v>1043</v>
      </c>
      <c r="C20" s="341" t="s">
        <v>1061</v>
      </c>
      <c r="D20" s="341">
        <v>44561</v>
      </c>
      <c r="E20" s="341">
        <f t="shared" ref="E20" si="16">D20+3</f>
        <v>44564</v>
      </c>
      <c r="F20" s="341">
        <f t="shared" ref="F20" si="17">E20+1</f>
        <v>44565</v>
      </c>
      <c r="G20" s="470">
        <f t="shared" ref="G20:G89" si="18">G19+7</f>
        <v>44558</v>
      </c>
      <c r="H20" s="489">
        <v>44561</v>
      </c>
      <c r="K20" s="155"/>
    </row>
    <row r="21" spans="1:11" ht="15.75" hidden="1" customHeight="1" x14ac:dyDescent="0.2">
      <c r="B21" s="552" t="s">
        <v>395</v>
      </c>
      <c r="C21" s="540" t="s">
        <v>1062</v>
      </c>
      <c r="D21" s="540">
        <v>44564</v>
      </c>
      <c r="E21" s="540">
        <f t="shared" ref="E21" si="19">D21+3</f>
        <v>44567</v>
      </c>
      <c r="F21" s="540">
        <f t="shared" ref="F21" si="20">E21+1</f>
        <v>44568</v>
      </c>
      <c r="G21" s="614">
        <f t="shared" si="18"/>
        <v>44565</v>
      </c>
      <c r="H21" s="577"/>
      <c r="K21" s="155"/>
    </row>
    <row r="22" spans="1:11" ht="15.75" hidden="1" customHeight="1" x14ac:dyDescent="0.2">
      <c r="B22" s="159" t="s">
        <v>1043</v>
      </c>
      <c r="C22" s="341" t="s">
        <v>1063</v>
      </c>
      <c r="D22" s="341">
        <v>44568</v>
      </c>
      <c r="E22" s="341">
        <f t="shared" ref="E22" si="21">D22+3</f>
        <v>44571</v>
      </c>
      <c r="F22" s="341">
        <f t="shared" ref="F22" si="22">E22+1</f>
        <v>44572</v>
      </c>
      <c r="G22" s="470">
        <f t="shared" si="18"/>
        <v>44572</v>
      </c>
      <c r="H22" s="489">
        <v>44568</v>
      </c>
      <c r="K22" s="155"/>
    </row>
    <row r="23" spans="1:11" ht="15.75" hidden="1" customHeight="1" x14ac:dyDescent="0.2">
      <c r="B23" s="159" t="s">
        <v>1043</v>
      </c>
      <c r="C23" s="341" t="s">
        <v>1064</v>
      </c>
      <c r="D23" s="341">
        <v>44578</v>
      </c>
      <c r="E23" s="341">
        <f t="shared" ref="E23" si="23">D23+3</f>
        <v>44581</v>
      </c>
      <c r="F23" s="341">
        <f t="shared" ref="F23" si="24">E23+1</f>
        <v>44582</v>
      </c>
      <c r="G23" s="470">
        <f t="shared" si="18"/>
        <v>44579</v>
      </c>
      <c r="H23" s="489">
        <v>44578</v>
      </c>
      <c r="K23" s="155"/>
    </row>
    <row r="24" spans="1:11" ht="15.75" hidden="1" customHeight="1" x14ac:dyDescent="0.2">
      <c r="B24" s="159" t="s">
        <v>1043</v>
      </c>
      <c r="C24" s="341" t="s">
        <v>1065</v>
      </c>
      <c r="D24" s="341">
        <v>44585</v>
      </c>
      <c r="E24" s="341">
        <f t="shared" ref="E24" si="25">D24+3</f>
        <v>44588</v>
      </c>
      <c r="F24" s="341">
        <f t="shared" ref="F24" si="26">E24+1</f>
        <v>44589</v>
      </c>
      <c r="G24" s="470">
        <f t="shared" si="18"/>
        <v>44586</v>
      </c>
      <c r="H24" s="489">
        <v>44585</v>
      </c>
      <c r="K24" s="155"/>
    </row>
    <row r="25" spans="1:11" ht="15.75" hidden="1" customHeight="1" x14ac:dyDescent="0.2">
      <c r="A25" s="598"/>
      <c r="B25" s="159" t="s">
        <v>1043</v>
      </c>
      <c r="C25" s="341" t="s">
        <v>1066</v>
      </c>
      <c r="D25" s="341">
        <v>44594</v>
      </c>
      <c r="E25" s="341">
        <f t="shared" ref="E25" si="27">D25+3</f>
        <v>44597</v>
      </c>
      <c r="F25" s="341">
        <f t="shared" ref="F25" si="28">E25+1</f>
        <v>44598</v>
      </c>
      <c r="G25" s="470">
        <f t="shared" si="18"/>
        <v>44593</v>
      </c>
      <c r="H25" s="489">
        <v>44592</v>
      </c>
      <c r="K25" s="155"/>
    </row>
    <row r="26" spans="1:11" ht="15.75" hidden="1" customHeight="1" x14ac:dyDescent="0.2">
      <c r="A26" s="401" t="s">
        <v>1067</v>
      </c>
      <c r="B26" s="224" t="s">
        <v>395</v>
      </c>
      <c r="C26" s="341" t="s">
        <v>1068</v>
      </c>
      <c r="D26" s="540">
        <v>44599</v>
      </c>
      <c r="E26" s="540">
        <f t="shared" ref="E26" si="29">D26+3</f>
        <v>44602</v>
      </c>
      <c r="F26" s="540">
        <f t="shared" ref="F26" si="30">E26+1</f>
        <v>44603</v>
      </c>
      <c r="G26" s="614">
        <f t="shared" si="18"/>
        <v>44600</v>
      </c>
      <c r="H26" s="489"/>
      <c r="K26" s="155"/>
    </row>
    <row r="27" spans="1:11" ht="15.75" hidden="1" customHeight="1" x14ac:dyDescent="0.2">
      <c r="A27" s="401" t="s">
        <v>1052</v>
      </c>
      <c r="B27" s="159" t="s">
        <v>1069</v>
      </c>
      <c r="C27" s="341" t="s">
        <v>1070</v>
      </c>
      <c r="D27" s="341">
        <v>44608</v>
      </c>
      <c r="E27" s="341">
        <f t="shared" ref="E27" si="31">D27+3</f>
        <v>44611</v>
      </c>
      <c r="F27" s="341">
        <f t="shared" ref="F27" si="32">E27+1</f>
        <v>44612</v>
      </c>
      <c r="G27" s="470">
        <f t="shared" si="18"/>
        <v>44607</v>
      </c>
      <c r="H27" s="489"/>
      <c r="K27" s="155"/>
    </row>
    <row r="28" spans="1:11" ht="15.75" hidden="1" customHeight="1" x14ac:dyDescent="0.2">
      <c r="A28" s="401" t="s">
        <v>1052</v>
      </c>
      <c r="B28" s="159" t="s">
        <v>1069</v>
      </c>
      <c r="C28" s="341" t="s">
        <v>1071</v>
      </c>
      <c r="D28" s="341">
        <v>44617</v>
      </c>
      <c r="E28" s="341">
        <f t="shared" ref="E28" si="33">D28+3</f>
        <v>44620</v>
      </c>
      <c r="F28" s="341">
        <f t="shared" ref="F28" si="34">E28+1</f>
        <v>44621</v>
      </c>
      <c r="G28" s="470">
        <f t="shared" si="18"/>
        <v>44614</v>
      </c>
      <c r="H28" s="489"/>
      <c r="K28" s="155"/>
    </row>
    <row r="29" spans="1:11" ht="15.75" hidden="1" customHeight="1" x14ac:dyDescent="0.2">
      <c r="B29" s="159" t="s">
        <v>1069</v>
      </c>
      <c r="C29" s="341" t="s">
        <v>1072</v>
      </c>
      <c r="D29" s="341">
        <v>44623</v>
      </c>
      <c r="E29" s="341">
        <f t="shared" ref="E29" si="35">D29+3</f>
        <v>44626</v>
      </c>
      <c r="F29" s="341">
        <f t="shared" ref="F29" si="36">E29+1</f>
        <v>44627</v>
      </c>
      <c r="G29" s="470">
        <f t="shared" si="18"/>
        <v>44621</v>
      </c>
      <c r="H29" s="489"/>
      <c r="K29" s="155"/>
    </row>
    <row r="30" spans="1:11" ht="15.75" hidden="1" customHeight="1" x14ac:dyDescent="0.2">
      <c r="B30" s="159" t="s">
        <v>1069</v>
      </c>
      <c r="C30" s="341" t="s">
        <v>1073</v>
      </c>
      <c r="D30" s="341">
        <v>44630</v>
      </c>
      <c r="E30" s="341">
        <f t="shared" ref="E30:E32" si="37">D30+3</f>
        <v>44633</v>
      </c>
      <c r="F30" s="341">
        <f t="shared" ref="F30:F32" si="38">E30+1</f>
        <v>44634</v>
      </c>
      <c r="G30" s="470">
        <f t="shared" si="18"/>
        <v>44628</v>
      </c>
      <c r="H30" s="489"/>
      <c r="K30" s="155"/>
    </row>
    <row r="31" spans="1:11" ht="15.75" hidden="1" customHeight="1" x14ac:dyDescent="0.2">
      <c r="B31" s="159" t="s">
        <v>1069</v>
      </c>
      <c r="C31" s="341" t="s">
        <v>1074</v>
      </c>
      <c r="D31" s="341">
        <v>44638</v>
      </c>
      <c r="E31" s="341">
        <f t="shared" si="37"/>
        <v>44641</v>
      </c>
      <c r="F31" s="341">
        <f t="shared" si="38"/>
        <v>44642</v>
      </c>
      <c r="G31" s="470">
        <f t="shared" si="18"/>
        <v>44635</v>
      </c>
      <c r="H31" s="489"/>
      <c r="K31" s="155"/>
    </row>
    <row r="32" spans="1:11" ht="15.75" hidden="1" customHeight="1" x14ac:dyDescent="0.2">
      <c r="A32" s="627" t="s">
        <v>1075</v>
      </c>
      <c r="B32" s="479" t="s">
        <v>1076</v>
      </c>
      <c r="C32" s="341" t="s">
        <v>1077</v>
      </c>
      <c r="D32" s="341">
        <v>44645</v>
      </c>
      <c r="E32" s="341">
        <f t="shared" si="37"/>
        <v>44648</v>
      </c>
      <c r="F32" s="341">
        <f t="shared" si="38"/>
        <v>44649</v>
      </c>
      <c r="G32" s="470">
        <f t="shared" si="18"/>
        <v>44642</v>
      </c>
      <c r="H32" s="489"/>
      <c r="K32" s="155"/>
    </row>
    <row r="33" spans="1:11" ht="15.75" hidden="1" customHeight="1" x14ac:dyDescent="0.2">
      <c r="B33" s="159" t="s">
        <v>1069</v>
      </c>
      <c r="C33" s="341" t="s">
        <v>1078</v>
      </c>
      <c r="D33" s="341">
        <v>44647</v>
      </c>
      <c r="E33" s="341">
        <f t="shared" ref="E33:E34" si="39">D33+3</f>
        <v>44650</v>
      </c>
      <c r="F33" s="341">
        <f t="shared" ref="F33:F34" si="40">E33+1</f>
        <v>44651</v>
      </c>
      <c r="G33" s="470">
        <f t="shared" si="18"/>
        <v>44649</v>
      </c>
      <c r="H33" s="489"/>
      <c r="K33" s="155"/>
    </row>
    <row r="34" spans="1:11" ht="15.75" hidden="1" customHeight="1" x14ac:dyDescent="0.2">
      <c r="B34" s="159" t="s">
        <v>1069</v>
      </c>
      <c r="C34" s="341" t="s">
        <v>1079</v>
      </c>
      <c r="D34" s="341">
        <v>44655</v>
      </c>
      <c r="E34" s="341">
        <f t="shared" si="39"/>
        <v>44658</v>
      </c>
      <c r="F34" s="341">
        <f t="shared" si="40"/>
        <v>44659</v>
      </c>
      <c r="G34" s="470">
        <f t="shared" si="18"/>
        <v>44656</v>
      </c>
      <c r="H34" s="489"/>
      <c r="K34" s="155"/>
    </row>
    <row r="35" spans="1:11" ht="15.75" hidden="1" customHeight="1" x14ac:dyDescent="0.2">
      <c r="B35" s="159" t="s">
        <v>1069</v>
      </c>
      <c r="C35" s="341" t="s">
        <v>1080</v>
      </c>
      <c r="D35" s="341">
        <f t="shared" ref="D35:D89" si="41">D34+7</f>
        <v>44662</v>
      </c>
      <c r="E35" s="341">
        <f t="shared" ref="E35" si="42">D35+3</f>
        <v>44665</v>
      </c>
      <c r="F35" s="341">
        <f t="shared" ref="F35" si="43">E35+1</f>
        <v>44666</v>
      </c>
      <c r="G35" s="470">
        <f t="shared" si="18"/>
        <v>44663</v>
      </c>
      <c r="H35" s="489"/>
      <c r="K35" s="155"/>
    </row>
    <row r="36" spans="1:11" ht="15.75" hidden="1" customHeight="1" x14ac:dyDescent="0.2">
      <c r="B36" s="159" t="s">
        <v>1069</v>
      </c>
      <c r="C36" s="341" t="s">
        <v>1081</v>
      </c>
      <c r="D36" s="341">
        <f t="shared" si="41"/>
        <v>44669</v>
      </c>
      <c r="E36" s="341">
        <f t="shared" ref="E36:E38" si="44">D36+3</f>
        <v>44672</v>
      </c>
      <c r="F36" s="341">
        <f t="shared" ref="F36:F38" si="45">E36+1</f>
        <v>44673</v>
      </c>
      <c r="G36" s="470">
        <f t="shared" si="18"/>
        <v>44670</v>
      </c>
      <c r="H36" s="489"/>
      <c r="K36" s="155"/>
    </row>
    <row r="37" spans="1:11" ht="15.75" hidden="1" customHeight="1" x14ac:dyDescent="0.2">
      <c r="B37" s="159" t="s">
        <v>1069</v>
      </c>
      <c r="C37" s="341" t="s">
        <v>1082</v>
      </c>
      <c r="D37" s="341">
        <f t="shared" si="41"/>
        <v>44676</v>
      </c>
      <c r="E37" s="341">
        <f t="shared" si="44"/>
        <v>44679</v>
      </c>
      <c r="F37" s="341">
        <f t="shared" si="45"/>
        <v>44680</v>
      </c>
      <c r="G37" s="470">
        <f t="shared" si="18"/>
        <v>44677</v>
      </c>
      <c r="H37" s="489"/>
      <c r="K37" s="155"/>
    </row>
    <row r="38" spans="1:11" ht="15.75" hidden="1" customHeight="1" x14ac:dyDescent="0.2">
      <c r="B38" s="159" t="s">
        <v>1069</v>
      </c>
      <c r="C38" s="341" t="s">
        <v>1083</v>
      </c>
      <c r="D38" s="341">
        <f t="shared" si="41"/>
        <v>44683</v>
      </c>
      <c r="E38" s="341">
        <f t="shared" si="44"/>
        <v>44686</v>
      </c>
      <c r="F38" s="341">
        <f t="shared" si="45"/>
        <v>44687</v>
      </c>
      <c r="G38" s="470">
        <f t="shared" si="18"/>
        <v>44684</v>
      </c>
      <c r="H38" s="489"/>
      <c r="K38" s="155"/>
    </row>
    <row r="39" spans="1:11" ht="15.75" hidden="1" customHeight="1" x14ac:dyDescent="0.2">
      <c r="A39" s="401" t="s">
        <v>1075</v>
      </c>
      <c r="B39" s="159" t="s">
        <v>1084</v>
      </c>
      <c r="C39" s="341" t="s">
        <v>1085</v>
      </c>
      <c r="D39" s="341">
        <f t="shared" si="41"/>
        <v>44690</v>
      </c>
      <c r="E39" s="341">
        <f t="shared" ref="E39" si="46">D39+3</f>
        <v>44693</v>
      </c>
      <c r="F39" s="341">
        <f t="shared" ref="F39" si="47">E39+1</f>
        <v>44694</v>
      </c>
      <c r="G39" s="470">
        <f t="shared" si="18"/>
        <v>44691</v>
      </c>
      <c r="H39" s="489"/>
      <c r="K39" s="155"/>
    </row>
    <row r="40" spans="1:11" ht="15.75" hidden="1" customHeight="1" x14ac:dyDescent="0.2">
      <c r="A40" s="401" t="s">
        <v>1075</v>
      </c>
      <c r="B40" s="159" t="s">
        <v>1084</v>
      </c>
      <c r="C40" s="341" t="s">
        <v>1086</v>
      </c>
      <c r="D40" s="341">
        <f t="shared" si="41"/>
        <v>44697</v>
      </c>
      <c r="E40" s="341">
        <f t="shared" ref="E40" si="48">D40+3</f>
        <v>44700</v>
      </c>
      <c r="F40" s="341">
        <f t="shared" ref="F40" si="49">E40+1</f>
        <v>44701</v>
      </c>
      <c r="G40" s="470">
        <f t="shared" si="18"/>
        <v>44698</v>
      </c>
      <c r="H40" s="489"/>
      <c r="K40" s="155"/>
    </row>
    <row r="41" spans="1:11" ht="15.75" hidden="1" customHeight="1" x14ac:dyDescent="0.2">
      <c r="A41" s="401" t="s">
        <v>1087</v>
      </c>
      <c r="B41" s="159" t="s">
        <v>605</v>
      </c>
      <c r="C41" s="341" t="s">
        <v>1088</v>
      </c>
      <c r="D41" s="341">
        <v>44707</v>
      </c>
      <c r="E41" s="341">
        <f t="shared" ref="E41" si="50">D41+3</f>
        <v>44710</v>
      </c>
      <c r="F41" s="341">
        <f t="shared" ref="F41" si="51">E41+1</f>
        <v>44711</v>
      </c>
      <c r="G41" s="470">
        <f t="shared" si="18"/>
        <v>44705</v>
      </c>
      <c r="H41" s="489"/>
      <c r="K41" s="155"/>
    </row>
    <row r="42" spans="1:11" ht="15.75" hidden="1" customHeight="1" x14ac:dyDescent="0.2">
      <c r="A42" s="401" t="s">
        <v>1087</v>
      </c>
      <c r="B42" s="170" t="s">
        <v>605</v>
      </c>
      <c r="C42" s="161" t="s">
        <v>1089</v>
      </c>
      <c r="D42" s="161">
        <v>44712</v>
      </c>
      <c r="E42" s="161">
        <f t="shared" ref="E42" si="52">D42+3</f>
        <v>44715</v>
      </c>
      <c r="F42" s="161">
        <f t="shared" ref="F42" si="53">E42+1</f>
        <v>44716</v>
      </c>
      <c r="G42" s="470">
        <f t="shared" si="18"/>
        <v>44712</v>
      </c>
      <c r="H42" s="489"/>
      <c r="K42" s="155"/>
    </row>
    <row r="43" spans="1:11" ht="15.75" hidden="1" customHeight="1" x14ac:dyDescent="0.2">
      <c r="A43" s="401" t="s">
        <v>1087</v>
      </c>
      <c r="B43" s="159" t="s">
        <v>605</v>
      </c>
      <c r="C43" s="341" t="s">
        <v>1090</v>
      </c>
      <c r="D43" s="341">
        <f t="shared" si="41"/>
        <v>44719</v>
      </c>
      <c r="E43" s="341">
        <f t="shared" ref="E43" si="54">D43+3</f>
        <v>44722</v>
      </c>
      <c r="F43" s="341">
        <f t="shared" ref="F43" si="55">E43+1</f>
        <v>44723</v>
      </c>
      <c r="G43" s="470">
        <f t="shared" si="18"/>
        <v>44719</v>
      </c>
      <c r="H43" s="489"/>
      <c r="K43" s="155"/>
    </row>
    <row r="44" spans="1:11" ht="15.75" hidden="1" customHeight="1" x14ac:dyDescent="0.2">
      <c r="A44" s="401" t="s">
        <v>1087</v>
      </c>
      <c r="B44" s="159" t="s">
        <v>605</v>
      </c>
      <c r="C44" s="341" t="s">
        <v>1091</v>
      </c>
      <c r="D44" s="341">
        <v>44727</v>
      </c>
      <c r="E44" s="341">
        <f t="shared" ref="E44" si="56">D44+3</f>
        <v>44730</v>
      </c>
      <c r="F44" s="341">
        <f t="shared" ref="F44" si="57">E44+1</f>
        <v>44731</v>
      </c>
      <c r="G44" s="470">
        <f t="shared" si="18"/>
        <v>44726</v>
      </c>
      <c r="H44" s="489"/>
      <c r="K44" s="155"/>
    </row>
    <row r="45" spans="1:11" ht="15.75" hidden="1" customHeight="1" x14ac:dyDescent="0.2">
      <c r="A45" s="401" t="s">
        <v>1087</v>
      </c>
      <c r="B45" s="159" t="s">
        <v>605</v>
      </c>
      <c r="C45" s="341" t="s">
        <v>1092</v>
      </c>
      <c r="D45" s="341">
        <v>44732</v>
      </c>
      <c r="E45" s="341">
        <f t="shared" ref="E45" si="58">D45+3</f>
        <v>44735</v>
      </c>
      <c r="F45" s="341">
        <f t="shared" ref="F45" si="59">E45+1</f>
        <v>44736</v>
      </c>
      <c r="G45" s="470">
        <f t="shared" si="18"/>
        <v>44733</v>
      </c>
      <c r="H45" s="489"/>
      <c r="K45" s="155"/>
    </row>
    <row r="46" spans="1:11" ht="15.75" hidden="1" customHeight="1" x14ac:dyDescent="0.2">
      <c r="B46" s="159" t="s">
        <v>605</v>
      </c>
      <c r="C46" s="341" t="s">
        <v>1093</v>
      </c>
      <c r="D46" s="341">
        <v>44742</v>
      </c>
      <c r="E46" s="341">
        <f t="shared" ref="E46" si="60">D46+3</f>
        <v>44745</v>
      </c>
      <c r="F46" s="341">
        <f t="shared" ref="F46" si="61">E46+1</f>
        <v>44746</v>
      </c>
      <c r="G46" s="470">
        <f t="shared" si="18"/>
        <v>44740</v>
      </c>
      <c r="H46" s="489"/>
      <c r="K46" s="155"/>
    </row>
    <row r="47" spans="1:11" ht="15.75" hidden="1" customHeight="1" x14ac:dyDescent="0.2">
      <c r="B47" s="159" t="s">
        <v>605</v>
      </c>
      <c r="C47" s="341" t="s">
        <v>1094</v>
      </c>
      <c r="D47" s="341">
        <v>44749</v>
      </c>
      <c r="E47" s="341">
        <f t="shared" ref="E47" si="62">D47+3</f>
        <v>44752</v>
      </c>
      <c r="F47" s="341">
        <f t="shared" ref="F47" si="63">E47+1</f>
        <v>44753</v>
      </c>
      <c r="G47" s="470">
        <f t="shared" si="18"/>
        <v>44747</v>
      </c>
      <c r="H47" s="489"/>
      <c r="K47" s="155"/>
    </row>
    <row r="48" spans="1:11" ht="15.75" hidden="1" customHeight="1" x14ac:dyDescent="0.2">
      <c r="B48" s="159" t="s">
        <v>605</v>
      </c>
      <c r="C48" s="341" t="s">
        <v>1095</v>
      </c>
      <c r="D48" s="341">
        <v>44757</v>
      </c>
      <c r="E48" s="341">
        <f t="shared" ref="E48" si="64">D48+3</f>
        <v>44760</v>
      </c>
      <c r="F48" s="341">
        <f t="shared" ref="F48" si="65">E48+1</f>
        <v>44761</v>
      </c>
      <c r="G48" s="470">
        <f t="shared" si="18"/>
        <v>44754</v>
      </c>
      <c r="H48" s="489"/>
      <c r="K48" s="155"/>
    </row>
    <row r="49" spans="1:11" ht="15.75" hidden="1" customHeight="1" x14ac:dyDescent="0.2">
      <c r="A49" s="401" t="s">
        <v>1096</v>
      </c>
      <c r="B49" s="479" t="s">
        <v>1097</v>
      </c>
      <c r="C49" s="341" t="s">
        <v>1098</v>
      </c>
      <c r="D49" s="341">
        <v>44765</v>
      </c>
      <c r="E49" s="341">
        <f t="shared" ref="E49:E50" si="66">D49+3</f>
        <v>44768</v>
      </c>
      <c r="F49" s="341">
        <f t="shared" ref="F49:F50" si="67">E49+1</f>
        <v>44769</v>
      </c>
      <c r="G49" s="470">
        <f t="shared" si="18"/>
        <v>44761</v>
      </c>
      <c r="H49" s="489"/>
      <c r="K49" s="155"/>
    </row>
    <row r="50" spans="1:11" ht="15.75" hidden="1" customHeight="1" x14ac:dyDescent="0.2">
      <c r="A50" s="401" t="s">
        <v>1099</v>
      </c>
      <c r="B50" s="652" t="s">
        <v>395</v>
      </c>
      <c r="C50" s="341" t="s">
        <v>1100</v>
      </c>
      <c r="D50" s="540">
        <v>44767</v>
      </c>
      <c r="E50" s="540">
        <f t="shared" si="66"/>
        <v>44770</v>
      </c>
      <c r="F50" s="540">
        <f t="shared" si="67"/>
        <v>44771</v>
      </c>
      <c r="G50" s="470">
        <f t="shared" si="18"/>
        <v>44768</v>
      </c>
      <c r="H50" s="489"/>
      <c r="K50" s="155"/>
    </row>
    <row r="51" spans="1:11" ht="15.75" hidden="1" customHeight="1" x14ac:dyDescent="0.2">
      <c r="A51" s="401" t="s">
        <v>1101</v>
      </c>
      <c r="B51" s="479" t="s">
        <v>1076</v>
      </c>
      <c r="C51" s="341" t="s">
        <v>1102</v>
      </c>
      <c r="D51" s="341">
        <f t="shared" si="41"/>
        <v>44774</v>
      </c>
      <c r="E51" s="341">
        <f t="shared" ref="E51" si="68">D51+3</f>
        <v>44777</v>
      </c>
      <c r="F51" s="341">
        <f t="shared" ref="F51" si="69">E51+1</f>
        <v>44778</v>
      </c>
      <c r="G51" s="470">
        <f t="shared" si="18"/>
        <v>44775</v>
      </c>
      <c r="H51" s="489"/>
      <c r="K51" s="155"/>
    </row>
    <row r="52" spans="1:11" ht="15.75" hidden="1" customHeight="1" x14ac:dyDescent="0.2">
      <c r="A52" s="401" t="s">
        <v>1101</v>
      </c>
      <c r="B52" s="479" t="s">
        <v>1076</v>
      </c>
      <c r="C52" s="341" t="s">
        <v>1103</v>
      </c>
      <c r="D52" s="341">
        <f t="shared" si="41"/>
        <v>44781</v>
      </c>
      <c r="E52" s="341">
        <f t="shared" ref="E52" si="70">D52+3</f>
        <v>44784</v>
      </c>
      <c r="F52" s="341">
        <f t="shared" ref="F52" si="71">E52+1</f>
        <v>44785</v>
      </c>
      <c r="G52" s="470">
        <f t="shared" si="18"/>
        <v>44782</v>
      </c>
      <c r="H52" s="489"/>
      <c r="K52" s="155"/>
    </row>
    <row r="53" spans="1:11" ht="15.75" hidden="1" customHeight="1" x14ac:dyDescent="0.2">
      <c r="A53" s="401" t="s">
        <v>1101</v>
      </c>
      <c r="B53" s="479" t="s">
        <v>1076</v>
      </c>
      <c r="C53" s="341" t="s">
        <v>1104</v>
      </c>
      <c r="D53" s="341">
        <f t="shared" si="41"/>
        <v>44788</v>
      </c>
      <c r="E53" s="341">
        <f t="shared" ref="E53:E54" si="72">D53+3</f>
        <v>44791</v>
      </c>
      <c r="F53" s="341">
        <f t="shared" ref="F53:F54" si="73">E53+1</f>
        <v>44792</v>
      </c>
      <c r="G53" s="470">
        <f t="shared" si="18"/>
        <v>44789</v>
      </c>
      <c r="H53" s="489"/>
      <c r="K53" s="155"/>
    </row>
    <row r="54" spans="1:11" ht="15.75" hidden="1" customHeight="1" x14ac:dyDescent="0.2">
      <c r="A54" s="401" t="s">
        <v>1105</v>
      </c>
      <c r="B54" s="479" t="s">
        <v>1076</v>
      </c>
      <c r="C54" s="341" t="s">
        <v>1106</v>
      </c>
      <c r="D54" s="341">
        <f t="shared" si="41"/>
        <v>44795</v>
      </c>
      <c r="E54" s="341">
        <f t="shared" si="72"/>
        <v>44798</v>
      </c>
      <c r="F54" s="341">
        <f t="shared" si="73"/>
        <v>44799</v>
      </c>
      <c r="G54" s="470">
        <f t="shared" si="18"/>
        <v>44796</v>
      </c>
      <c r="H54" s="489"/>
      <c r="K54" s="155"/>
    </row>
    <row r="55" spans="1:11" ht="15.75" hidden="1" customHeight="1" x14ac:dyDescent="0.2">
      <c r="A55" s="401" t="s">
        <v>1107</v>
      </c>
      <c r="B55" s="479" t="s">
        <v>1076</v>
      </c>
      <c r="C55" s="341" t="s">
        <v>1108</v>
      </c>
      <c r="D55" s="341">
        <f t="shared" si="41"/>
        <v>44802</v>
      </c>
      <c r="E55" s="341">
        <f t="shared" ref="E55" si="74">D55+3</f>
        <v>44805</v>
      </c>
      <c r="F55" s="341">
        <f t="shared" ref="F55" si="75">E55+1</f>
        <v>44806</v>
      </c>
      <c r="G55" s="470">
        <f t="shared" si="18"/>
        <v>44803</v>
      </c>
      <c r="H55" s="489"/>
      <c r="K55" s="155"/>
    </row>
    <row r="56" spans="1:11" ht="15.75" hidden="1" customHeight="1" x14ac:dyDescent="0.2">
      <c r="B56" s="479" t="s">
        <v>1076</v>
      </c>
      <c r="C56" s="341" t="s">
        <v>1109</v>
      </c>
      <c r="D56" s="341">
        <f t="shared" si="41"/>
        <v>44809</v>
      </c>
      <c r="E56" s="341">
        <f t="shared" ref="E56:E57" si="76">D56+3</f>
        <v>44812</v>
      </c>
      <c r="F56" s="341">
        <f t="shared" ref="F56:F57" si="77">E56+1</f>
        <v>44813</v>
      </c>
      <c r="G56" s="470">
        <f t="shared" si="18"/>
        <v>44810</v>
      </c>
      <c r="H56" s="489"/>
      <c r="K56" s="155"/>
    </row>
    <row r="57" spans="1:11" ht="15.75" hidden="1" customHeight="1" x14ac:dyDescent="0.2">
      <c r="B57" s="479" t="s">
        <v>1076</v>
      </c>
      <c r="C57" s="341" t="s">
        <v>1110</v>
      </c>
      <c r="D57" s="341">
        <f t="shared" si="41"/>
        <v>44816</v>
      </c>
      <c r="E57" s="341">
        <f t="shared" si="76"/>
        <v>44819</v>
      </c>
      <c r="F57" s="341">
        <f t="shared" si="77"/>
        <v>44820</v>
      </c>
      <c r="G57" s="470">
        <f t="shared" si="18"/>
        <v>44817</v>
      </c>
      <c r="H57" s="489"/>
      <c r="K57" s="155"/>
    </row>
    <row r="58" spans="1:11" ht="15.75" hidden="1" customHeight="1" x14ac:dyDescent="0.2">
      <c r="B58" s="479" t="s">
        <v>1076</v>
      </c>
      <c r="C58" s="341" t="s">
        <v>1111</v>
      </c>
      <c r="D58" s="341">
        <f t="shared" si="41"/>
        <v>44823</v>
      </c>
      <c r="E58" s="341">
        <f t="shared" ref="E58" si="78">D58+3</f>
        <v>44826</v>
      </c>
      <c r="F58" s="341">
        <f t="shared" ref="F58" si="79">E58+1</f>
        <v>44827</v>
      </c>
      <c r="G58" s="470">
        <f t="shared" si="18"/>
        <v>44824</v>
      </c>
      <c r="H58" s="489"/>
      <c r="K58" s="155"/>
    </row>
    <row r="59" spans="1:11" ht="15.75" hidden="1" customHeight="1" x14ac:dyDescent="0.2">
      <c r="B59" s="479" t="s">
        <v>1076</v>
      </c>
      <c r="C59" s="341" t="s">
        <v>1112</v>
      </c>
      <c r="D59" s="341">
        <f t="shared" si="41"/>
        <v>44830</v>
      </c>
      <c r="E59" s="341">
        <f t="shared" ref="E59" si="80">D59+3</f>
        <v>44833</v>
      </c>
      <c r="F59" s="341">
        <f t="shared" ref="F59" si="81">E59+1</f>
        <v>44834</v>
      </c>
      <c r="G59" s="470">
        <f t="shared" si="18"/>
        <v>44831</v>
      </c>
      <c r="H59" s="489"/>
      <c r="K59" s="155"/>
    </row>
    <row r="60" spans="1:11" ht="15.75" hidden="1" customHeight="1" x14ac:dyDescent="0.2">
      <c r="B60" s="479" t="s">
        <v>1076</v>
      </c>
      <c r="C60" s="341" t="s">
        <v>1113</v>
      </c>
      <c r="D60" s="341">
        <f t="shared" si="41"/>
        <v>44837</v>
      </c>
      <c r="E60" s="341">
        <f t="shared" ref="E60" si="82">D60+3</f>
        <v>44840</v>
      </c>
      <c r="F60" s="341">
        <f t="shared" ref="F60" si="83">E60+1</f>
        <v>44841</v>
      </c>
      <c r="G60" s="470">
        <f t="shared" si="18"/>
        <v>44838</v>
      </c>
      <c r="H60" s="489"/>
      <c r="K60" s="155"/>
    </row>
    <row r="61" spans="1:11" ht="15.75" hidden="1" customHeight="1" x14ac:dyDescent="0.2">
      <c r="B61" s="479" t="s">
        <v>1076</v>
      </c>
      <c r="C61" s="341" t="s">
        <v>1114</v>
      </c>
      <c r="D61" s="341">
        <f t="shared" si="41"/>
        <v>44844</v>
      </c>
      <c r="E61" s="341">
        <f t="shared" ref="E61" si="84">D61+3</f>
        <v>44847</v>
      </c>
      <c r="F61" s="341">
        <f t="shared" ref="F61" si="85">E61+1</f>
        <v>44848</v>
      </c>
      <c r="G61" s="470">
        <f t="shared" si="18"/>
        <v>44845</v>
      </c>
      <c r="H61" s="489"/>
      <c r="K61" s="155"/>
    </row>
    <row r="62" spans="1:11" ht="15.75" hidden="1" customHeight="1" x14ac:dyDescent="0.2">
      <c r="B62" s="479" t="s">
        <v>1076</v>
      </c>
      <c r="C62" s="341" t="s">
        <v>1115</v>
      </c>
      <c r="D62" s="341">
        <f t="shared" si="41"/>
        <v>44851</v>
      </c>
      <c r="E62" s="341">
        <f t="shared" ref="E62" si="86">D62+3</f>
        <v>44854</v>
      </c>
      <c r="F62" s="341">
        <f t="shared" ref="F62" si="87">E62+1</f>
        <v>44855</v>
      </c>
      <c r="G62" s="470">
        <f t="shared" si="18"/>
        <v>44852</v>
      </c>
      <c r="H62" s="489"/>
      <c r="K62" s="155"/>
    </row>
    <row r="63" spans="1:11" ht="15.75" hidden="1" customHeight="1" x14ac:dyDescent="0.2">
      <c r="B63" s="479" t="s">
        <v>1076</v>
      </c>
      <c r="C63" s="341" t="s">
        <v>1116</v>
      </c>
      <c r="D63" s="341">
        <f t="shared" si="41"/>
        <v>44858</v>
      </c>
      <c r="E63" s="341">
        <f t="shared" ref="E63" si="88">D63+3</f>
        <v>44861</v>
      </c>
      <c r="F63" s="341">
        <f t="shared" ref="F63" si="89">E63+1</f>
        <v>44862</v>
      </c>
      <c r="G63" s="470">
        <f t="shared" si="18"/>
        <v>44859</v>
      </c>
      <c r="H63" s="489"/>
      <c r="K63" s="155"/>
    </row>
    <row r="64" spans="1:11" ht="15.75" hidden="1" customHeight="1" x14ac:dyDescent="0.2">
      <c r="B64" s="479" t="s">
        <v>1076</v>
      </c>
      <c r="C64" s="341" t="s">
        <v>1117</v>
      </c>
      <c r="D64" s="341">
        <f t="shared" si="41"/>
        <v>44865</v>
      </c>
      <c r="E64" s="341">
        <f t="shared" ref="E64" si="90">D64+3</f>
        <v>44868</v>
      </c>
      <c r="F64" s="341">
        <f t="shared" ref="F64" si="91">E64+1</f>
        <v>44869</v>
      </c>
      <c r="G64" s="470">
        <f t="shared" si="18"/>
        <v>44866</v>
      </c>
      <c r="H64" s="489"/>
      <c r="K64" s="155"/>
    </row>
    <row r="65" spans="1:11" ht="15.75" hidden="1" customHeight="1" x14ac:dyDescent="0.2">
      <c r="B65" s="479" t="s">
        <v>1076</v>
      </c>
      <c r="C65" s="341" t="s">
        <v>1118</v>
      </c>
      <c r="D65" s="341">
        <f t="shared" si="41"/>
        <v>44872</v>
      </c>
      <c r="E65" s="341">
        <f t="shared" ref="E65" si="92">D65+3</f>
        <v>44875</v>
      </c>
      <c r="F65" s="341">
        <f t="shared" ref="F65" si="93">E65+1</f>
        <v>44876</v>
      </c>
      <c r="G65" s="470">
        <f t="shared" si="18"/>
        <v>44873</v>
      </c>
      <c r="H65" s="489"/>
      <c r="K65" s="155"/>
    </row>
    <row r="66" spans="1:11" ht="15.75" hidden="1" customHeight="1" x14ac:dyDescent="0.2">
      <c r="B66" s="479" t="s">
        <v>1076</v>
      </c>
      <c r="C66" s="341" t="s">
        <v>1119</v>
      </c>
      <c r="D66" s="341">
        <v>44880</v>
      </c>
      <c r="E66" s="341">
        <f t="shared" ref="E66" si="94">D66+3</f>
        <v>44883</v>
      </c>
      <c r="F66" s="341">
        <f t="shared" ref="F66" si="95">E66+1</f>
        <v>44884</v>
      </c>
      <c r="G66" s="470">
        <f t="shared" si="18"/>
        <v>44880</v>
      </c>
      <c r="H66" s="489"/>
      <c r="K66" s="155"/>
    </row>
    <row r="67" spans="1:11" ht="15.75" hidden="1" customHeight="1" x14ac:dyDescent="0.2">
      <c r="B67" s="479" t="s">
        <v>1076</v>
      </c>
      <c r="C67" s="341" t="s">
        <v>1120</v>
      </c>
      <c r="D67" s="341">
        <v>44888</v>
      </c>
      <c r="E67" s="341">
        <f t="shared" ref="E67" si="96">D67+3</f>
        <v>44891</v>
      </c>
      <c r="F67" s="341">
        <f t="shared" ref="F67" si="97">E67+1</f>
        <v>44892</v>
      </c>
      <c r="G67" s="470">
        <f t="shared" si="18"/>
        <v>44887</v>
      </c>
      <c r="H67" s="489"/>
      <c r="K67" s="155"/>
    </row>
    <row r="68" spans="1:11" ht="15.75" hidden="1" customHeight="1" x14ac:dyDescent="0.2">
      <c r="B68" s="479" t="s">
        <v>1076</v>
      </c>
      <c r="C68" s="341" t="s">
        <v>1121</v>
      </c>
      <c r="D68" s="341">
        <v>44894</v>
      </c>
      <c r="E68" s="341">
        <f t="shared" ref="E68" si="98">D68+3</f>
        <v>44897</v>
      </c>
      <c r="F68" s="341">
        <f t="shared" ref="F68" si="99">E68+1</f>
        <v>44898</v>
      </c>
      <c r="G68" s="470">
        <f t="shared" si="18"/>
        <v>44894</v>
      </c>
      <c r="H68" s="489"/>
      <c r="K68" s="155"/>
    </row>
    <row r="69" spans="1:11" ht="15.75" hidden="1" customHeight="1" x14ac:dyDescent="0.2">
      <c r="A69" s="401" t="s">
        <v>1122</v>
      </c>
      <c r="B69" s="652" t="s">
        <v>1123</v>
      </c>
      <c r="C69" s="341" t="s">
        <v>1124</v>
      </c>
      <c r="D69" s="341">
        <v>44900</v>
      </c>
      <c r="E69" s="341">
        <f t="shared" ref="E69" si="100">D69+3</f>
        <v>44903</v>
      </c>
      <c r="F69" s="341">
        <f t="shared" ref="F69" si="101">E69+1</f>
        <v>44904</v>
      </c>
      <c r="G69" s="470">
        <f t="shared" si="18"/>
        <v>44901</v>
      </c>
      <c r="H69" s="489"/>
      <c r="K69" s="155"/>
    </row>
    <row r="70" spans="1:11" ht="15.75" hidden="1" customHeight="1" x14ac:dyDescent="0.2">
      <c r="A70" s="401" t="s">
        <v>1125</v>
      </c>
      <c r="B70" s="652" t="s">
        <v>1123</v>
      </c>
      <c r="C70" s="341" t="s">
        <v>1126</v>
      </c>
      <c r="D70" s="341">
        <v>44909</v>
      </c>
      <c r="E70" s="341">
        <f t="shared" ref="E70" si="102">D70+3</f>
        <v>44912</v>
      </c>
      <c r="F70" s="341">
        <f t="shared" ref="F70" si="103">E70+1</f>
        <v>44913</v>
      </c>
      <c r="G70" s="470">
        <f t="shared" si="18"/>
        <v>44908</v>
      </c>
      <c r="H70" s="489"/>
      <c r="K70" s="155"/>
    </row>
    <row r="71" spans="1:11" ht="15.75" hidden="1" customHeight="1" x14ac:dyDescent="0.2">
      <c r="A71" s="401" t="s">
        <v>1127</v>
      </c>
      <c r="B71" s="479" t="s">
        <v>1128</v>
      </c>
      <c r="C71" s="341" t="s">
        <v>1129</v>
      </c>
      <c r="D71" s="540">
        <v>44914</v>
      </c>
      <c r="E71" s="540">
        <f t="shared" ref="E71" si="104">D71+3</f>
        <v>44917</v>
      </c>
      <c r="F71" s="540">
        <f t="shared" ref="F71" si="105">E71+1</f>
        <v>44918</v>
      </c>
      <c r="G71" s="470">
        <f t="shared" si="18"/>
        <v>44915</v>
      </c>
      <c r="H71" s="489"/>
      <c r="K71" s="155"/>
    </row>
    <row r="72" spans="1:11" ht="15.75" hidden="1" customHeight="1" x14ac:dyDescent="0.2">
      <c r="A72" s="401" t="s">
        <v>1127</v>
      </c>
      <c r="B72" s="479" t="s">
        <v>1128</v>
      </c>
      <c r="C72" s="341" t="s">
        <v>1130</v>
      </c>
      <c r="D72" s="341">
        <v>44925</v>
      </c>
      <c r="E72" s="341">
        <f t="shared" ref="E72" si="106">D72+3</f>
        <v>44928</v>
      </c>
      <c r="F72" s="341">
        <f t="shared" ref="F72" si="107">E72+1</f>
        <v>44929</v>
      </c>
      <c r="G72" s="470">
        <f t="shared" si="18"/>
        <v>44922</v>
      </c>
      <c r="H72" s="489"/>
      <c r="K72" s="155"/>
    </row>
    <row r="73" spans="1:11" ht="15.75" hidden="1" customHeight="1" x14ac:dyDescent="0.2">
      <c r="A73" s="401" t="s">
        <v>1131</v>
      </c>
      <c r="B73" s="652" t="s">
        <v>395</v>
      </c>
      <c r="C73" s="341" t="s">
        <v>1132</v>
      </c>
      <c r="D73" s="540">
        <f t="shared" si="41"/>
        <v>44932</v>
      </c>
      <c r="E73" s="540">
        <f t="shared" ref="E73" si="108">D73+3</f>
        <v>44935</v>
      </c>
      <c r="F73" s="540">
        <f t="shared" ref="F73" si="109">E73+1</f>
        <v>44936</v>
      </c>
      <c r="G73" s="470">
        <f t="shared" si="18"/>
        <v>44929</v>
      </c>
      <c r="H73" s="489"/>
      <c r="K73" s="155"/>
    </row>
    <row r="74" spans="1:11" ht="15.75" hidden="1" customHeight="1" x14ac:dyDescent="0.2">
      <c r="A74" s="401" t="s">
        <v>1127</v>
      </c>
      <c r="B74" s="479" t="s">
        <v>1128</v>
      </c>
      <c r="C74" s="341" t="s">
        <v>1133</v>
      </c>
      <c r="D74" s="341">
        <v>44935</v>
      </c>
      <c r="E74" s="341">
        <f t="shared" ref="E74" si="110">D74+3</f>
        <v>44938</v>
      </c>
      <c r="F74" s="341">
        <f t="shared" ref="F74" si="111">E74+1</f>
        <v>44939</v>
      </c>
      <c r="G74" s="470">
        <f t="shared" si="18"/>
        <v>44936</v>
      </c>
      <c r="H74" s="489"/>
      <c r="K74" s="155"/>
    </row>
    <row r="75" spans="1:11" ht="15.75" hidden="1" customHeight="1" x14ac:dyDescent="0.2">
      <c r="A75" s="401" t="s">
        <v>1127</v>
      </c>
      <c r="B75" s="479" t="s">
        <v>1128</v>
      </c>
      <c r="C75" s="341" t="s">
        <v>1134</v>
      </c>
      <c r="D75" s="341">
        <f t="shared" si="41"/>
        <v>44942</v>
      </c>
      <c r="E75" s="341">
        <f t="shared" ref="E75" si="112">D75+3</f>
        <v>44945</v>
      </c>
      <c r="F75" s="341">
        <f t="shared" ref="F75" si="113">E75+1</f>
        <v>44946</v>
      </c>
      <c r="G75" s="470">
        <f t="shared" si="18"/>
        <v>44943</v>
      </c>
      <c r="H75" s="489"/>
      <c r="K75" s="155"/>
    </row>
    <row r="76" spans="1:11" ht="15.75" hidden="1" customHeight="1" x14ac:dyDescent="0.2">
      <c r="A76" s="401" t="s">
        <v>1127</v>
      </c>
      <c r="B76" s="479" t="s">
        <v>1128</v>
      </c>
      <c r="C76" s="341" t="s">
        <v>1135</v>
      </c>
      <c r="D76" s="341">
        <f t="shared" si="41"/>
        <v>44949</v>
      </c>
      <c r="E76" s="341">
        <f t="shared" ref="E76" si="114">D76+3</f>
        <v>44952</v>
      </c>
      <c r="F76" s="341">
        <f t="shared" ref="F76" si="115">E76+1</f>
        <v>44953</v>
      </c>
      <c r="G76" s="470">
        <f t="shared" si="18"/>
        <v>44950</v>
      </c>
      <c r="H76" s="489"/>
      <c r="K76" s="155"/>
    </row>
    <row r="77" spans="1:11" ht="15.75" hidden="1" customHeight="1" x14ac:dyDescent="0.2">
      <c r="B77" s="479" t="s">
        <v>1128</v>
      </c>
      <c r="C77" s="341" t="s">
        <v>1136</v>
      </c>
      <c r="D77" s="341">
        <f t="shared" si="41"/>
        <v>44956</v>
      </c>
      <c r="E77" s="341">
        <f t="shared" ref="E77" si="116">D77+3</f>
        <v>44959</v>
      </c>
      <c r="F77" s="341">
        <f t="shared" ref="F77" si="117">E77+1</f>
        <v>44960</v>
      </c>
      <c r="G77" s="470">
        <f t="shared" si="18"/>
        <v>44957</v>
      </c>
      <c r="H77" s="489"/>
      <c r="K77" s="155"/>
    </row>
    <row r="78" spans="1:11" ht="15.75" hidden="1" customHeight="1" x14ac:dyDescent="0.2">
      <c r="B78" s="479" t="s">
        <v>1128</v>
      </c>
      <c r="C78" s="341" t="s">
        <v>1137</v>
      </c>
      <c r="D78" s="341">
        <v>44964</v>
      </c>
      <c r="E78" s="341">
        <f t="shared" ref="E78" si="118">D78+3</f>
        <v>44967</v>
      </c>
      <c r="F78" s="341">
        <f t="shared" ref="F78" si="119">E78+1</f>
        <v>44968</v>
      </c>
      <c r="G78" s="470">
        <f t="shared" si="18"/>
        <v>44964</v>
      </c>
      <c r="H78" s="489"/>
      <c r="K78" s="155"/>
    </row>
    <row r="79" spans="1:11" ht="15.75" hidden="1" customHeight="1" x14ac:dyDescent="0.2">
      <c r="B79" s="479" t="s">
        <v>1128</v>
      </c>
      <c r="C79" s="341" t="s">
        <v>1138</v>
      </c>
      <c r="D79" s="341">
        <v>44971</v>
      </c>
      <c r="E79" s="341">
        <f t="shared" ref="E79" si="120">D79+3</f>
        <v>44974</v>
      </c>
      <c r="F79" s="341">
        <f t="shared" ref="F79" si="121">E79+1</f>
        <v>44975</v>
      </c>
      <c r="G79" s="470">
        <f t="shared" si="18"/>
        <v>44971</v>
      </c>
      <c r="H79" s="489"/>
      <c r="K79" s="155"/>
    </row>
    <row r="80" spans="1:11" ht="15.75" hidden="1" customHeight="1" x14ac:dyDescent="0.2">
      <c r="B80" s="479" t="s">
        <v>1128</v>
      </c>
      <c r="C80" s="341" t="s">
        <v>1139</v>
      </c>
      <c r="D80" s="341">
        <v>44977</v>
      </c>
      <c r="E80" s="341">
        <f t="shared" ref="E80" si="122">D80+3</f>
        <v>44980</v>
      </c>
      <c r="F80" s="341">
        <f t="shared" ref="F80" si="123">E80+1</f>
        <v>44981</v>
      </c>
      <c r="G80" s="470">
        <f t="shared" si="18"/>
        <v>44978</v>
      </c>
      <c r="H80" s="489"/>
      <c r="K80" s="155"/>
    </row>
    <row r="81" spans="1:11" ht="15.75" customHeight="1" x14ac:dyDescent="0.2">
      <c r="B81" s="479" t="s">
        <v>1128</v>
      </c>
      <c r="C81" s="341" t="s">
        <v>1140</v>
      </c>
      <c r="D81" s="341">
        <v>44986</v>
      </c>
      <c r="E81" s="341">
        <f t="shared" ref="E81" si="124">D81+3</f>
        <v>44989</v>
      </c>
      <c r="F81" s="341">
        <f t="shared" ref="F81" si="125">E81+1</f>
        <v>44990</v>
      </c>
      <c r="G81" s="470">
        <f t="shared" si="18"/>
        <v>44985</v>
      </c>
      <c r="H81" s="489"/>
      <c r="K81" s="155"/>
    </row>
    <row r="82" spans="1:11" ht="15.75" customHeight="1" x14ac:dyDescent="0.2">
      <c r="B82" s="479" t="s">
        <v>1128</v>
      </c>
      <c r="C82" s="341" t="s">
        <v>1141</v>
      </c>
      <c r="D82" s="341">
        <v>44993</v>
      </c>
      <c r="E82" s="341">
        <f t="shared" ref="E82" si="126">D82+3</f>
        <v>44996</v>
      </c>
      <c r="F82" s="341">
        <f t="shared" ref="F82" si="127">E82+1</f>
        <v>44997</v>
      </c>
      <c r="G82" s="470">
        <f t="shared" si="18"/>
        <v>44992</v>
      </c>
      <c r="H82" s="489"/>
      <c r="K82" s="155"/>
    </row>
    <row r="83" spans="1:11" ht="15.75" customHeight="1" x14ac:dyDescent="0.2">
      <c r="B83" s="479" t="s">
        <v>1128</v>
      </c>
      <c r="C83" s="341" t="s">
        <v>1142</v>
      </c>
      <c r="D83" s="341">
        <v>45002</v>
      </c>
      <c r="E83" s="341">
        <f t="shared" ref="E83" si="128">D83+3</f>
        <v>45005</v>
      </c>
      <c r="F83" s="341">
        <f t="shared" ref="F83" si="129">E83+1</f>
        <v>45006</v>
      </c>
      <c r="G83" s="470">
        <f t="shared" si="18"/>
        <v>44999</v>
      </c>
      <c r="H83" s="489"/>
      <c r="K83" s="155"/>
    </row>
    <row r="84" spans="1:11" ht="15.75" customHeight="1" x14ac:dyDescent="0.2">
      <c r="B84" s="479" t="s">
        <v>1128</v>
      </c>
      <c r="C84" s="341" t="s">
        <v>1143</v>
      </c>
      <c r="D84" s="341">
        <v>45010</v>
      </c>
      <c r="E84" s="341">
        <f t="shared" ref="E84" si="130">D84+3</f>
        <v>45013</v>
      </c>
      <c r="F84" s="341">
        <f t="shared" ref="F84" si="131">E84+1</f>
        <v>45014</v>
      </c>
      <c r="G84" s="470">
        <f t="shared" si="18"/>
        <v>45006</v>
      </c>
      <c r="H84" s="489">
        <v>45010</v>
      </c>
      <c r="I84" s="789" t="s">
        <v>1144</v>
      </c>
      <c r="J84" s="789"/>
      <c r="K84" s="155"/>
    </row>
    <row r="85" spans="1:11" ht="15.75" hidden="1" customHeight="1" x14ac:dyDescent="0.2">
      <c r="B85" s="479" t="s">
        <v>1128</v>
      </c>
      <c r="C85" s="341" t="s">
        <v>1145</v>
      </c>
      <c r="D85" s="341">
        <v>45016</v>
      </c>
      <c r="E85" s="341">
        <f t="shared" ref="E85" si="132">D85+3</f>
        <v>45019</v>
      </c>
      <c r="F85" s="341">
        <f t="shared" ref="F85" si="133">E85+1</f>
        <v>45020</v>
      </c>
      <c r="G85" s="470">
        <f t="shared" si="18"/>
        <v>45013</v>
      </c>
      <c r="H85" s="489">
        <v>45017</v>
      </c>
      <c r="K85" s="155"/>
    </row>
    <row r="86" spans="1:11" ht="15.75" hidden="1" customHeight="1" x14ac:dyDescent="0.2">
      <c r="B86" s="479" t="s">
        <v>1128</v>
      </c>
      <c r="C86" s="341" t="s">
        <v>1146</v>
      </c>
      <c r="D86" s="341">
        <v>45019</v>
      </c>
      <c r="E86" s="341">
        <f t="shared" ref="E86" si="134">D86+3</f>
        <v>45022</v>
      </c>
      <c r="F86" s="341">
        <f t="shared" ref="F86" si="135">E86+1</f>
        <v>45023</v>
      </c>
      <c r="G86" s="470">
        <f t="shared" si="18"/>
        <v>45020</v>
      </c>
      <c r="H86" s="489">
        <v>45024</v>
      </c>
      <c r="K86" s="155"/>
    </row>
    <row r="87" spans="1:11" ht="15.75" hidden="1" customHeight="1" x14ac:dyDescent="0.2">
      <c r="B87" s="479" t="s">
        <v>1128</v>
      </c>
      <c r="C87" s="341" t="s">
        <v>1147</v>
      </c>
      <c r="D87" s="341">
        <f t="shared" si="41"/>
        <v>45026</v>
      </c>
      <c r="E87" s="341">
        <f t="shared" ref="E87" si="136">D87+3</f>
        <v>45029</v>
      </c>
      <c r="F87" s="341">
        <f t="shared" ref="F87" si="137">E87+1</f>
        <v>45030</v>
      </c>
      <c r="G87" s="470">
        <f t="shared" si="18"/>
        <v>45027</v>
      </c>
      <c r="H87" s="489"/>
      <c r="K87" s="155"/>
    </row>
    <row r="88" spans="1:11" ht="15.75" hidden="1" customHeight="1" x14ac:dyDescent="0.2">
      <c r="B88" s="479" t="s">
        <v>1128</v>
      </c>
      <c r="C88" s="341" t="s">
        <v>1148</v>
      </c>
      <c r="D88" s="341">
        <f t="shared" si="41"/>
        <v>45033</v>
      </c>
      <c r="E88" s="341">
        <f t="shared" ref="E88" si="138">D88+3</f>
        <v>45036</v>
      </c>
      <c r="F88" s="341">
        <f t="shared" ref="F88" si="139">E88+1</f>
        <v>45037</v>
      </c>
      <c r="G88" s="470">
        <f t="shared" si="18"/>
        <v>45034</v>
      </c>
      <c r="H88" s="489"/>
      <c r="K88" s="155"/>
    </row>
    <row r="89" spans="1:11" ht="15.75" hidden="1" customHeight="1" x14ac:dyDescent="0.2">
      <c r="B89" s="479" t="s">
        <v>1128</v>
      </c>
      <c r="C89" s="341" t="s">
        <v>1149</v>
      </c>
      <c r="D89" s="341">
        <f t="shared" si="41"/>
        <v>45040</v>
      </c>
      <c r="E89" s="341">
        <f t="shared" ref="E89" si="140">D89+3</f>
        <v>45043</v>
      </c>
      <c r="F89" s="341">
        <f t="shared" ref="F89" si="141">E89+1</f>
        <v>45044</v>
      </c>
      <c r="G89" s="470">
        <f t="shared" si="18"/>
        <v>45041</v>
      </c>
      <c r="H89" s="489"/>
      <c r="K89" s="155"/>
    </row>
    <row r="90" spans="1:11" ht="15.75" customHeight="1" x14ac:dyDescent="0.2">
      <c r="B90" s="170"/>
      <c r="C90" s="161"/>
      <c r="D90" s="161"/>
      <c r="E90" s="161"/>
      <c r="F90" s="161"/>
      <c r="G90" s="472"/>
      <c r="H90" s="489"/>
      <c r="K90" s="155"/>
    </row>
    <row r="91" spans="1:11" ht="15.75" customHeight="1" x14ac:dyDescent="0.2">
      <c r="B91" s="475" t="s">
        <v>685</v>
      </c>
      <c r="C91" s="152"/>
      <c r="D91" s="152"/>
      <c r="E91" s="152"/>
      <c r="F91" s="175"/>
      <c r="K91" s="155"/>
    </row>
    <row r="92" spans="1:11" ht="16.5" hidden="1" customHeight="1" x14ac:dyDescent="0.2">
      <c r="B92" s="152"/>
      <c r="C92" s="153" t="s">
        <v>1150</v>
      </c>
      <c r="D92" s="154"/>
      <c r="E92" s="154"/>
    </row>
    <row r="93" spans="1:11" s="152" customFormat="1" ht="33" hidden="1" customHeight="1" x14ac:dyDescent="0.2">
      <c r="A93" s="217"/>
      <c r="B93" s="156"/>
      <c r="C93" s="157" t="s">
        <v>651</v>
      </c>
      <c r="D93" s="451" t="s">
        <v>1036</v>
      </c>
      <c r="E93" s="169" t="s">
        <v>146</v>
      </c>
      <c r="F93" s="169" t="s">
        <v>1151</v>
      </c>
      <c r="G93" s="175"/>
    </row>
    <row r="94" spans="1:11" s="152" customFormat="1" ht="18" hidden="1" customHeight="1" x14ac:dyDescent="0.2">
      <c r="A94" s="217"/>
      <c r="B94" s="158" t="s">
        <v>388</v>
      </c>
      <c r="C94" s="158" t="s">
        <v>389</v>
      </c>
      <c r="D94" s="387"/>
      <c r="E94" s="362" t="s">
        <v>243</v>
      </c>
      <c r="F94" s="362" t="s">
        <v>318</v>
      </c>
      <c r="G94" s="175"/>
    </row>
    <row r="95" spans="1:11" s="152" customFormat="1" ht="18" hidden="1" customHeight="1" x14ac:dyDescent="0.2">
      <c r="A95" s="217" t="s">
        <v>1152</v>
      </c>
      <c r="B95" s="159" t="s">
        <v>1153</v>
      </c>
      <c r="C95" s="341" t="s">
        <v>1154</v>
      </c>
      <c r="D95" s="341">
        <v>43526</v>
      </c>
      <c r="E95" s="341">
        <f>D95+4</f>
        <v>43530</v>
      </c>
      <c r="F95" s="341">
        <f t="shared" ref="F95" si="142">E95+4</f>
        <v>43534</v>
      </c>
      <c r="G95" s="161"/>
    </row>
    <row r="96" spans="1:11" s="152" customFormat="1" ht="18" hidden="1" customHeight="1" x14ac:dyDescent="0.2">
      <c r="A96" s="217" t="s">
        <v>1155</v>
      </c>
      <c r="B96" s="224" t="s">
        <v>547</v>
      </c>
      <c r="C96" s="341" t="s">
        <v>1154</v>
      </c>
      <c r="D96" s="160">
        <f t="shared" ref="D96" si="143">D95+7</f>
        <v>43533</v>
      </c>
      <c r="E96" s="160"/>
      <c r="F96" s="160"/>
      <c r="G96" s="168" t="s">
        <v>1156</v>
      </c>
    </row>
    <row r="97" spans="1:14" s="152" customFormat="1" ht="17.25" hidden="1" customHeight="1" x14ac:dyDescent="0.2">
      <c r="A97" s="401"/>
      <c r="B97" s="162" t="s">
        <v>1157</v>
      </c>
      <c r="C97" s="194"/>
      <c r="D97" s="194"/>
      <c r="E97" s="194"/>
      <c r="F97" s="161"/>
      <c r="G97" s="161"/>
    </row>
    <row r="98" spans="1:14" s="152" customFormat="1" ht="18" hidden="1" customHeight="1" x14ac:dyDescent="0.2">
      <c r="A98" s="401"/>
      <c r="B98" s="163" t="s">
        <v>1158</v>
      </c>
      <c r="G98" s="161"/>
    </row>
    <row r="99" spans="1:14" s="152" customFormat="1" ht="18" hidden="1" customHeight="1" x14ac:dyDescent="0.2">
      <c r="A99" s="401"/>
      <c r="G99" s="161"/>
    </row>
    <row r="100" spans="1:14" s="152" customFormat="1" ht="16.5" hidden="1" customHeight="1" x14ac:dyDescent="0.2">
      <c r="A100" s="401"/>
      <c r="F100" s="175"/>
      <c r="I100" s="161"/>
      <c r="J100" s="161"/>
      <c r="K100" s="161"/>
    </row>
    <row r="101" spans="1:14" s="152" customFormat="1" ht="16.5" hidden="1" customHeight="1" x14ac:dyDescent="0.2">
      <c r="A101" s="401"/>
      <c r="C101" s="153" t="s">
        <v>1159</v>
      </c>
      <c r="F101" s="175"/>
      <c r="I101" s="161"/>
      <c r="J101" s="161"/>
      <c r="K101" s="161"/>
    </row>
    <row r="102" spans="1:14" s="152" customFormat="1" ht="16.5" hidden="1" customHeight="1" x14ac:dyDescent="0.2">
      <c r="A102" s="401"/>
      <c r="F102" s="175"/>
      <c r="I102" s="161"/>
      <c r="J102" s="161"/>
      <c r="K102" s="161"/>
    </row>
    <row r="103" spans="1:14" s="152" customFormat="1" ht="12" hidden="1" x14ac:dyDescent="0.2">
      <c r="A103" s="401"/>
      <c r="B103" s="156"/>
      <c r="C103" s="157" t="s">
        <v>651</v>
      </c>
      <c r="D103" s="451" t="s">
        <v>1036</v>
      </c>
      <c r="E103" s="169" t="s">
        <v>146</v>
      </c>
      <c r="F103" s="169" t="s">
        <v>1151</v>
      </c>
      <c r="I103" s="161"/>
      <c r="J103" s="161"/>
      <c r="K103" s="161"/>
    </row>
    <row r="104" spans="1:14" s="152" customFormat="1" ht="16.5" hidden="1" customHeight="1" x14ac:dyDescent="0.2">
      <c r="A104" s="401"/>
      <c r="B104" s="158" t="s">
        <v>388</v>
      </c>
      <c r="C104" s="158" t="s">
        <v>389</v>
      </c>
      <c r="D104" s="387"/>
      <c r="E104" s="362" t="s">
        <v>243</v>
      </c>
      <c r="F104" s="362" t="s">
        <v>318</v>
      </c>
      <c r="I104" s="161"/>
      <c r="J104" s="161"/>
      <c r="K104" s="161"/>
    </row>
    <row r="105" spans="1:14" s="152" customFormat="1" ht="16.5" hidden="1" customHeight="1" x14ac:dyDescent="0.2">
      <c r="A105" s="217"/>
      <c r="B105" s="159" t="s">
        <v>1160</v>
      </c>
      <c r="C105" s="341" t="s">
        <v>1161</v>
      </c>
      <c r="D105" s="341">
        <v>43365</v>
      </c>
      <c r="E105" s="341">
        <f>D105+3</f>
        <v>43368</v>
      </c>
      <c r="F105" s="341">
        <f>E105+1</f>
        <v>43369</v>
      </c>
      <c r="I105" s="161"/>
      <c r="J105" s="161"/>
      <c r="K105" s="161"/>
    </row>
    <row r="106" spans="1:14" s="152" customFormat="1" ht="16.5" hidden="1" customHeight="1" x14ac:dyDescent="0.2">
      <c r="A106" s="217"/>
      <c r="B106" s="159" t="s">
        <v>1162</v>
      </c>
      <c r="C106" s="341" t="s">
        <v>1163</v>
      </c>
      <c r="D106" s="341">
        <f>D105+7</f>
        <v>43372</v>
      </c>
      <c r="E106" s="341">
        <f>D106+3</f>
        <v>43375</v>
      </c>
      <c r="F106" s="341">
        <f t="shared" ref="F106" si="144">E106+1</f>
        <v>43376</v>
      </c>
      <c r="I106" s="161"/>
      <c r="J106" s="161"/>
      <c r="K106" s="161"/>
    </row>
    <row r="107" spans="1:14" s="152" customFormat="1" ht="16.5" hidden="1" customHeight="1" x14ac:dyDescent="0.2">
      <c r="A107" s="217" t="s">
        <v>1164</v>
      </c>
      <c r="B107" s="159" t="s">
        <v>1165</v>
      </c>
      <c r="C107" s="341" t="s">
        <v>1166</v>
      </c>
      <c r="D107" s="341">
        <f>D106+7</f>
        <v>43379</v>
      </c>
      <c r="E107" s="341">
        <f>D107+3</f>
        <v>43382</v>
      </c>
      <c r="F107" s="341">
        <f>E107+1</f>
        <v>43383</v>
      </c>
      <c r="I107" s="161"/>
      <c r="J107" s="161"/>
      <c r="K107" s="161"/>
    </row>
    <row r="108" spans="1:14" s="152" customFormat="1" ht="16.5" hidden="1" customHeight="1" x14ac:dyDescent="0.2">
      <c r="A108" s="217"/>
      <c r="B108" s="159" t="s">
        <v>1162</v>
      </c>
      <c r="C108" s="341" t="s">
        <v>1167</v>
      </c>
      <c r="D108" s="341">
        <f t="shared" ref="D108" si="145">D107+7</f>
        <v>43386</v>
      </c>
      <c r="E108" s="341">
        <f>D108+3</f>
        <v>43389</v>
      </c>
      <c r="F108" s="341">
        <f t="shared" ref="F108" si="146">E108+1</f>
        <v>43390</v>
      </c>
      <c r="I108" s="161"/>
      <c r="J108" s="161"/>
      <c r="K108" s="161"/>
    </row>
    <row r="109" spans="1:14" s="152" customFormat="1" ht="16.5" hidden="1" customHeight="1" x14ac:dyDescent="0.2">
      <c r="A109" s="401"/>
      <c r="B109" s="162" t="s">
        <v>1157</v>
      </c>
      <c r="C109" s="194"/>
      <c r="D109" s="194"/>
      <c r="E109" s="194"/>
      <c r="F109" s="161"/>
      <c r="I109" s="161"/>
      <c r="J109" s="161"/>
      <c r="K109" s="161"/>
    </row>
    <row r="110" spans="1:14" s="152" customFormat="1" ht="16.5" hidden="1" customHeight="1" x14ac:dyDescent="0.2">
      <c r="A110" s="401"/>
      <c r="B110" s="163" t="s">
        <v>685</v>
      </c>
      <c r="C110" s="161"/>
      <c r="D110" s="161"/>
      <c r="E110" s="161"/>
      <c r="F110" s="161"/>
      <c r="I110" s="161"/>
      <c r="J110" s="161"/>
      <c r="K110" s="161"/>
    </row>
    <row r="111" spans="1:14" s="152" customFormat="1" ht="16.5" customHeight="1" x14ac:dyDescent="0.2">
      <c r="A111" s="401"/>
      <c r="B111" s="163"/>
      <c r="C111" s="161"/>
      <c r="D111" s="161"/>
      <c r="E111" s="161"/>
      <c r="F111" s="161"/>
      <c r="I111" s="161"/>
      <c r="J111" s="161"/>
      <c r="K111" s="161"/>
    </row>
    <row r="112" spans="1:14" s="165" customFormat="1" ht="15.75" customHeight="1" x14ac:dyDescent="0.2">
      <c r="A112" s="403"/>
      <c r="B112" s="199" t="s">
        <v>449</v>
      </c>
      <c r="C112" s="200"/>
      <c r="D112" s="200"/>
      <c r="E112" s="201"/>
      <c r="F112" s="202" t="s">
        <v>1168</v>
      </c>
      <c r="G112" s="202"/>
      <c r="H112" s="200"/>
      <c r="I112" s="200"/>
      <c r="J112" s="202" t="s">
        <v>451</v>
      </c>
      <c r="K112" s="202"/>
      <c r="L112" s="202"/>
      <c r="M112" s="200"/>
      <c r="N112" s="203"/>
    </row>
    <row r="113" spans="1:14" s="165" customFormat="1" ht="15.75" customHeight="1" x14ac:dyDescent="0.2">
      <c r="A113" s="403"/>
      <c r="B113" s="204" t="s">
        <v>452</v>
      </c>
      <c r="C113" s="200"/>
      <c r="D113" s="205" t="s">
        <v>453</v>
      </c>
      <c r="E113" s="206"/>
      <c r="F113" s="204" t="s">
        <v>454</v>
      </c>
      <c r="G113" s="200"/>
      <c r="H113" s="205" t="s">
        <v>455</v>
      </c>
      <c r="I113" s="200"/>
      <c r="J113" s="204" t="s">
        <v>456</v>
      </c>
      <c r="K113" s="200"/>
      <c r="L113" s="205" t="s">
        <v>457</v>
      </c>
      <c r="M113" s="200"/>
      <c r="N113" s="203"/>
    </row>
    <row r="114" spans="1:14" s="165" customFormat="1" ht="15.75" customHeight="1" x14ac:dyDescent="0.2">
      <c r="A114" s="404"/>
      <c r="B114" s="465" t="s">
        <v>458</v>
      </c>
      <c r="C114" s="209"/>
      <c r="D114" s="645" t="s">
        <v>459</v>
      </c>
      <c r="E114" s="204"/>
      <c r="F114" s="266" t="e">
        <f>#REF!</f>
        <v>#REF!</v>
      </c>
      <c r="G114" s="266" t="e">
        <f>#REF!</f>
        <v>#REF!</v>
      </c>
      <c r="H114" s="115" t="e">
        <f>#REF!</f>
        <v>#REF!</v>
      </c>
      <c r="I114" s="200"/>
      <c r="J114" s="208" t="s">
        <v>463</v>
      </c>
      <c r="K114" s="209" t="s">
        <v>1169</v>
      </c>
      <c r="L114" s="210" t="s">
        <v>464</v>
      </c>
      <c r="M114" s="200"/>
      <c r="N114" s="203"/>
    </row>
    <row r="115" spans="1:14" s="165" customFormat="1" ht="15.75" customHeight="1" x14ac:dyDescent="0.2">
      <c r="A115" s="403"/>
      <c r="B115" s="465" t="s">
        <v>465</v>
      </c>
      <c r="C115" s="209"/>
      <c r="D115" s="645" t="s">
        <v>466</v>
      </c>
      <c r="E115" s="204"/>
      <c r="F115" s="266" t="e">
        <f>#REF!</f>
        <v>#REF!</v>
      </c>
      <c r="G115" s="266" t="e">
        <f>#REF!</f>
        <v>#REF!</v>
      </c>
      <c r="H115" s="115" t="e">
        <f>#REF!</f>
        <v>#REF!</v>
      </c>
      <c r="I115" s="200"/>
      <c r="J115" s="208" t="s">
        <v>470</v>
      </c>
      <c r="K115" s="209" t="s">
        <v>1170</v>
      </c>
      <c r="L115" s="210" t="s">
        <v>471</v>
      </c>
      <c r="M115" s="200"/>
      <c r="N115" s="203"/>
    </row>
    <row r="116" spans="1:14" s="165" customFormat="1" ht="15.75" customHeight="1" x14ac:dyDescent="0.2">
      <c r="A116" s="403"/>
      <c r="B116" s="208" t="s">
        <v>1171</v>
      </c>
      <c r="C116" s="209"/>
      <c r="D116" s="210" t="s">
        <v>1172</v>
      </c>
      <c r="E116" s="204"/>
      <c r="F116" s="266" t="e">
        <f>#REF!</f>
        <v>#REF!</v>
      </c>
      <c r="G116" s="266" t="e">
        <f>#REF!</f>
        <v>#REF!</v>
      </c>
      <c r="H116" s="115" t="e">
        <f>#REF!</f>
        <v>#REF!</v>
      </c>
      <c r="I116" s="200"/>
      <c r="J116" s="208" t="s">
        <v>1173</v>
      </c>
      <c r="K116" s="209" t="s">
        <v>1174</v>
      </c>
      <c r="L116" s="210" t="s">
        <v>1175</v>
      </c>
      <c r="M116" s="200"/>
      <c r="N116" s="203"/>
    </row>
    <row r="117" spans="1:14" s="165" customFormat="1" ht="15.75" customHeight="1" x14ac:dyDescent="0.2">
      <c r="A117" s="403"/>
      <c r="B117" s="208" t="s">
        <v>479</v>
      </c>
      <c r="C117" s="209"/>
      <c r="D117" s="210" t="s">
        <v>480</v>
      </c>
      <c r="E117" s="204"/>
      <c r="F117" s="266" t="e">
        <f>#REF!</f>
        <v>#REF!</v>
      </c>
      <c r="G117" s="266" t="e">
        <f>#REF!</f>
        <v>#REF!</v>
      </c>
      <c r="H117" s="115" t="e">
        <f>#REF!</f>
        <v>#REF!</v>
      </c>
      <c r="I117" s="200"/>
      <c r="J117" s="208" t="s">
        <v>484</v>
      </c>
      <c r="K117" s="209" t="s">
        <v>1176</v>
      </c>
      <c r="L117" s="210" t="s">
        <v>485</v>
      </c>
      <c r="M117" s="200"/>
      <c r="N117" s="203"/>
    </row>
    <row r="118" spans="1:14" s="165" customFormat="1" ht="15.75" customHeight="1" x14ac:dyDescent="0.2">
      <c r="A118" s="403"/>
      <c r="B118" s="465" t="s">
        <v>486</v>
      </c>
      <c r="C118" s="209"/>
      <c r="D118" s="645" t="s">
        <v>487</v>
      </c>
      <c r="E118" s="204"/>
      <c r="F118" s="208"/>
      <c r="G118" s="209"/>
      <c r="H118" s="210"/>
      <c r="I118" s="200"/>
      <c r="J118" s="208" t="s">
        <v>491</v>
      </c>
      <c r="K118" s="209" t="s">
        <v>1177</v>
      </c>
      <c r="L118" s="210" t="s">
        <v>492</v>
      </c>
      <c r="M118" s="200"/>
      <c r="N118" s="203"/>
    </row>
    <row r="119" spans="1:14" s="165" customFormat="1" ht="15.75" customHeight="1" x14ac:dyDescent="0.2">
      <c r="A119" s="403"/>
      <c r="B119" s="465" t="s">
        <v>493</v>
      </c>
      <c r="C119" s="209"/>
      <c r="D119" s="645" t="s">
        <v>494</v>
      </c>
      <c r="E119" s="204"/>
      <c r="F119" s="208"/>
      <c r="G119" s="209"/>
      <c r="H119" s="210"/>
      <c r="I119" s="200"/>
      <c r="J119" s="208" t="s">
        <v>498</v>
      </c>
      <c r="K119" s="209" t="s">
        <v>1178</v>
      </c>
      <c r="L119" s="210" t="s">
        <v>499</v>
      </c>
      <c r="M119" s="200"/>
      <c r="N119" s="203"/>
    </row>
    <row r="120" spans="1:14" s="165" customFormat="1" ht="15.75" customHeight="1" x14ac:dyDescent="0.2">
      <c r="A120" s="403"/>
      <c r="B120" s="465" t="s">
        <v>1179</v>
      </c>
      <c r="C120" s="209"/>
      <c r="D120" s="645" t="s">
        <v>1180</v>
      </c>
      <c r="E120" s="204"/>
      <c r="F120" s="203"/>
      <c r="G120" s="203"/>
      <c r="H120" s="203"/>
      <c r="I120" s="200"/>
      <c r="J120" s="208"/>
      <c r="K120" s="209"/>
      <c r="L120" s="210"/>
      <c r="M120" s="200"/>
      <c r="N120" s="203"/>
    </row>
    <row r="121" spans="1:14" s="165" customFormat="1" ht="15.75" customHeight="1" x14ac:dyDescent="0.2">
      <c r="A121" s="403"/>
      <c r="B121" s="208"/>
      <c r="C121" s="209"/>
      <c r="D121" s="210"/>
      <c r="E121" s="204"/>
      <c r="F121" s="208"/>
      <c r="G121" s="204"/>
      <c r="H121" s="210"/>
      <c r="I121" s="200"/>
      <c r="J121" s="204"/>
      <c r="K121" s="200"/>
      <c r="L121" s="205"/>
      <c r="M121" s="200"/>
      <c r="N121" s="203"/>
    </row>
    <row r="122" spans="1:14" x14ac:dyDescent="0.2">
      <c r="B122" s="203"/>
      <c r="C122" s="203"/>
      <c r="D122" s="211"/>
      <c r="E122" s="211"/>
      <c r="F122" s="208"/>
      <c r="G122" s="204"/>
      <c r="H122" s="210"/>
      <c r="I122" s="200"/>
      <c r="J122" s="19"/>
      <c r="K122" s="19"/>
      <c r="L122" s="19"/>
      <c r="M122" s="200"/>
      <c r="N122" s="203"/>
    </row>
    <row r="123" spans="1:14" x14ac:dyDescent="0.2">
      <c r="B123" s="200" t="s">
        <v>1181</v>
      </c>
      <c r="C123" s="200" t="s">
        <v>1182</v>
      </c>
      <c r="D123" s="212"/>
      <c r="E123" s="200"/>
      <c r="F123" s="200" t="s">
        <v>1183</v>
      </c>
      <c r="G123" s="213" t="s">
        <v>1184</v>
      </c>
      <c r="H123" s="203"/>
      <c r="I123" s="200"/>
      <c r="J123" s="200" t="s">
        <v>1183</v>
      </c>
      <c r="K123" s="200" t="s">
        <v>1185</v>
      </c>
      <c r="L123" s="203"/>
      <c r="M123" s="203"/>
      <c r="N123" s="203"/>
    </row>
    <row r="124" spans="1:14" x14ac:dyDescent="0.2">
      <c r="J124" s="155"/>
      <c r="K124" s="155"/>
    </row>
    <row r="125" spans="1:14" x14ac:dyDescent="0.2">
      <c r="J125" s="155"/>
      <c r="K125" s="155"/>
    </row>
    <row r="126" spans="1:14" x14ac:dyDescent="0.2">
      <c r="J126" s="155"/>
      <c r="K126" s="155"/>
    </row>
    <row r="127" spans="1:14" x14ac:dyDescent="0.2">
      <c r="J127" s="155"/>
      <c r="K127" s="155"/>
    </row>
    <row r="128" spans="1:14" x14ac:dyDescent="0.2">
      <c r="J128" s="155"/>
      <c r="K128" s="155"/>
    </row>
    <row r="129" spans="10:11" x14ac:dyDescent="0.2">
      <c r="J129" s="155"/>
      <c r="K129" s="155"/>
    </row>
    <row r="130" spans="10:11" x14ac:dyDescent="0.2">
      <c r="J130" s="155"/>
      <c r="K130" s="155"/>
    </row>
    <row r="131" spans="10:11" x14ac:dyDescent="0.2">
      <c r="J131" s="155"/>
      <c r="K131" s="155"/>
    </row>
    <row r="132" spans="10:11" x14ac:dyDescent="0.2">
      <c r="J132" s="155"/>
      <c r="K132" s="155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1:AA155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35" customWidth="1"/>
    <col min="2" max="2" width="19.42578125" style="235" bestFit="1" customWidth="1"/>
    <col min="3" max="3" width="13.85546875" style="235" customWidth="1"/>
    <col min="4" max="4" width="15.7109375" style="235" customWidth="1"/>
    <col min="5" max="5" width="14.28515625" style="235" bestFit="1" customWidth="1"/>
    <col min="6" max="6" width="18.85546875" style="235" customWidth="1"/>
    <col min="7" max="7" width="28.7109375" style="235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idden="1" x14ac:dyDescent="0.2">
      <c r="A1" s="252"/>
      <c r="B1" s="252"/>
      <c r="C1" s="252"/>
      <c r="D1" s="562"/>
      <c r="E1" s="252"/>
      <c r="F1" s="252"/>
      <c r="G1" s="252"/>
      <c r="H1" s="252"/>
    </row>
    <row r="2" spans="1:10" hidden="1" x14ac:dyDescent="0.2">
      <c r="A2" s="558" t="s">
        <v>694</v>
      </c>
      <c r="B2" s="558" t="s">
        <v>695</v>
      </c>
      <c r="C2" s="558" t="s">
        <v>695</v>
      </c>
      <c r="D2" s="558" t="s">
        <v>696</v>
      </c>
      <c r="E2" s="558" t="s">
        <v>697</v>
      </c>
      <c r="F2" s="558" t="s">
        <v>195</v>
      </c>
      <c r="G2" s="559" t="s">
        <v>698</v>
      </c>
      <c r="H2" s="559" t="s">
        <v>699</v>
      </c>
      <c r="I2" s="560" t="s">
        <v>700</v>
      </c>
    </row>
    <row r="3" spans="1:10" ht="51" hidden="1" x14ac:dyDescent="0.2">
      <c r="A3" s="238" t="s">
        <v>701</v>
      </c>
      <c r="B3" s="238" t="s">
        <v>702</v>
      </c>
      <c r="C3" s="237"/>
      <c r="D3" s="237"/>
      <c r="E3" s="238" t="s">
        <v>702</v>
      </c>
      <c r="F3" s="239" t="s">
        <v>703</v>
      </c>
      <c r="G3" s="237"/>
      <c r="H3" s="239" t="s">
        <v>704</v>
      </c>
      <c r="I3" s="240" t="s">
        <v>705</v>
      </c>
    </row>
    <row r="4" spans="1:10" ht="51" hidden="1" x14ac:dyDescent="0.2">
      <c r="A4" s="241" t="s">
        <v>706</v>
      </c>
      <c r="B4" s="241" t="s">
        <v>707</v>
      </c>
      <c r="C4" s="241" t="s">
        <v>707</v>
      </c>
      <c r="D4" s="242"/>
      <c r="E4" s="241" t="s">
        <v>708</v>
      </c>
      <c r="F4" s="239" t="s">
        <v>183</v>
      </c>
      <c r="G4" s="237" t="s">
        <v>709</v>
      </c>
      <c r="H4" s="239" t="s">
        <v>704</v>
      </c>
      <c r="I4" s="240" t="s">
        <v>710</v>
      </c>
    </row>
    <row r="5" spans="1:10" ht="51" hidden="1" x14ac:dyDescent="0.2">
      <c r="A5" s="241" t="s">
        <v>706</v>
      </c>
      <c r="B5" s="241" t="s">
        <v>711</v>
      </c>
      <c r="C5" s="241" t="s">
        <v>711</v>
      </c>
      <c r="D5" s="242"/>
      <c r="E5" s="241" t="s">
        <v>712</v>
      </c>
      <c r="F5" s="239" t="s">
        <v>183</v>
      </c>
      <c r="G5" s="237" t="s">
        <v>713</v>
      </c>
      <c r="H5" s="239" t="s">
        <v>704</v>
      </c>
      <c r="I5" s="240" t="s">
        <v>710</v>
      </c>
    </row>
    <row r="6" spans="1:10" ht="51" hidden="1" x14ac:dyDescent="0.2">
      <c r="A6" s="241" t="s">
        <v>714</v>
      </c>
      <c r="B6" s="241" t="s">
        <v>715</v>
      </c>
      <c r="C6" s="241" t="s">
        <v>715</v>
      </c>
      <c r="D6" s="239"/>
      <c r="E6" s="241" t="s">
        <v>715</v>
      </c>
      <c r="F6" s="239" t="s">
        <v>183</v>
      </c>
      <c r="G6" s="237" t="s">
        <v>182</v>
      </c>
      <c r="H6" s="239" t="s">
        <v>704</v>
      </c>
      <c r="I6" s="240" t="s">
        <v>710</v>
      </c>
    </row>
    <row r="7" spans="1:10" hidden="1" x14ac:dyDescent="0.2">
      <c r="A7" s="236" t="s">
        <v>716</v>
      </c>
      <c r="B7" s="236" t="s">
        <v>717</v>
      </c>
      <c r="C7" s="236" t="s">
        <v>718</v>
      </c>
      <c r="D7" s="236" t="s">
        <v>719</v>
      </c>
      <c r="E7" s="236" t="s">
        <v>720</v>
      </c>
      <c r="F7" s="236" t="s">
        <v>195</v>
      </c>
      <c r="G7" s="237" t="s">
        <v>721</v>
      </c>
      <c r="H7" s="237" t="s">
        <v>699</v>
      </c>
      <c r="I7" s="234"/>
    </row>
    <row r="8" spans="1:10" hidden="1" x14ac:dyDescent="0.2">
      <c r="A8" s="236" t="s">
        <v>716</v>
      </c>
      <c r="B8" s="236" t="s">
        <v>717</v>
      </c>
      <c r="C8" s="236" t="s">
        <v>722</v>
      </c>
      <c r="D8" s="236" t="s">
        <v>723</v>
      </c>
      <c r="E8" s="236" t="s">
        <v>724</v>
      </c>
      <c r="F8" s="236" t="s">
        <v>195</v>
      </c>
      <c r="G8" s="237"/>
      <c r="H8" s="237" t="s">
        <v>699</v>
      </c>
      <c r="I8" s="234" t="s">
        <v>725</v>
      </c>
    </row>
    <row r="9" spans="1:10" hidden="1" x14ac:dyDescent="0.2">
      <c r="A9" s="236" t="s">
        <v>694</v>
      </c>
      <c r="B9" s="236" t="s">
        <v>726</v>
      </c>
      <c r="C9" s="236" t="s">
        <v>726</v>
      </c>
      <c r="D9" s="236" t="s">
        <v>727</v>
      </c>
      <c r="E9" s="236" t="s">
        <v>728</v>
      </c>
      <c r="F9" s="236" t="s">
        <v>195</v>
      </c>
      <c r="G9" s="237" t="s">
        <v>729</v>
      </c>
      <c r="H9" s="237" t="s">
        <v>699</v>
      </c>
      <c r="I9" s="234" t="s">
        <v>700</v>
      </c>
    </row>
    <row r="10" spans="1:10" hidden="1" x14ac:dyDescent="0.2">
      <c r="A10" s="363" t="s">
        <v>716</v>
      </c>
      <c r="B10" s="363" t="s">
        <v>730</v>
      </c>
      <c r="C10" s="363" t="s">
        <v>731</v>
      </c>
      <c r="D10" s="363" t="s">
        <v>732</v>
      </c>
      <c r="E10" s="363" t="s">
        <v>733</v>
      </c>
      <c r="F10" s="363" t="s">
        <v>195</v>
      </c>
      <c r="G10" s="364" t="s">
        <v>734</v>
      </c>
      <c r="H10" s="364" t="s">
        <v>699</v>
      </c>
      <c r="I10" s="365" t="s">
        <v>700</v>
      </c>
      <c r="J10" s="235" t="s">
        <v>735</v>
      </c>
    </row>
    <row r="11" spans="1:10" hidden="1" x14ac:dyDescent="0.2">
      <c r="A11" s="363" t="s">
        <v>716</v>
      </c>
      <c r="B11" s="363" t="s">
        <v>730</v>
      </c>
      <c r="C11" s="363" t="s">
        <v>736</v>
      </c>
      <c r="D11" s="363" t="s">
        <v>737</v>
      </c>
      <c r="E11" s="363" t="s">
        <v>738</v>
      </c>
      <c r="F11" s="363" t="s">
        <v>195</v>
      </c>
      <c r="G11" s="364" t="s">
        <v>739</v>
      </c>
      <c r="H11" s="364" t="s">
        <v>699</v>
      </c>
      <c r="I11" s="365" t="s">
        <v>700</v>
      </c>
      <c r="J11" s="235" t="s">
        <v>735</v>
      </c>
    </row>
    <row r="12" spans="1:10" hidden="1" x14ac:dyDescent="0.2">
      <c r="A12" s="236" t="s">
        <v>716</v>
      </c>
      <c r="B12" s="236" t="s">
        <v>730</v>
      </c>
      <c r="C12" s="236" t="s">
        <v>740</v>
      </c>
      <c r="D12" s="236"/>
      <c r="E12" s="236" t="s">
        <v>741</v>
      </c>
      <c r="F12" s="236" t="s">
        <v>195</v>
      </c>
      <c r="G12" s="237"/>
      <c r="H12" s="237" t="s">
        <v>699</v>
      </c>
      <c r="I12" s="234" t="s">
        <v>742</v>
      </c>
    </row>
    <row r="13" spans="1:10" hidden="1" x14ac:dyDescent="0.2">
      <c r="A13" s="236" t="s">
        <v>743</v>
      </c>
      <c r="B13" s="236" t="s">
        <v>744</v>
      </c>
      <c r="C13" s="236" t="s">
        <v>744</v>
      </c>
      <c r="D13" s="236" t="s">
        <v>745</v>
      </c>
      <c r="E13" s="236" t="s">
        <v>746</v>
      </c>
      <c r="F13" s="236" t="s">
        <v>195</v>
      </c>
      <c r="G13" s="237"/>
      <c r="H13" s="237" t="s">
        <v>699</v>
      </c>
      <c r="I13" s="234"/>
    </row>
    <row r="14" spans="1:10" hidden="1" x14ac:dyDescent="0.2">
      <c r="A14" s="236" t="s">
        <v>716</v>
      </c>
      <c r="B14" s="236" t="s">
        <v>747</v>
      </c>
      <c r="C14" s="236" t="s">
        <v>747</v>
      </c>
      <c r="D14" s="236" t="s">
        <v>748</v>
      </c>
      <c r="E14" s="236" t="s">
        <v>749</v>
      </c>
      <c r="F14" s="236" t="s">
        <v>195</v>
      </c>
      <c r="G14" s="237" t="s">
        <v>750</v>
      </c>
      <c r="H14" s="237" t="s">
        <v>699</v>
      </c>
      <c r="I14" s="234"/>
    </row>
    <row r="15" spans="1:10" ht="38.25" hidden="1" x14ac:dyDescent="0.2">
      <c r="A15" s="243" t="s">
        <v>751</v>
      </c>
      <c r="B15" s="243" t="s">
        <v>752</v>
      </c>
      <c r="C15" s="237"/>
      <c r="D15" s="237"/>
      <c r="E15" s="243" t="s">
        <v>752</v>
      </c>
      <c r="F15" s="239" t="s">
        <v>213</v>
      </c>
      <c r="G15" s="237"/>
      <c r="H15" s="239" t="s">
        <v>704</v>
      </c>
      <c r="I15" s="234" t="s">
        <v>753</v>
      </c>
    </row>
    <row r="16" spans="1:10" hidden="1" x14ac:dyDescent="0.2">
      <c r="A16" s="236" t="s">
        <v>716</v>
      </c>
      <c r="B16" s="236" t="s">
        <v>754</v>
      </c>
      <c r="C16" s="236" t="s">
        <v>755</v>
      </c>
      <c r="D16" s="236"/>
      <c r="E16" s="236" t="s">
        <v>756</v>
      </c>
      <c r="F16" s="236" t="s">
        <v>195</v>
      </c>
      <c r="G16" s="237" t="s">
        <v>757</v>
      </c>
      <c r="H16" s="237" t="s">
        <v>699</v>
      </c>
      <c r="I16" s="234" t="s">
        <v>758</v>
      </c>
    </row>
    <row r="17" spans="1:10" hidden="1" x14ac:dyDescent="0.2">
      <c r="A17" s="236" t="s">
        <v>716</v>
      </c>
      <c r="B17" s="236" t="s">
        <v>754</v>
      </c>
      <c r="C17" s="236" t="s">
        <v>759</v>
      </c>
      <c r="D17" s="236" t="s">
        <v>760</v>
      </c>
      <c r="E17" s="236" t="s">
        <v>761</v>
      </c>
      <c r="F17" s="236" t="s">
        <v>195</v>
      </c>
      <c r="G17" s="237" t="s">
        <v>249</v>
      </c>
      <c r="H17" s="237" t="s">
        <v>699</v>
      </c>
      <c r="I17" s="234"/>
    </row>
    <row r="18" spans="1:10" hidden="1" x14ac:dyDescent="0.2">
      <c r="A18" s="236" t="s">
        <v>716</v>
      </c>
      <c r="B18" s="236" t="s">
        <v>754</v>
      </c>
      <c r="C18" s="236" t="s">
        <v>762</v>
      </c>
      <c r="D18" s="236" t="s">
        <v>763</v>
      </c>
      <c r="E18" s="236" t="s">
        <v>764</v>
      </c>
      <c r="F18" s="236" t="s">
        <v>195</v>
      </c>
      <c r="G18" s="237" t="s">
        <v>765</v>
      </c>
      <c r="H18" s="237" t="s">
        <v>699</v>
      </c>
      <c r="I18" s="234" t="s">
        <v>766</v>
      </c>
    </row>
    <row r="19" spans="1:10" hidden="1" x14ac:dyDescent="0.2">
      <c r="A19" s="236" t="s">
        <v>767</v>
      </c>
      <c r="B19" s="236" t="s">
        <v>768</v>
      </c>
      <c r="C19" s="236" t="s">
        <v>768</v>
      </c>
      <c r="D19" s="236" t="s">
        <v>769</v>
      </c>
      <c r="E19" s="236" t="s">
        <v>214</v>
      </c>
      <c r="F19" s="236" t="s">
        <v>195</v>
      </c>
      <c r="G19" s="237" t="s">
        <v>215</v>
      </c>
      <c r="H19" s="237" t="s">
        <v>699</v>
      </c>
      <c r="I19" s="234"/>
    </row>
    <row r="20" spans="1:10" hidden="1" x14ac:dyDescent="0.2">
      <c r="A20" s="244" t="s">
        <v>770</v>
      </c>
      <c r="B20" s="245" t="s">
        <v>771</v>
      </c>
      <c r="C20" s="245" t="s">
        <v>771</v>
      </c>
      <c r="D20" s="237"/>
      <c r="E20" s="245" t="s">
        <v>772</v>
      </c>
      <c r="F20" s="239" t="s">
        <v>259</v>
      </c>
      <c r="G20" s="237" t="s">
        <v>773</v>
      </c>
      <c r="H20" s="239" t="s">
        <v>704</v>
      </c>
      <c r="I20" s="234"/>
    </row>
    <row r="21" spans="1:10" ht="15" hidden="1" x14ac:dyDescent="0.2">
      <c r="A21" s="236" t="s">
        <v>716</v>
      </c>
      <c r="B21" s="236" t="s">
        <v>774</v>
      </c>
      <c r="C21" s="236" t="s">
        <v>774</v>
      </c>
      <c r="D21" s="236" t="s">
        <v>775</v>
      </c>
      <c r="E21" s="236" t="s">
        <v>776</v>
      </c>
      <c r="F21" s="236" t="s">
        <v>195</v>
      </c>
      <c r="G21" s="237" t="s">
        <v>777</v>
      </c>
      <c r="H21" s="237" t="s">
        <v>699</v>
      </c>
      <c r="I21" s="234"/>
      <c r="J21" s="246"/>
    </row>
    <row r="22" spans="1:10" ht="51" hidden="1" x14ac:dyDescent="0.2">
      <c r="A22" s="247" t="s">
        <v>778</v>
      </c>
      <c r="B22" s="247" t="s">
        <v>779</v>
      </c>
      <c r="C22" s="237"/>
      <c r="D22" s="237"/>
      <c r="E22" s="247" t="s">
        <v>779</v>
      </c>
      <c r="F22" s="239" t="s">
        <v>703</v>
      </c>
      <c r="G22" s="237" t="s">
        <v>780</v>
      </c>
      <c r="H22" s="239" t="s">
        <v>704</v>
      </c>
      <c r="I22" s="240" t="s">
        <v>705</v>
      </c>
      <c r="J22" s="246"/>
    </row>
    <row r="23" spans="1:10" ht="15" hidden="1" x14ac:dyDescent="0.2">
      <c r="A23" s="236" t="s">
        <v>716</v>
      </c>
      <c r="B23" s="236" t="s">
        <v>781</v>
      </c>
      <c r="C23" s="236" t="s">
        <v>781</v>
      </c>
      <c r="D23" s="236" t="s">
        <v>782</v>
      </c>
      <c r="E23" s="236" t="s">
        <v>783</v>
      </c>
      <c r="F23" s="236" t="s">
        <v>195</v>
      </c>
      <c r="G23" s="237"/>
      <c r="H23" s="237" t="s">
        <v>699</v>
      </c>
      <c r="I23" s="234"/>
      <c r="J23" s="246"/>
    </row>
    <row r="24" spans="1:10" ht="15" hidden="1" x14ac:dyDescent="0.2">
      <c r="A24" s="236" t="s">
        <v>716</v>
      </c>
      <c r="B24" s="236" t="s">
        <v>781</v>
      </c>
      <c r="C24" s="236" t="s">
        <v>781</v>
      </c>
      <c r="D24" s="236" t="s">
        <v>784</v>
      </c>
      <c r="E24" s="236" t="s">
        <v>783</v>
      </c>
      <c r="F24" s="236" t="s">
        <v>195</v>
      </c>
      <c r="G24" s="237"/>
      <c r="H24" s="237" t="s">
        <v>699</v>
      </c>
      <c r="I24" s="234"/>
      <c r="J24" s="248"/>
    </row>
    <row r="25" spans="1:10" ht="15" hidden="1" x14ac:dyDescent="0.2">
      <c r="A25" s="236" t="s">
        <v>716</v>
      </c>
      <c r="B25" s="236" t="s">
        <v>785</v>
      </c>
      <c r="C25" s="236" t="s">
        <v>786</v>
      </c>
      <c r="D25" s="236" t="s">
        <v>787</v>
      </c>
      <c r="E25" s="236" t="s">
        <v>788</v>
      </c>
      <c r="F25" s="236" t="s">
        <v>195</v>
      </c>
      <c r="G25" s="237" t="s">
        <v>789</v>
      </c>
      <c r="H25" s="237" t="s">
        <v>699</v>
      </c>
      <c r="I25" s="234" t="s">
        <v>790</v>
      </c>
      <c r="J25" s="246"/>
    </row>
    <row r="26" spans="1:10" ht="15" hidden="1" x14ac:dyDescent="0.2">
      <c r="A26" s="236" t="s">
        <v>716</v>
      </c>
      <c r="B26" s="236" t="s">
        <v>785</v>
      </c>
      <c r="C26" s="236" t="s">
        <v>786</v>
      </c>
      <c r="D26" s="236" t="s">
        <v>791</v>
      </c>
      <c r="E26" s="236" t="s">
        <v>788</v>
      </c>
      <c r="F26" s="236" t="s">
        <v>195</v>
      </c>
      <c r="G26" s="237" t="s">
        <v>789</v>
      </c>
      <c r="H26" s="237" t="s">
        <v>699</v>
      </c>
      <c r="I26" s="234" t="s">
        <v>790</v>
      </c>
      <c r="J26" s="246"/>
    </row>
    <row r="27" spans="1:10" hidden="1" x14ac:dyDescent="0.2">
      <c r="A27" s="236" t="s">
        <v>716</v>
      </c>
      <c r="B27" s="236" t="s">
        <v>785</v>
      </c>
      <c r="C27" s="236" t="s">
        <v>786</v>
      </c>
      <c r="D27" s="236" t="s">
        <v>792</v>
      </c>
      <c r="E27" s="236" t="s">
        <v>788</v>
      </c>
      <c r="F27" s="236" t="s">
        <v>195</v>
      </c>
      <c r="G27" s="237" t="s">
        <v>789</v>
      </c>
      <c r="H27" s="237" t="s">
        <v>699</v>
      </c>
      <c r="I27" s="234" t="s">
        <v>790</v>
      </c>
      <c r="J27" s="249"/>
    </row>
    <row r="28" spans="1:10" hidden="1" x14ac:dyDescent="0.2">
      <c r="A28" s="236" t="s">
        <v>716</v>
      </c>
      <c r="B28" s="236" t="s">
        <v>785</v>
      </c>
      <c r="C28" s="236" t="s">
        <v>786</v>
      </c>
      <c r="D28" s="242" t="s">
        <v>793</v>
      </c>
      <c r="E28" s="236" t="s">
        <v>788</v>
      </c>
      <c r="F28" s="236" t="s">
        <v>195</v>
      </c>
      <c r="G28" s="237" t="s">
        <v>789</v>
      </c>
      <c r="H28" s="237" t="s">
        <v>699</v>
      </c>
      <c r="I28" s="234" t="s">
        <v>790</v>
      </c>
      <c r="J28" s="249"/>
    </row>
    <row r="29" spans="1:10" hidden="1" x14ac:dyDescent="0.2">
      <c r="A29" s="236" t="s">
        <v>716</v>
      </c>
      <c r="B29" s="236" t="s">
        <v>785</v>
      </c>
      <c r="C29" s="236" t="s">
        <v>786</v>
      </c>
      <c r="D29" s="242" t="s">
        <v>794</v>
      </c>
      <c r="E29" s="236" t="s">
        <v>788</v>
      </c>
      <c r="F29" s="236" t="s">
        <v>195</v>
      </c>
      <c r="G29" s="237" t="s">
        <v>789</v>
      </c>
      <c r="H29" s="237" t="s">
        <v>699</v>
      </c>
      <c r="I29" s="234" t="s">
        <v>790</v>
      </c>
    </row>
    <row r="30" spans="1:10" hidden="1" x14ac:dyDescent="0.2">
      <c r="A30" s="236" t="s">
        <v>716</v>
      </c>
      <c r="B30" s="236" t="s">
        <v>785</v>
      </c>
      <c r="C30" s="236" t="s">
        <v>786</v>
      </c>
      <c r="D30" s="236" t="s">
        <v>795</v>
      </c>
      <c r="E30" s="236" t="s">
        <v>788</v>
      </c>
      <c r="F30" s="236" t="s">
        <v>195</v>
      </c>
      <c r="G30" s="237" t="s">
        <v>789</v>
      </c>
      <c r="H30" s="237" t="s">
        <v>699</v>
      </c>
      <c r="I30" s="234" t="s">
        <v>790</v>
      </c>
    </row>
    <row r="31" spans="1:10" hidden="1" x14ac:dyDescent="0.2">
      <c r="A31" s="236" t="s">
        <v>716</v>
      </c>
      <c r="B31" s="236" t="s">
        <v>785</v>
      </c>
      <c r="C31" s="236" t="s">
        <v>785</v>
      </c>
      <c r="D31" s="236" t="s">
        <v>785</v>
      </c>
      <c r="E31" s="236" t="s">
        <v>796</v>
      </c>
      <c r="F31" s="236" t="s">
        <v>195</v>
      </c>
      <c r="G31" s="237" t="s">
        <v>797</v>
      </c>
      <c r="H31" s="237" t="s">
        <v>699</v>
      </c>
      <c r="I31" s="234" t="s">
        <v>790</v>
      </c>
    </row>
    <row r="32" spans="1:10" hidden="1" x14ac:dyDescent="0.2">
      <c r="A32" s="236" t="s">
        <v>716</v>
      </c>
      <c r="B32" s="236" t="s">
        <v>785</v>
      </c>
      <c r="C32" s="236" t="s">
        <v>731</v>
      </c>
      <c r="D32" s="236" t="s">
        <v>798</v>
      </c>
      <c r="E32" s="236" t="s">
        <v>799</v>
      </c>
      <c r="F32" s="236" t="s">
        <v>195</v>
      </c>
      <c r="G32" s="237" t="s">
        <v>800</v>
      </c>
      <c r="H32" s="237" t="s">
        <v>699</v>
      </c>
      <c r="I32" s="234" t="s">
        <v>790</v>
      </c>
    </row>
    <row r="33" spans="1:27" hidden="1" x14ac:dyDescent="0.2">
      <c r="A33" s="236" t="s">
        <v>716</v>
      </c>
      <c r="B33" s="236" t="s">
        <v>785</v>
      </c>
      <c r="C33" s="236" t="s">
        <v>731</v>
      </c>
      <c r="D33" s="236" t="s">
        <v>801</v>
      </c>
      <c r="E33" s="236" t="s">
        <v>799</v>
      </c>
      <c r="F33" s="236" t="s">
        <v>195</v>
      </c>
      <c r="G33" s="237" t="s">
        <v>800</v>
      </c>
      <c r="H33" s="237" t="s">
        <v>699</v>
      </c>
      <c r="I33" s="234" t="s">
        <v>790</v>
      </c>
    </row>
    <row r="34" spans="1:27" hidden="1" x14ac:dyDescent="0.2">
      <c r="A34" s="236" t="s">
        <v>716</v>
      </c>
      <c r="B34" s="236" t="s">
        <v>785</v>
      </c>
      <c r="C34" s="236" t="s">
        <v>731</v>
      </c>
      <c r="D34" s="236" t="s">
        <v>802</v>
      </c>
      <c r="E34" s="236" t="s">
        <v>799</v>
      </c>
      <c r="F34" s="236" t="s">
        <v>195</v>
      </c>
      <c r="G34" s="237" t="s">
        <v>800</v>
      </c>
      <c r="H34" s="237" t="s">
        <v>699</v>
      </c>
      <c r="I34" s="234" t="s">
        <v>790</v>
      </c>
    </row>
    <row r="35" spans="1:27" hidden="1" x14ac:dyDescent="0.2">
      <c r="A35" s="236" t="s">
        <v>716</v>
      </c>
      <c r="B35" s="236" t="s">
        <v>785</v>
      </c>
      <c r="C35" s="236" t="s">
        <v>731</v>
      </c>
      <c r="D35" s="236" t="s">
        <v>803</v>
      </c>
      <c r="E35" s="236" t="s">
        <v>799</v>
      </c>
      <c r="F35" s="236" t="s">
        <v>195</v>
      </c>
      <c r="G35" s="237" t="s">
        <v>800</v>
      </c>
      <c r="H35" s="237" t="s">
        <v>699</v>
      </c>
      <c r="I35" s="234" t="s">
        <v>790</v>
      </c>
    </row>
    <row r="36" spans="1:27" hidden="1" x14ac:dyDescent="0.2">
      <c r="A36" s="236" t="s">
        <v>716</v>
      </c>
      <c r="B36" s="236" t="s">
        <v>785</v>
      </c>
      <c r="C36" s="236" t="s">
        <v>731</v>
      </c>
      <c r="D36" s="236" t="s">
        <v>804</v>
      </c>
      <c r="E36" s="236" t="s">
        <v>799</v>
      </c>
      <c r="F36" s="236" t="s">
        <v>195</v>
      </c>
      <c r="G36" s="237" t="s">
        <v>800</v>
      </c>
      <c r="H36" s="237" t="s">
        <v>699</v>
      </c>
      <c r="I36" s="234" t="s">
        <v>790</v>
      </c>
    </row>
    <row r="37" spans="1:27" hidden="1" x14ac:dyDescent="0.2">
      <c r="A37" s="236" t="s">
        <v>716</v>
      </c>
      <c r="B37" s="236" t="s">
        <v>785</v>
      </c>
      <c r="C37" s="236" t="s">
        <v>731</v>
      </c>
      <c r="D37" s="236" t="s">
        <v>805</v>
      </c>
      <c r="E37" s="236" t="s">
        <v>799</v>
      </c>
      <c r="F37" s="236" t="s">
        <v>195</v>
      </c>
      <c r="G37" s="237" t="s">
        <v>800</v>
      </c>
      <c r="H37" s="237" t="s">
        <v>699</v>
      </c>
      <c r="I37" s="234" t="s">
        <v>725</v>
      </c>
    </row>
    <row r="38" spans="1:27" hidden="1" x14ac:dyDescent="0.2">
      <c r="A38" s="236" t="s">
        <v>716</v>
      </c>
      <c r="B38" s="236" t="s">
        <v>785</v>
      </c>
      <c r="C38" s="236" t="s">
        <v>731</v>
      </c>
      <c r="D38" s="242" t="s">
        <v>806</v>
      </c>
      <c r="E38" s="236" t="s">
        <v>799</v>
      </c>
      <c r="F38" s="236" t="s">
        <v>195</v>
      </c>
      <c r="G38" s="237" t="s">
        <v>800</v>
      </c>
      <c r="H38" s="237" t="s">
        <v>699</v>
      </c>
      <c r="I38" s="234" t="s">
        <v>790</v>
      </c>
    </row>
    <row r="39" spans="1:27" hidden="1" x14ac:dyDescent="0.2">
      <c r="A39" s="236" t="s">
        <v>716</v>
      </c>
      <c r="B39" s="236" t="s">
        <v>785</v>
      </c>
      <c r="C39" s="236" t="s">
        <v>731</v>
      </c>
      <c r="D39" s="242" t="s">
        <v>807</v>
      </c>
      <c r="E39" s="236" t="s">
        <v>799</v>
      </c>
      <c r="F39" s="236" t="s">
        <v>195</v>
      </c>
      <c r="G39" s="237" t="s">
        <v>800</v>
      </c>
      <c r="H39" s="237" t="s">
        <v>699</v>
      </c>
      <c r="I39" s="234" t="s">
        <v>790</v>
      </c>
    </row>
    <row r="40" spans="1:27" ht="51" hidden="1" x14ac:dyDescent="0.2">
      <c r="A40" s="236" t="s">
        <v>716</v>
      </c>
      <c r="B40" s="236" t="s">
        <v>785</v>
      </c>
      <c r="C40" s="236" t="s">
        <v>731</v>
      </c>
      <c r="D40" s="236" t="s">
        <v>808</v>
      </c>
      <c r="E40" s="236" t="s">
        <v>799</v>
      </c>
      <c r="F40" s="236" t="s">
        <v>195</v>
      </c>
      <c r="G40" s="237" t="s">
        <v>800</v>
      </c>
      <c r="H40" s="237" t="s">
        <v>699</v>
      </c>
      <c r="I40" s="234" t="s">
        <v>809</v>
      </c>
    </row>
    <row r="41" spans="1:27" ht="51" hidden="1" x14ac:dyDescent="0.2">
      <c r="A41" s="250" t="s">
        <v>810</v>
      </c>
      <c r="B41" s="250" t="s">
        <v>811</v>
      </c>
      <c r="C41" s="250" t="s">
        <v>811</v>
      </c>
      <c r="D41" s="237"/>
      <c r="E41" s="250" t="s">
        <v>811</v>
      </c>
      <c r="F41" s="239" t="s">
        <v>183</v>
      </c>
      <c r="G41" s="237"/>
      <c r="H41" s="239" t="s">
        <v>704</v>
      </c>
      <c r="I41" s="240" t="s">
        <v>710</v>
      </c>
    </row>
    <row r="42" spans="1:27" hidden="1" x14ac:dyDescent="0.2">
      <c r="A42" s="236" t="s">
        <v>716</v>
      </c>
      <c r="B42" s="236" t="s">
        <v>812</v>
      </c>
      <c r="C42" s="236" t="s">
        <v>812</v>
      </c>
      <c r="D42" s="236" t="s">
        <v>813</v>
      </c>
      <c r="E42" s="236" t="s">
        <v>814</v>
      </c>
      <c r="F42" s="236" t="s">
        <v>195</v>
      </c>
      <c r="G42" s="237" t="s">
        <v>815</v>
      </c>
      <c r="H42" s="237" t="s">
        <v>699</v>
      </c>
      <c r="I42" s="234"/>
    </row>
    <row r="43" spans="1:27" hidden="1" x14ac:dyDescent="0.2">
      <c r="A43" s="236" t="s">
        <v>716</v>
      </c>
      <c r="B43" s="236" t="s">
        <v>812</v>
      </c>
      <c r="C43" s="236" t="s">
        <v>812</v>
      </c>
      <c r="D43" s="236" t="s">
        <v>816</v>
      </c>
      <c r="E43" s="236" t="s">
        <v>814</v>
      </c>
      <c r="F43" s="236" t="s">
        <v>195</v>
      </c>
      <c r="G43" s="237" t="s">
        <v>815</v>
      </c>
      <c r="H43" s="237" t="s">
        <v>699</v>
      </c>
      <c r="I43" s="234"/>
    </row>
    <row r="44" spans="1:27" ht="38.25" hidden="1" x14ac:dyDescent="0.2">
      <c r="A44" s="236" t="s">
        <v>716</v>
      </c>
      <c r="B44" s="236" t="s">
        <v>817</v>
      </c>
      <c r="C44" s="236" t="s">
        <v>817</v>
      </c>
      <c r="D44" s="236" t="s">
        <v>818</v>
      </c>
      <c r="E44" s="236" t="s">
        <v>819</v>
      </c>
      <c r="F44" s="236" t="s">
        <v>195</v>
      </c>
      <c r="G44" s="237" t="s">
        <v>820</v>
      </c>
      <c r="H44" s="237" t="s">
        <v>699</v>
      </c>
      <c r="I44" s="234" t="s">
        <v>821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 x14ac:dyDescent="0.2">
      <c r="A45" s="236" t="s">
        <v>716</v>
      </c>
      <c r="B45" s="236" t="s">
        <v>817</v>
      </c>
      <c r="C45" s="236" t="s">
        <v>817</v>
      </c>
      <c r="D45" s="236" t="s">
        <v>822</v>
      </c>
      <c r="E45" s="236" t="s">
        <v>819</v>
      </c>
      <c r="F45" s="236" t="s">
        <v>195</v>
      </c>
      <c r="G45" s="237" t="s">
        <v>820</v>
      </c>
      <c r="H45" s="237" t="s">
        <v>699</v>
      </c>
      <c r="I45" s="234" t="s">
        <v>821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 x14ac:dyDescent="0.2">
      <c r="A46" s="241" t="s">
        <v>706</v>
      </c>
      <c r="B46" s="241" t="s">
        <v>823</v>
      </c>
      <c r="C46" s="241" t="s">
        <v>823</v>
      </c>
      <c r="D46" s="242"/>
      <c r="E46" s="241" t="s">
        <v>823</v>
      </c>
      <c r="F46" s="239" t="s">
        <v>183</v>
      </c>
      <c r="G46" s="237" t="s">
        <v>824</v>
      </c>
      <c r="H46" s="239" t="s">
        <v>704</v>
      </c>
      <c r="I46" s="240" t="s">
        <v>710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 x14ac:dyDescent="0.2">
      <c r="A47" s="243" t="s">
        <v>751</v>
      </c>
      <c r="B47" s="243" t="s">
        <v>825</v>
      </c>
      <c r="C47" s="237"/>
      <c r="D47" s="237"/>
      <c r="E47" s="243" t="s">
        <v>825</v>
      </c>
      <c r="F47" s="239" t="s">
        <v>213</v>
      </c>
      <c r="G47" s="237"/>
      <c r="H47" s="239" t="s">
        <v>704</v>
      </c>
      <c r="I47" s="234" t="s">
        <v>753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 x14ac:dyDescent="0.2">
      <c r="A48" s="243" t="s">
        <v>751</v>
      </c>
      <c r="B48" s="243" t="s">
        <v>826</v>
      </c>
      <c r="C48" s="237"/>
      <c r="D48" s="237"/>
      <c r="E48" s="243" t="s">
        <v>826</v>
      </c>
      <c r="F48" s="239" t="s">
        <v>213</v>
      </c>
      <c r="G48" s="237"/>
      <c r="H48" s="239" t="s">
        <v>704</v>
      </c>
      <c r="I48" s="234" t="s">
        <v>753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 x14ac:dyDescent="0.2">
      <c r="A49" s="245" t="s">
        <v>827</v>
      </c>
      <c r="B49" s="245" t="s">
        <v>828</v>
      </c>
      <c r="C49" s="237"/>
      <c r="D49" s="237"/>
      <c r="E49" s="245" t="s">
        <v>828</v>
      </c>
      <c r="F49" s="239" t="s">
        <v>703</v>
      </c>
      <c r="G49" s="237"/>
      <c r="H49" s="239" t="s">
        <v>704</v>
      </c>
      <c r="I49" s="240" t="s">
        <v>705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hidden="1" customHeight="1" x14ac:dyDescent="0.2">
      <c r="A50" s="250" t="s">
        <v>829</v>
      </c>
      <c r="B50" s="250" t="s">
        <v>830</v>
      </c>
      <c r="C50" s="250" t="s">
        <v>830</v>
      </c>
      <c r="D50" s="237"/>
      <c r="E50" s="250" t="s">
        <v>830</v>
      </c>
      <c r="F50" s="239" t="s">
        <v>183</v>
      </c>
      <c r="G50" s="237" t="s">
        <v>831</v>
      </c>
      <c r="H50" s="239" t="s">
        <v>704</v>
      </c>
      <c r="I50" s="240" t="s">
        <v>710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 x14ac:dyDescent="0.2">
      <c r="A51" s="236" t="s">
        <v>716</v>
      </c>
      <c r="B51" s="236" t="s">
        <v>832</v>
      </c>
      <c r="C51" s="236" t="s">
        <v>833</v>
      </c>
      <c r="D51" s="236" t="s">
        <v>834</v>
      </c>
      <c r="E51" s="236" t="s">
        <v>835</v>
      </c>
      <c r="F51" s="236" t="s">
        <v>195</v>
      </c>
      <c r="G51" s="237" t="s">
        <v>836</v>
      </c>
      <c r="H51" s="237" t="s">
        <v>699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 x14ac:dyDescent="0.2">
      <c r="A52" s="241" t="s">
        <v>706</v>
      </c>
      <c r="B52" s="241" t="s">
        <v>837</v>
      </c>
      <c r="C52" s="241" t="s">
        <v>837</v>
      </c>
      <c r="D52" s="239"/>
      <c r="E52" s="241" t="s">
        <v>837</v>
      </c>
      <c r="F52" s="239" t="s">
        <v>183</v>
      </c>
      <c r="G52" s="237" t="s">
        <v>838</v>
      </c>
      <c r="H52" s="239" t="s">
        <v>704</v>
      </c>
      <c r="I52" s="240" t="s">
        <v>710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 x14ac:dyDescent="0.2">
      <c r="A53" s="253" t="s">
        <v>706</v>
      </c>
      <c r="B53" s="254" t="s">
        <v>839</v>
      </c>
      <c r="C53" s="254" t="s">
        <v>839</v>
      </c>
      <c r="D53" s="237"/>
      <c r="E53" s="254" t="s">
        <v>840</v>
      </c>
      <c r="F53" s="239" t="s">
        <v>213</v>
      </c>
      <c r="G53" s="237" t="s">
        <v>841</v>
      </c>
      <c r="H53" s="239" t="s">
        <v>704</v>
      </c>
      <c r="I53" s="234" t="s">
        <v>753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 x14ac:dyDescent="0.2">
      <c r="A54" s="243" t="s">
        <v>751</v>
      </c>
      <c r="B54" s="243" t="s">
        <v>842</v>
      </c>
      <c r="C54" s="237"/>
      <c r="D54" s="237"/>
      <c r="E54" s="243" t="s">
        <v>842</v>
      </c>
      <c r="F54" s="239" t="s">
        <v>213</v>
      </c>
      <c r="G54" s="237"/>
      <c r="H54" s="239" t="s">
        <v>704</v>
      </c>
      <c r="I54" s="234" t="s">
        <v>753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 x14ac:dyDescent="0.2">
      <c r="A55" s="236" t="s">
        <v>716</v>
      </c>
      <c r="B55" s="236" t="s">
        <v>843</v>
      </c>
      <c r="C55" s="236" t="s">
        <v>844</v>
      </c>
      <c r="D55" s="236"/>
      <c r="E55" s="236" t="s">
        <v>845</v>
      </c>
      <c r="F55" s="236" t="s">
        <v>195</v>
      </c>
      <c r="G55" s="237"/>
      <c r="H55" s="237" t="s">
        <v>699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idden="1" x14ac:dyDescent="0.2">
      <c r="A56" s="236" t="s">
        <v>716</v>
      </c>
      <c r="B56" s="236" t="s">
        <v>846</v>
      </c>
      <c r="C56" s="236" t="s">
        <v>830</v>
      </c>
      <c r="D56" s="236" t="s">
        <v>847</v>
      </c>
      <c r="E56" s="236" t="s">
        <v>848</v>
      </c>
      <c r="F56" s="236" t="s">
        <v>195</v>
      </c>
      <c r="G56" s="237" t="s">
        <v>831</v>
      </c>
      <c r="H56" s="237" t="s">
        <v>699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 x14ac:dyDescent="0.2">
      <c r="A57" s="236" t="s">
        <v>716</v>
      </c>
      <c r="B57" s="236" t="s">
        <v>846</v>
      </c>
      <c r="C57" s="236" t="s">
        <v>849</v>
      </c>
      <c r="D57" s="236" t="s">
        <v>850</v>
      </c>
      <c r="E57" s="236" t="s">
        <v>851</v>
      </c>
      <c r="F57" s="236" t="s">
        <v>195</v>
      </c>
      <c r="G57" s="237" t="s">
        <v>852</v>
      </c>
      <c r="H57" s="237" t="s">
        <v>699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 x14ac:dyDescent="0.2">
      <c r="A58" s="236" t="s">
        <v>716</v>
      </c>
      <c r="B58" s="236" t="s">
        <v>846</v>
      </c>
      <c r="C58" s="236" t="s">
        <v>853</v>
      </c>
      <c r="D58" s="236" t="s">
        <v>854</v>
      </c>
      <c r="E58" s="236" t="s">
        <v>855</v>
      </c>
      <c r="F58" s="236" t="s">
        <v>195</v>
      </c>
      <c r="G58" s="237"/>
      <c r="H58" s="237" t="s">
        <v>699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 x14ac:dyDescent="0.2">
      <c r="A59" s="242" t="s">
        <v>706</v>
      </c>
      <c r="B59" s="242" t="s">
        <v>856</v>
      </c>
      <c r="C59" s="242" t="s">
        <v>856</v>
      </c>
      <c r="D59" s="242"/>
      <c r="E59" s="242" t="s">
        <v>856</v>
      </c>
      <c r="F59" s="239" t="s">
        <v>183</v>
      </c>
      <c r="G59" s="237" t="s">
        <v>857</v>
      </c>
      <c r="H59" s="239" t="s">
        <v>704</v>
      </c>
      <c r="I59" s="240" t="s">
        <v>710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51" hidden="1" x14ac:dyDescent="0.2">
      <c r="A60" s="242" t="s">
        <v>706</v>
      </c>
      <c r="B60" s="242" t="s">
        <v>858</v>
      </c>
      <c r="C60" s="242" t="s">
        <v>858</v>
      </c>
      <c r="D60" s="239"/>
      <c r="E60" s="242" t="s">
        <v>858</v>
      </c>
      <c r="F60" s="239" t="s">
        <v>183</v>
      </c>
      <c r="G60" s="237" t="s">
        <v>859</v>
      </c>
      <c r="H60" s="239" t="s">
        <v>704</v>
      </c>
      <c r="I60" s="240" t="s">
        <v>710</v>
      </c>
    </row>
    <row r="61" spans="1:27" hidden="1" x14ac:dyDescent="0.2">
      <c r="A61" s="236" t="s">
        <v>716</v>
      </c>
      <c r="B61" s="236" t="s">
        <v>860</v>
      </c>
      <c r="C61" s="236" t="s">
        <v>861</v>
      </c>
      <c r="D61" s="236" t="s">
        <v>862</v>
      </c>
      <c r="E61" s="236" t="s">
        <v>863</v>
      </c>
      <c r="F61" s="236" t="s">
        <v>195</v>
      </c>
      <c r="G61" s="237" t="s">
        <v>272</v>
      </c>
      <c r="H61" s="237" t="s">
        <v>699</v>
      </c>
      <c r="I61" s="234"/>
    </row>
    <row r="62" spans="1:27" hidden="1" x14ac:dyDescent="0.2">
      <c r="A62" s="236" t="s">
        <v>716</v>
      </c>
      <c r="B62" s="236" t="s">
        <v>860</v>
      </c>
      <c r="C62" s="236" t="s">
        <v>864</v>
      </c>
      <c r="D62" s="236" t="s">
        <v>865</v>
      </c>
      <c r="E62" s="236" t="s">
        <v>284</v>
      </c>
      <c r="F62" s="236" t="s">
        <v>195</v>
      </c>
      <c r="G62" s="237" t="s">
        <v>285</v>
      </c>
      <c r="H62" s="237" t="s">
        <v>699</v>
      </c>
      <c r="I62" s="234" t="s">
        <v>866</v>
      </c>
    </row>
    <row r="63" spans="1:27" hidden="1" x14ac:dyDescent="0.2">
      <c r="A63" s="236" t="s">
        <v>716</v>
      </c>
      <c r="B63" s="236" t="s">
        <v>860</v>
      </c>
      <c r="C63" s="236" t="s">
        <v>864</v>
      </c>
      <c r="D63" s="236" t="s">
        <v>867</v>
      </c>
      <c r="E63" s="236" t="s">
        <v>284</v>
      </c>
      <c r="F63" s="236" t="s">
        <v>195</v>
      </c>
      <c r="G63" s="237" t="s">
        <v>285</v>
      </c>
      <c r="H63" s="237" t="s">
        <v>699</v>
      </c>
      <c r="I63" s="234" t="s">
        <v>866</v>
      </c>
    </row>
    <row r="64" spans="1:27" ht="51" hidden="1" x14ac:dyDescent="0.2">
      <c r="A64" s="238" t="s">
        <v>868</v>
      </c>
      <c r="B64" s="255" t="s">
        <v>869</v>
      </c>
      <c r="C64" s="237"/>
      <c r="D64" s="237"/>
      <c r="E64" s="255" t="s">
        <v>869</v>
      </c>
      <c r="F64" s="239" t="s">
        <v>703</v>
      </c>
      <c r="G64" s="237"/>
      <c r="H64" s="239" t="s">
        <v>704</v>
      </c>
      <c r="I64" s="240" t="s">
        <v>705</v>
      </c>
    </row>
    <row r="65" spans="1:27" ht="51" hidden="1" x14ac:dyDescent="0.2">
      <c r="A65" s="245" t="s">
        <v>868</v>
      </c>
      <c r="B65" s="245" t="s">
        <v>869</v>
      </c>
      <c r="C65" s="237"/>
      <c r="D65" s="237"/>
      <c r="E65" s="245" t="s">
        <v>869</v>
      </c>
      <c r="F65" s="239" t="s">
        <v>703</v>
      </c>
      <c r="G65" s="237"/>
      <c r="H65" s="239" t="s">
        <v>704</v>
      </c>
      <c r="I65" s="240" t="s">
        <v>705</v>
      </c>
    </row>
    <row r="66" spans="1:27" hidden="1" x14ac:dyDescent="0.2">
      <c r="A66" s="236" t="s">
        <v>694</v>
      </c>
      <c r="B66" s="236" t="s">
        <v>870</v>
      </c>
      <c r="C66" s="236" t="s">
        <v>870</v>
      </c>
      <c r="D66" s="237"/>
      <c r="E66" s="236" t="s">
        <v>314</v>
      </c>
      <c r="F66" s="236" t="s">
        <v>195</v>
      </c>
      <c r="G66" s="237" t="s">
        <v>315</v>
      </c>
      <c r="H66" s="237" t="s">
        <v>699</v>
      </c>
      <c r="I66" s="256" t="s">
        <v>871</v>
      </c>
    </row>
    <row r="67" spans="1:27" hidden="1" x14ac:dyDescent="0.2">
      <c r="A67" s="236" t="s">
        <v>743</v>
      </c>
      <c r="B67" s="236" t="s">
        <v>872</v>
      </c>
      <c r="C67" s="236" t="s">
        <v>872</v>
      </c>
      <c r="D67" s="236" t="s">
        <v>873</v>
      </c>
      <c r="E67" s="236" t="s">
        <v>874</v>
      </c>
      <c r="F67" s="236" t="s">
        <v>195</v>
      </c>
      <c r="G67" s="237"/>
      <c r="H67" s="237" t="s">
        <v>699</v>
      </c>
      <c r="I67" s="234" t="s">
        <v>875</v>
      </c>
    </row>
    <row r="68" spans="1:27" hidden="1" x14ac:dyDescent="0.2">
      <c r="A68" s="236" t="s">
        <v>743</v>
      </c>
      <c r="B68" s="236" t="s">
        <v>872</v>
      </c>
      <c r="C68" s="236" t="s">
        <v>872</v>
      </c>
      <c r="D68" s="236" t="s">
        <v>876</v>
      </c>
      <c r="E68" s="236" t="s">
        <v>877</v>
      </c>
      <c r="F68" s="236" t="s">
        <v>195</v>
      </c>
      <c r="G68" s="237"/>
      <c r="H68" s="237" t="s">
        <v>699</v>
      </c>
      <c r="I68" s="234"/>
    </row>
    <row r="69" spans="1:27" ht="38.25" hidden="1" x14ac:dyDescent="0.2">
      <c r="A69" s="243" t="s">
        <v>751</v>
      </c>
      <c r="B69" s="243" t="s">
        <v>878</v>
      </c>
      <c r="C69" s="237"/>
      <c r="D69" s="237"/>
      <c r="E69" s="243" t="s">
        <v>878</v>
      </c>
      <c r="F69" s="239" t="s">
        <v>213</v>
      </c>
      <c r="G69" s="237"/>
      <c r="H69" s="239" t="s">
        <v>704</v>
      </c>
      <c r="I69" s="234" t="s">
        <v>753</v>
      </c>
    </row>
    <row r="70" spans="1:27" ht="38.25" hidden="1" x14ac:dyDescent="0.2">
      <c r="A70" s="243" t="s">
        <v>751</v>
      </c>
      <c r="B70" s="243" t="s">
        <v>878</v>
      </c>
      <c r="C70" s="237"/>
      <c r="D70" s="237"/>
      <c r="E70" s="243" t="s">
        <v>878</v>
      </c>
      <c r="F70" s="239" t="s">
        <v>213</v>
      </c>
      <c r="G70" s="237"/>
      <c r="H70" s="239" t="s">
        <v>704</v>
      </c>
      <c r="I70" s="234" t="s">
        <v>753</v>
      </c>
    </row>
    <row r="71" spans="1:27" hidden="1" x14ac:dyDescent="0.2">
      <c r="A71" s="236" t="s">
        <v>716</v>
      </c>
      <c r="B71" s="236" t="s">
        <v>879</v>
      </c>
      <c r="C71" s="236" t="s">
        <v>879</v>
      </c>
      <c r="D71" s="236" t="s">
        <v>880</v>
      </c>
      <c r="E71" s="236" t="s">
        <v>881</v>
      </c>
      <c r="F71" s="236" t="s">
        <v>195</v>
      </c>
      <c r="G71" s="237" t="s">
        <v>882</v>
      </c>
      <c r="H71" s="237" t="s">
        <v>699</v>
      </c>
      <c r="I71" s="234" t="s">
        <v>883</v>
      </c>
    </row>
    <row r="72" spans="1:27" hidden="1" x14ac:dyDescent="0.2">
      <c r="A72" s="236" t="s">
        <v>716</v>
      </c>
      <c r="B72" s="236" t="s">
        <v>884</v>
      </c>
      <c r="C72" s="236" t="s">
        <v>885</v>
      </c>
      <c r="D72" s="236" t="s">
        <v>886</v>
      </c>
      <c r="E72" s="236" t="s">
        <v>195</v>
      </c>
      <c r="F72" s="236" t="s">
        <v>195</v>
      </c>
      <c r="G72" s="237" t="s">
        <v>331</v>
      </c>
      <c r="H72" s="237" t="s">
        <v>699</v>
      </c>
      <c r="I72" s="234"/>
    </row>
    <row r="73" spans="1:27" hidden="1" x14ac:dyDescent="0.2">
      <c r="A73" s="236" t="s">
        <v>716</v>
      </c>
      <c r="B73" s="236" t="s">
        <v>884</v>
      </c>
      <c r="C73" s="236" t="s">
        <v>887</v>
      </c>
      <c r="D73" s="236" t="s">
        <v>888</v>
      </c>
      <c r="E73" s="236" t="s">
        <v>371</v>
      </c>
      <c r="F73" s="236" t="s">
        <v>195</v>
      </c>
      <c r="G73" s="237" t="s">
        <v>372</v>
      </c>
      <c r="H73" s="237" t="s">
        <v>699</v>
      </c>
      <c r="I73" s="234"/>
    </row>
    <row r="74" spans="1:27" hidden="1" x14ac:dyDescent="0.2">
      <c r="A74" s="236" t="s">
        <v>716</v>
      </c>
      <c r="B74" s="236" t="s">
        <v>889</v>
      </c>
      <c r="C74" s="236" t="s">
        <v>890</v>
      </c>
      <c r="D74" s="236" t="s">
        <v>891</v>
      </c>
      <c r="E74" s="236" t="s">
        <v>892</v>
      </c>
      <c r="F74" s="236" t="s">
        <v>195</v>
      </c>
      <c r="G74" s="237" t="s">
        <v>893</v>
      </c>
      <c r="H74" s="237" t="s">
        <v>699</v>
      </c>
      <c r="I74" s="257"/>
    </row>
    <row r="75" spans="1:27" hidden="1" x14ac:dyDescent="0.2">
      <c r="A75" s="236" t="s">
        <v>716</v>
      </c>
      <c r="B75" s="236" t="s">
        <v>889</v>
      </c>
      <c r="C75" s="236" t="s">
        <v>894</v>
      </c>
      <c r="D75" s="236"/>
      <c r="E75" s="236" t="s">
        <v>895</v>
      </c>
      <c r="F75" s="236" t="s">
        <v>195</v>
      </c>
      <c r="G75" s="237" t="s">
        <v>896</v>
      </c>
      <c r="H75" s="237" t="s">
        <v>699</v>
      </c>
      <c r="I75" s="257"/>
    </row>
    <row r="76" spans="1:27" hidden="1" x14ac:dyDescent="0.2">
      <c r="A76" s="236" t="s">
        <v>716</v>
      </c>
      <c r="B76" s="236" t="s">
        <v>889</v>
      </c>
      <c r="C76" s="236" t="s">
        <v>897</v>
      </c>
      <c r="D76" s="236" t="s">
        <v>898</v>
      </c>
      <c r="E76" s="236" t="s">
        <v>899</v>
      </c>
      <c r="F76" s="236" t="s">
        <v>195</v>
      </c>
      <c r="G76" s="237" t="s">
        <v>900</v>
      </c>
      <c r="H76" s="237" t="s">
        <v>699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 x14ac:dyDescent="0.2">
      <c r="A77" s="241" t="s">
        <v>706</v>
      </c>
      <c r="B77" s="241" t="s">
        <v>901</v>
      </c>
      <c r="C77" s="241" t="s">
        <v>901</v>
      </c>
      <c r="D77" s="239"/>
      <c r="E77" s="241" t="s">
        <v>901</v>
      </c>
      <c r="F77" s="239" t="s">
        <v>183</v>
      </c>
      <c r="G77" s="237" t="s">
        <v>902</v>
      </c>
      <c r="H77" s="239" t="s">
        <v>704</v>
      </c>
      <c r="I77" s="240" t="s">
        <v>710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 x14ac:dyDescent="0.2">
      <c r="A78" s="236" t="s">
        <v>716</v>
      </c>
      <c r="B78" s="236" t="s">
        <v>903</v>
      </c>
      <c r="C78" s="236" t="s">
        <v>904</v>
      </c>
      <c r="D78" s="236" t="s">
        <v>905</v>
      </c>
      <c r="E78" s="236" t="s">
        <v>906</v>
      </c>
      <c r="F78" s="236" t="s">
        <v>195</v>
      </c>
      <c r="G78" s="237"/>
      <c r="H78" s="237" t="s">
        <v>699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 x14ac:dyDescent="0.2">
      <c r="A79" s="250" t="s">
        <v>706</v>
      </c>
      <c r="B79" s="250" t="s">
        <v>907</v>
      </c>
      <c r="C79" s="250" t="s">
        <v>907</v>
      </c>
      <c r="D79" s="239"/>
      <c r="E79" s="250" t="s">
        <v>907</v>
      </c>
      <c r="F79" s="239" t="s">
        <v>183</v>
      </c>
      <c r="G79" s="237" t="s">
        <v>908</v>
      </c>
      <c r="H79" s="239" t="s">
        <v>704</v>
      </c>
      <c r="I79" s="240" t="s">
        <v>710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 x14ac:dyDescent="0.2">
      <c r="A80" s="247" t="s">
        <v>909</v>
      </c>
      <c r="B80" s="247" t="s">
        <v>910</v>
      </c>
      <c r="C80" s="237"/>
      <c r="D80" s="237"/>
      <c r="E80" s="247" t="s">
        <v>910</v>
      </c>
      <c r="F80" s="239" t="s">
        <v>703</v>
      </c>
      <c r="G80" s="237" t="s">
        <v>911</v>
      </c>
      <c r="H80" s="239" t="s">
        <v>704</v>
      </c>
      <c r="I80" s="240" t="s">
        <v>705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 x14ac:dyDescent="0.2">
      <c r="A81" s="258" t="s">
        <v>912</v>
      </c>
      <c r="B81" s="241" t="s">
        <v>913</v>
      </c>
      <c r="C81" s="241" t="s">
        <v>913</v>
      </c>
      <c r="D81" s="239"/>
      <c r="E81" s="241" t="s">
        <v>914</v>
      </c>
      <c r="F81" s="239" t="s">
        <v>183</v>
      </c>
      <c r="G81" s="237" t="s">
        <v>915</v>
      </c>
      <c r="H81" s="239" t="s">
        <v>704</v>
      </c>
      <c r="I81" s="240" t="s">
        <v>710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 x14ac:dyDescent="0.2">
      <c r="A82" s="238" t="s">
        <v>916</v>
      </c>
      <c r="B82" s="238" t="s">
        <v>917</v>
      </c>
      <c r="C82" s="237"/>
      <c r="D82" s="237"/>
      <c r="E82" s="238" t="s">
        <v>917</v>
      </c>
      <c r="F82" s="239" t="s">
        <v>703</v>
      </c>
      <c r="G82" s="237" t="s">
        <v>918</v>
      </c>
      <c r="H82" s="239" t="s">
        <v>704</v>
      </c>
      <c r="I82" s="234" t="s">
        <v>705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 x14ac:dyDescent="0.2">
      <c r="A83" s="250" t="s">
        <v>919</v>
      </c>
      <c r="B83" s="250" t="s">
        <v>920</v>
      </c>
      <c r="C83" s="250" t="s">
        <v>920</v>
      </c>
      <c r="D83" s="237"/>
      <c r="E83" s="250" t="s">
        <v>920</v>
      </c>
      <c r="F83" s="239" t="s">
        <v>183</v>
      </c>
      <c r="G83" s="237" t="s">
        <v>921</v>
      </c>
      <c r="H83" s="239" t="s">
        <v>704</v>
      </c>
      <c r="I83" s="240" t="s">
        <v>710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 x14ac:dyDescent="0.2">
      <c r="A84" s="243" t="s">
        <v>751</v>
      </c>
      <c r="B84" s="243" t="s">
        <v>922</v>
      </c>
      <c r="C84" s="237"/>
      <c r="D84" s="237"/>
      <c r="E84" s="243" t="s">
        <v>922</v>
      </c>
      <c r="F84" s="239" t="s">
        <v>213</v>
      </c>
      <c r="G84" s="237"/>
      <c r="H84" s="239" t="s">
        <v>704</v>
      </c>
      <c r="I84" s="234" t="s">
        <v>753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 x14ac:dyDescent="0.2">
      <c r="A85" s="243" t="s">
        <v>751</v>
      </c>
      <c r="B85" s="243" t="s">
        <v>923</v>
      </c>
      <c r="C85" s="237"/>
      <c r="D85" s="237"/>
      <c r="E85" s="243" t="s">
        <v>923</v>
      </c>
      <c r="F85" s="239" t="s">
        <v>213</v>
      </c>
      <c r="G85" s="237"/>
      <c r="H85" s="239" t="s">
        <v>704</v>
      </c>
      <c r="I85" s="234" t="s">
        <v>924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 x14ac:dyDescent="0.2">
      <c r="A86" s="259" t="s">
        <v>770</v>
      </c>
      <c r="B86" s="259" t="s">
        <v>925</v>
      </c>
      <c r="C86" s="259" t="s">
        <v>925</v>
      </c>
      <c r="D86" s="237"/>
      <c r="E86" s="259" t="s">
        <v>925</v>
      </c>
      <c r="F86" s="239" t="s">
        <v>259</v>
      </c>
      <c r="G86" s="237" t="s">
        <v>926</v>
      </c>
      <c r="H86" s="239" t="s">
        <v>704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 x14ac:dyDescent="0.2">
      <c r="A87" s="241" t="s">
        <v>810</v>
      </c>
      <c r="B87" s="241" t="s">
        <v>927</v>
      </c>
      <c r="C87" s="241" t="s">
        <v>927</v>
      </c>
      <c r="D87" s="239"/>
      <c r="E87" s="241" t="s">
        <v>927</v>
      </c>
      <c r="F87" s="239" t="s">
        <v>183</v>
      </c>
      <c r="G87" s="237" t="s">
        <v>928</v>
      </c>
      <c r="H87" s="239" t="s">
        <v>704</v>
      </c>
      <c r="I87" s="240" t="s">
        <v>710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 x14ac:dyDescent="0.2">
      <c r="A88" s="260" t="s">
        <v>919</v>
      </c>
      <c r="B88" s="260" t="s">
        <v>929</v>
      </c>
      <c r="C88" s="260" t="s">
        <v>929</v>
      </c>
      <c r="D88" s="239"/>
      <c r="E88" s="260" t="s">
        <v>929</v>
      </c>
      <c r="F88" s="239" t="s">
        <v>183</v>
      </c>
      <c r="G88" s="237" t="s">
        <v>930</v>
      </c>
      <c r="H88" s="239" t="s">
        <v>704</v>
      </c>
      <c r="I88" s="240" t="s">
        <v>710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 x14ac:dyDescent="0.2">
      <c r="A89" s="236" t="s">
        <v>694</v>
      </c>
      <c r="B89" s="236" t="s">
        <v>931</v>
      </c>
      <c r="C89" s="236" t="s">
        <v>931</v>
      </c>
      <c r="D89" s="236" t="s">
        <v>932</v>
      </c>
      <c r="E89" s="236" t="s">
        <v>933</v>
      </c>
      <c r="F89" s="236" t="s">
        <v>195</v>
      </c>
      <c r="G89" s="237" t="s">
        <v>934</v>
      </c>
      <c r="H89" s="237" t="s">
        <v>699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 x14ac:dyDescent="0.2">
      <c r="A90" s="236" t="s">
        <v>716</v>
      </c>
      <c r="B90" s="236" t="s">
        <v>935</v>
      </c>
      <c r="C90" s="236" t="s">
        <v>935</v>
      </c>
      <c r="D90" s="236" t="s">
        <v>936</v>
      </c>
      <c r="E90" s="236" t="s">
        <v>937</v>
      </c>
      <c r="F90" s="236" t="s">
        <v>195</v>
      </c>
      <c r="G90" s="237" t="s">
        <v>938</v>
      </c>
      <c r="H90" s="237" t="s">
        <v>699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 x14ac:dyDescent="0.2">
      <c r="A91" s="236" t="s">
        <v>716</v>
      </c>
      <c r="B91" s="236" t="s">
        <v>939</v>
      </c>
      <c r="C91" s="236" t="s">
        <v>939</v>
      </c>
      <c r="D91" s="236" t="s">
        <v>940</v>
      </c>
      <c r="E91" s="236" t="s">
        <v>941</v>
      </c>
      <c r="F91" s="236" t="s">
        <v>195</v>
      </c>
      <c r="G91" s="237"/>
      <c r="H91" s="237" t="s">
        <v>699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 x14ac:dyDescent="0.2">
      <c r="A92" s="236" t="s">
        <v>716</v>
      </c>
      <c r="B92" s="236" t="s">
        <v>939</v>
      </c>
      <c r="C92" s="236" t="s">
        <v>939</v>
      </c>
      <c r="D92" s="236" t="s">
        <v>942</v>
      </c>
      <c r="E92" s="236" t="s">
        <v>941</v>
      </c>
      <c r="F92" s="236" t="s">
        <v>195</v>
      </c>
      <c r="G92" s="237"/>
      <c r="H92" s="237" t="s">
        <v>699</v>
      </c>
      <c r="I92" s="261"/>
    </row>
    <row r="93" spans="1:27" hidden="1" x14ac:dyDescent="0.2">
      <c r="A93" s="236" t="s">
        <v>716</v>
      </c>
      <c r="B93" s="236" t="s">
        <v>943</v>
      </c>
      <c r="C93" s="236" t="s">
        <v>943</v>
      </c>
      <c r="D93" s="236"/>
      <c r="E93" s="236" t="s">
        <v>944</v>
      </c>
      <c r="F93" s="236" t="s">
        <v>195</v>
      </c>
      <c r="G93" s="237"/>
      <c r="H93" s="237" t="s">
        <v>699</v>
      </c>
      <c r="I93" s="257" t="s">
        <v>945</v>
      </c>
    </row>
    <row r="94" spans="1:27" ht="51" hidden="1" x14ac:dyDescent="0.2">
      <c r="A94" s="242" t="s">
        <v>706</v>
      </c>
      <c r="B94" s="242" t="s">
        <v>946</v>
      </c>
      <c r="C94" s="242" t="s">
        <v>946</v>
      </c>
      <c r="D94" s="239"/>
      <c r="E94" s="242" t="s">
        <v>946</v>
      </c>
      <c r="F94" s="239" t="s">
        <v>183</v>
      </c>
      <c r="G94" s="237" t="s">
        <v>947</v>
      </c>
      <c r="H94" s="239" t="s">
        <v>704</v>
      </c>
      <c r="I94" s="240" t="s">
        <v>710</v>
      </c>
    </row>
    <row r="95" spans="1:27" ht="38.25" hidden="1" x14ac:dyDescent="0.2">
      <c r="A95" s="262" t="s">
        <v>751</v>
      </c>
      <c r="B95" s="262" t="s">
        <v>948</v>
      </c>
      <c r="C95" s="237"/>
      <c r="D95" s="237"/>
      <c r="E95" s="262" t="s">
        <v>949</v>
      </c>
      <c r="F95" s="239" t="s">
        <v>213</v>
      </c>
      <c r="G95" s="237" t="s">
        <v>950</v>
      </c>
      <c r="H95" s="239" t="s">
        <v>704</v>
      </c>
      <c r="I95" s="234" t="s">
        <v>753</v>
      </c>
    </row>
    <row r="96" spans="1:27" ht="38.25" hidden="1" x14ac:dyDescent="0.2">
      <c r="A96" s="243" t="s">
        <v>751</v>
      </c>
      <c r="B96" s="243" t="s">
        <v>951</v>
      </c>
      <c r="C96" s="237"/>
      <c r="D96" s="237"/>
      <c r="E96" s="243" t="s">
        <v>951</v>
      </c>
      <c r="F96" s="239" t="s">
        <v>213</v>
      </c>
      <c r="G96" s="237"/>
      <c r="H96" s="239" t="s">
        <v>704</v>
      </c>
      <c r="I96" s="234" t="s">
        <v>753</v>
      </c>
    </row>
    <row r="97" spans="1:9" ht="51" hidden="1" x14ac:dyDescent="0.2">
      <c r="A97" s="245" t="s">
        <v>827</v>
      </c>
      <c r="B97" s="245" t="s">
        <v>952</v>
      </c>
      <c r="C97" s="237"/>
      <c r="D97" s="237" t="s">
        <v>953</v>
      </c>
      <c r="E97" s="245" t="s">
        <v>952</v>
      </c>
      <c r="F97" s="239" t="s">
        <v>703</v>
      </c>
      <c r="G97" s="237" t="s">
        <v>954</v>
      </c>
      <c r="H97" s="239" t="s">
        <v>704</v>
      </c>
      <c r="I97" s="240" t="s">
        <v>705</v>
      </c>
    </row>
    <row r="98" spans="1:9" hidden="1" x14ac:dyDescent="0.2">
      <c r="A98" s="236" t="s">
        <v>716</v>
      </c>
      <c r="B98" s="236" t="s">
        <v>955</v>
      </c>
      <c r="C98" s="236" t="s">
        <v>956</v>
      </c>
      <c r="D98" s="236" t="s">
        <v>957</v>
      </c>
      <c r="E98" s="236" t="s">
        <v>958</v>
      </c>
      <c r="F98" s="236" t="s">
        <v>195</v>
      </c>
      <c r="G98" s="237"/>
      <c r="H98" s="237" t="s">
        <v>699</v>
      </c>
      <c r="I98" s="257"/>
    </row>
    <row r="99" spans="1:9" ht="51" hidden="1" x14ac:dyDescent="0.2">
      <c r="A99" s="242" t="s">
        <v>706</v>
      </c>
      <c r="B99" s="242" t="s">
        <v>959</v>
      </c>
      <c r="C99" s="242" t="s">
        <v>959</v>
      </c>
      <c r="D99" s="239"/>
      <c r="E99" s="242" t="s">
        <v>959</v>
      </c>
      <c r="F99" s="239" t="s">
        <v>183</v>
      </c>
      <c r="G99" s="237" t="s">
        <v>960</v>
      </c>
      <c r="H99" s="239" t="s">
        <v>704</v>
      </c>
      <c r="I99" s="240" t="s">
        <v>710</v>
      </c>
    </row>
    <row r="100" spans="1:9" hidden="1" x14ac:dyDescent="0.2">
      <c r="A100" s="236" t="s">
        <v>716</v>
      </c>
      <c r="B100" s="242" t="s">
        <v>961</v>
      </c>
      <c r="C100" s="242" t="s">
        <v>961</v>
      </c>
      <c r="D100" s="242" t="s">
        <v>962</v>
      </c>
      <c r="E100" s="242" t="s">
        <v>961</v>
      </c>
      <c r="F100" s="236" t="s">
        <v>195</v>
      </c>
      <c r="G100" s="237" t="s">
        <v>963</v>
      </c>
      <c r="H100" s="237" t="s">
        <v>699</v>
      </c>
      <c r="I100" s="234" t="s">
        <v>866</v>
      </c>
    </row>
    <row r="101" spans="1:9" hidden="1" x14ac:dyDescent="0.2">
      <c r="A101" s="236" t="s">
        <v>716</v>
      </c>
      <c r="B101" s="242" t="s">
        <v>961</v>
      </c>
      <c r="C101" s="242" t="s">
        <v>961</v>
      </c>
      <c r="D101" s="242" t="s">
        <v>964</v>
      </c>
      <c r="E101" s="242" t="s">
        <v>961</v>
      </c>
      <c r="F101" s="236" t="s">
        <v>195</v>
      </c>
      <c r="G101" s="237" t="s">
        <v>963</v>
      </c>
      <c r="H101" s="237" t="s">
        <v>699</v>
      </c>
      <c r="I101" s="234" t="s">
        <v>866</v>
      </c>
    </row>
    <row r="102" spans="1:9" hidden="1" x14ac:dyDescent="0.2">
      <c r="A102" s="236" t="s">
        <v>716</v>
      </c>
      <c r="B102" s="236" t="s">
        <v>965</v>
      </c>
      <c r="C102" s="236" t="s">
        <v>965</v>
      </c>
      <c r="D102" s="236" t="s">
        <v>966</v>
      </c>
      <c r="E102" s="236" t="s">
        <v>967</v>
      </c>
      <c r="F102" s="236" t="s">
        <v>195</v>
      </c>
      <c r="G102" s="237"/>
      <c r="H102" s="237" t="s">
        <v>699</v>
      </c>
      <c r="I102" s="234" t="s">
        <v>866</v>
      </c>
    </row>
    <row r="103" spans="1:9" hidden="1" x14ac:dyDescent="0.2">
      <c r="A103" s="236" t="s">
        <v>716</v>
      </c>
      <c r="B103" s="236" t="s">
        <v>965</v>
      </c>
      <c r="C103" s="236" t="s">
        <v>968</v>
      </c>
      <c r="D103" s="236"/>
      <c r="E103" s="236" t="s">
        <v>969</v>
      </c>
      <c r="F103" s="236" t="s">
        <v>195</v>
      </c>
      <c r="G103" s="237"/>
      <c r="H103" s="237" t="s">
        <v>699</v>
      </c>
      <c r="I103" s="234" t="s">
        <v>866</v>
      </c>
    </row>
    <row r="104" spans="1:9" hidden="1" x14ac:dyDescent="0.2">
      <c r="A104" s="236" t="s">
        <v>716</v>
      </c>
      <c r="B104" s="236" t="s">
        <v>965</v>
      </c>
      <c r="C104" s="236" t="s">
        <v>970</v>
      </c>
      <c r="D104" s="236"/>
      <c r="E104" s="236" t="s">
        <v>971</v>
      </c>
      <c r="F104" s="236" t="s">
        <v>195</v>
      </c>
      <c r="G104" s="237"/>
      <c r="H104" s="237" t="s">
        <v>699</v>
      </c>
      <c r="I104" s="234" t="s">
        <v>866</v>
      </c>
    </row>
    <row r="105" spans="1:9" hidden="1" x14ac:dyDescent="0.2">
      <c r="A105" s="245" t="s">
        <v>770</v>
      </c>
      <c r="B105" s="245" t="s">
        <v>972</v>
      </c>
      <c r="C105" s="245" t="s">
        <v>972</v>
      </c>
      <c r="D105" s="237"/>
      <c r="E105" s="245" t="s">
        <v>972</v>
      </c>
      <c r="F105" s="239" t="s">
        <v>259</v>
      </c>
      <c r="G105" s="237" t="s">
        <v>973</v>
      </c>
      <c r="H105" s="239" t="s">
        <v>704</v>
      </c>
      <c r="I105" s="234"/>
    </row>
    <row r="106" spans="1:9" hidden="1" x14ac:dyDescent="0.2">
      <c r="A106" s="554" t="s">
        <v>974</v>
      </c>
      <c r="B106" s="554" t="s">
        <v>975</v>
      </c>
      <c r="C106" s="555"/>
      <c r="D106" s="555"/>
      <c r="E106" s="554" t="s">
        <v>975</v>
      </c>
      <c r="F106" s="556" t="s">
        <v>213</v>
      </c>
      <c r="G106" s="555"/>
      <c r="H106" s="556" t="s">
        <v>704</v>
      </c>
      <c r="I106" s="557" t="s">
        <v>976</v>
      </c>
    </row>
    <row r="107" spans="1:9" ht="15" x14ac:dyDescent="0.2">
      <c r="A107" s="570"/>
      <c r="B107" s="252"/>
      <c r="C107" s="252"/>
      <c r="D107" s="251"/>
      <c r="E107" s="252"/>
      <c r="F107" s="251"/>
      <c r="H107" s="251"/>
      <c r="I107" s="561"/>
    </row>
    <row r="108" spans="1:9" ht="39" hidden="1" thickBot="1" x14ac:dyDescent="0.25">
      <c r="A108" s="569" t="s">
        <v>1186</v>
      </c>
      <c r="B108" s="558" t="s">
        <v>979</v>
      </c>
      <c r="C108" s="558" t="s">
        <v>980</v>
      </c>
      <c r="D108" s="558" t="s">
        <v>981</v>
      </c>
      <c r="E108" s="558" t="s">
        <v>982</v>
      </c>
      <c r="F108" s="558" t="s">
        <v>195</v>
      </c>
      <c r="G108" s="559" t="s">
        <v>983</v>
      </c>
      <c r="H108" s="559" t="s">
        <v>699</v>
      </c>
      <c r="I108" s="560" t="s">
        <v>984</v>
      </c>
    </row>
    <row r="109" spans="1:9" hidden="1" x14ac:dyDescent="0.2">
      <c r="A109" s="236" t="s">
        <v>716</v>
      </c>
      <c r="B109" s="236" t="s">
        <v>979</v>
      </c>
      <c r="C109" s="236" t="s">
        <v>979</v>
      </c>
      <c r="D109" s="236" t="s">
        <v>985</v>
      </c>
      <c r="E109" s="236" t="s">
        <v>979</v>
      </c>
      <c r="F109" s="236" t="s">
        <v>195</v>
      </c>
      <c r="G109" s="237" t="s">
        <v>986</v>
      </c>
      <c r="H109" s="237" t="s">
        <v>699</v>
      </c>
      <c r="I109" s="234"/>
    </row>
    <row r="110" spans="1:9" ht="38.25" hidden="1" x14ac:dyDescent="0.2">
      <c r="A110" s="236" t="s">
        <v>716</v>
      </c>
      <c r="B110" s="236" t="s">
        <v>979</v>
      </c>
      <c r="C110" s="236" t="s">
        <v>979</v>
      </c>
      <c r="D110" s="236" t="s">
        <v>987</v>
      </c>
      <c r="E110" s="236" t="s">
        <v>979</v>
      </c>
      <c r="F110" s="236" t="s">
        <v>195</v>
      </c>
      <c r="G110" s="237" t="s">
        <v>986</v>
      </c>
      <c r="H110" s="237" t="s">
        <v>699</v>
      </c>
      <c r="I110" s="257" t="s">
        <v>984</v>
      </c>
    </row>
    <row r="111" spans="1:9" hidden="1" x14ac:dyDescent="0.2">
      <c r="A111" s="236" t="s">
        <v>716</v>
      </c>
      <c r="B111" s="236" t="s">
        <v>979</v>
      </c>
      <c r="C111" s="236" t="s">
        <v>979</v>
      </c>
      <c r="D111" s="236" t="s">
        <v>988</v>
      </c>
      <c r="E111" s="236" t="s">
        <v>979</v>
      </c>
      <c r="F111" s="236" t="s">
        <v>195</v>
      </c>
      <c r="G111" s="237" t="s">
        <v>986</v>
      </c>
      <c r="H111" s="237" t="s">
        <v>699</v>
      </c>
      <c r="I111" s="234"/>
    </row>
    <row r="112" spans="1:9" hidden="1" x14ac:dyDescent="0.2">
      <c r="A112" s="236" t="s">
        <v>716</v>
      </c>
      <c r="B112" s="236" t="s">
        <v>989</v>
      </c>
      <c r="C112" s="236" t="s">
        <v>990</v>
      </c>
      <c r="D112" s="236" t="s">
        <v>991</v>
      </c>
      <c r="E112" s="236" t="s">
        <v>992</v>
      </c>
      <c r="F112" s="236" t="s">
        <v>195</v>
      </c>
      <c r="G112" s="237" t="s">
        <v>993</v>
      </c>
      <c r="H112" s="237" t="s">
        <v>699</v>
      </c>
      <c r="I112" s="234"/>
    </row>
    <row r="113" spans="1:9" hidden="1" x14ac:dyDescent="0.2">
      <c r="A113" s="236" t="s">
        <v>716</v>
      </c>
      <c r="B113" s="236" t="s">
        <v>989</v>
      </c>
      <c r="C113" s="236" t="s">
        <v>994</v>
      </c>
      <c r="D113" s="236"/>
      <c r="E113" s="236" t="s">
        <v>995</v>
      </c>
      <c r="F113" s="236" t="s">
        <v>195</v>
      </c>
      <c r="G113" s="237"/>
      <c r="H113" s="237" t="s">
        <v>699</v>
      </c>
      <c r="I113" s="234"/>
    </row>
    <row r="114" spans="1:9" hidden="1" x14ac:dyDescent="0.2">
      <c r="A114" s="236" t="s">
        <v>716</v>
      </c>
      <c r="B114" s="236" t="s">
        <v>989</v>
      </c>
      <c r="C114" s="236" t="s">
        <v>996</v>
      </c>
      <c r="D114" s="236"/>
      <c r="E114" s="236" t="s">
        <v>206</v>
      </c>
      <c r="F114" s="236" t="s">
        <v>195</v>
      </c>
      <c r="G114" s="237"/>
      <c r="H114" s="237" t="s">
        <v>699</v>
      </c>
      <c r="I114" s="234"/>
    </row>
    <row r="115" spans="1:9" hidden="1" x14ac:dyDescent="0.2">
      <c r="A115" s="236" t="s">
        <v>716</v>
      </c>
      <c r="B115" s="236" t="s">
        <v>989</v>
      </c>
      <c r="C115" s="236" t="s">
        <v>998</v>
      </c>
      <c r="D115" s="236"/>
      <c r="E115" s="236" t="s">
        <v>999</v>
      </c>
      <c r="F115" s="236" t="s">
        <v>195</v>
      </c>
      <c r="G115" s="237"/>
      <c r="H115" s="237" t="s">
        <v>699</v>
      </c>
      <c r="I115" s="234"/>
    </row>
    <row r="116" spans="1:9" hidden="1" x14ac:dyDescent="0.2">
      <c r="A116" s="236" t="s">
        <v>716</v>
      </c>
      <c r="B116" s="236" t="s">
        <v>989</v>
      </c>
      <c r="C116" s="236" t="s">
        <v>1000</v>
      </c>
      <c r="D116" s="236"/>
      <c r="E116" s="236" t="s">
        <v>1001</v>
      </c>
      <c r="F116" s="236" t="s">
        <v>195</v>
      </c>
      <c r="G116" s="237"/>
      <c r="H116" s="237" t="s">
        <v>699</v>
      </c>
      <c r="I116" s="234"/>
    </row>
    <row r="117" spans="1:9" ht="38.25" hidden="1" x14ac:dyDescent="0.2">
      <c r="A117" s="243" t="s">
        <v>751</v>
      </c>
      <c r="B117" s="243" t="s">
        <v>1002</v>
      </c>
      <c r="C117" s="237"/>
      <c r="D117" s="237"/>
      <c r="E117" s="243" t="s">
        <v>1002</v>
      </c>
      <c r="F117" s="239" t="s">
        <v>213</v>
      </c>
      <c r="G117" s="237"/>
      <c r="H117" s="239" t="s">
        <v>704</v>
      </c>
      <c r="I117" s="234" t="s">
        <v>753</v>
      </c>
    </row>
    <row r="118" spans="1:9" ht="51" hidden="1" x14ac:dyDescent="0.2">
      <c r="A118" s="237"/>
      <c r="B118" s="237"/>
      <c r="C118" s="237" t="s">
        <v>187</v>
      </c>
      <c r="D118" s="237"/>
      <c r="E118" s="237" t="s">
        <v>187</v>
      </c>
      <c r="F118" s="237" t="s">
        <v>1003</v>
      </c>
      <c r="G118" s="237" t="s">
        <v>188</v>
      </c>
      <c r="H118" s="237" t="s">
        <v>704</v>
      </c>
      <c r="I118" s="234" t="s">
        <v>1004</v>
      </c>
    </row>
    <row r="119" spans="1:9" hidden="1" x14ac:dyDescent="0.2">
      <c r="A119" s="237"/>
      <c r="B119" s="237"/>
      <c r="C119" s="237" t="s">
        <v>1005</v>
      </c>
      <c r="D119" s="237"/>
      <c r="E119" s="237" t="s">
        <v>1005</v>
      </c>
      <c r="F119" s="237" t="s">
        <v>1003</v>
      </c>
      <c r="G119" s="237" t="s">
        <v>1006</v>
      </c>
      <c r="H119" s="237" t="s">
        <v>699</v>
      </c>
      <c r="I119" s="234"/>
    </row>
    <row r="120" spans="1:9" ht="63.75" hidden="1" x14ac:dyDescent="0.2">
      <c r="A120" s="237"/>
      <c r="B120" s="237"/>
      <c r="C120" s="237" t="s">
        <v>259</v>
      </c>
      <c r="D120" s="237"/>
      <c r="E120" s="237" t="s">
        <v>259</v>
      </c>
      <c r="F120" s="237" t="s">
        <v>1003</v>
      </c>
      <c r="G120" s="237" t="s">
        <v>1007</v>
      </c>
      <c r="H120" s="237" t="s">
        <v>704</v>
      </c>
      <c r="I120" s="234" t="s">
        <v>1008</v>
      </c>
    </row>
    <row r="121" spans="1:9" ht="51" hidden="1" x14ac:dyDescent="0.2">
      <c r="A121" s="237"/>
      <c r="B121" s="237"/>
      <c r="C121" s="237" t="s">
        <v>183</v>
      </c>
      <c r="D121" s="237"/>
      <c r="E121" s="237" t="s">
        <v>183</v>
      </c>
      <c r="F121" s="237" t="s">
        <v>1003</v>
      </c>
      <c r="G121" s="237" t="s">
        <v>325</v>
      </c>
      <c r="H121" s="237" t="s">
        <v>704</v>
      </c>
      <c r="I121" s="240" t="s">
        <v>710</v>
      </c>
    </row>
    <row r="122" spans="1:9" hidden="1" x14ac:dyDescent="0.2">
      <c r="A122" s="237"/>
      <c r="B122" s="237"/>
      <c r="C122" s="237" t="s">
        <v>1009</v>
      </c>
      <c r="D122" s="237"/>
      <c r="E122" s="237" t="s">
        <v>1009</v>
      </c>
      <c r="F122" s="237" t="s">
        <v>234</v>
      </c>
      <c r="G122" s="237" t="s">
        <v>329</v>
      </c>
      <c r="H122" s="237" t="s">
        <v>699</v>
      </c>
      <c r="I122" s="234"/>
    </row>
    <row r="123" spans="1:9" ht="38.25" hidden="1" x14ac:dyDescent="0.2">
      <c r="A123" s="237"/>
      <c r="B123" s="237"/>
      <c r="C123" s="237" t="s">
        <v>213</v>
      </c>
      <c r="D123" s="237"/>
      <c r="E123" s="237" t="s">
        <v>213</v>
      </c>
      <c r="F123" s="237" t="s">
        <v>1003</v>
      </c>
      <c r="G123" s="237" t="s">
        <v>311</v>
      </c>
      <c r="H123" s="237" t="s">
        <v>704</v>
      </c>
      <c r="I123" s="234" t="s">
        <v>753</v>
      </c>
    </row>
    <row r="124" spans="1:9" ht="51" hidden="1" x14ac:dyDescent="0.2">
      <c r="A124" s="237"/>
      <c r="B124" s="237"/>
      <c r="C124" s="237" t="s">
        <v>703</v>
      </c>
      <c r="D124" s="237"/>
      <c r="E124" s="237" t="s">
        <v>703</v>
      </c>
      <c r="F124" s="237" t="s">
        <v>1003</v>
      </c>
      <c r="G124" s="237" t="s">
        <v>1010</v>
      </c>
      <c r="H124" s="237" t="s">
        <v>704</v>
      </c>
      <c r="I124" s="240" t="s">
        <v>705</v>
      </c>
    </row>
    <row r="125" spans="1:9" ht="25.5" hidden="1" x14ac:dyDescent="0.2">
      <c r="A125" s="237"/>
      <c r="B125" s="237"/>
      <c r="C125" s="237" t="s">
        <v>364</v>
      </c>
      <c r="D125" s="237"/>
      <c r="E125" s="237" t="s">
        <v>364</v>
      </c>
      <c r="F125" s="237" t="s">
        <v>1003</v>
      </c>
      <c r="G125" s="237" t="s">
        <v>365</v>
      </c>
      <c r="H125" s="237" t="s">
        <v>699</v>
      </c>
      <c r="I125" s="234" t="s">
        <v>1011</v>
      </c>
    </row>
    <row r="126" spans="1:9" ht="13.5" hidden="1" thickBot="1" x14ac:dyDescent="0.25">
      <c r="A126" s="237"/>
      <c r="B126" s="237"/>
      <c r="C126" s="237" t="s">
        <v>371</v>
      </c>
      <c r="D126" s="237"/>
      <c r="E126" s="237" t="s">
        <v>371</v>
      </c>
      <c r="F126" s="237" t="s">
        <v>1003</v>
      </c>
      <c r="G126" s="237" t="s">
        <v>372</v>
      </c>
      <c r="H126" s="237" t="s">
        <v>699</v>
      </c>
      <c r="I126" s="234"/>
    </row>
    <row r="127" spans="1:9" s="764" customFormat="1" ht="15" x14ac:dyDescent="0.2">
      <c r="A127" s="762" t="s">
        <v>1187</v>
      </c>
      <c r="B127" s="763"/>
      <c r="C127" s="763"/>
      <c r="D127" s="763"/>
      <c r="E127" s="763"/>
      <c r="F127" s="692"/>
      <c r="G127" s="692"/>
      <c r="I127" s="765"/>
    </row>
    <row r="128" spans="1:9" ht="24" customHeight="1" x14ac:dyDescent="0.2">
      <c r="A128" s="569" t="s">
        <v>1188</v>
      </c>
      <c r="B128"/>
      <c r="C128"/>
      <c r="D128"/>
      <c r="E128"/>
      <c r="F128"/>
      <c r="G128"/>
    </row>
    <row r="129" spans="1:7" ht="15" x14ac:dyDescent="0.2">
      <c r="A129" s="569"/>
      <c r="B129"/>
      <c r="C129"/>
      <c r="D129"/>
      <c r="E129"/>
      <c r="F129"/>
      <c r="G129"/>
    </row>
    <row r="130" spans="1:7" ht="15" x14ac:dyDescent="0.2">
      <c r="A130" s="570" t="s">
        <v>1189</v>
      </c>
      <c r="B130"/>
      <c r="C130"/>
      <c r="D130"/>
      <c r="E130"/>
      <c r="F130"/>
      <c r="G130"/>
    </row>
    <row r="131" spans="1:7" ht="15.75" thickBot="1" x14ac:dyDescent="0.25">
      <c r="A131" s="569"/>
      <c r="B131"/>
      <c r="C131"/>
      <c r="D131"/>
      <c r="E131"/>
      <c r="F131"/>
      <c r="G131"/>
    </row>
    <row r="132" spans="1:7" ht="15.75" thickBot="1" x14ac:dyDescent="0.25">
      <c r="A132" s="643" t="s">
        <v>1190</v>
      </c>
      <c r="B132" s="588">
        <v>1</v>
      </c>
      <c r="C132" s="588">
        <v>2</v>
      </c>
      <c r="D132" s="563">
        <v>3</v>
      </c>
      <c r="E132" s="588">
        <v>4</v>
      </c>
      <c r="F132" s="588">
        <v>5</v>
      </c>
      <c r="G132" s="563" t="s">
        <v>1191</v>
      </c>
    </row>
    <row r="133" spans="1:7" ht="15.75" thickBot="1" x14ac:dyDescent="0.25">
      <c r="A133" s="564" t="s">
        <v>1192</v>
      </c>
      <c r="B133" s="565" t="s">
        <v>1193</v>
      </c>
      <c r="C133" s="565" t="s">
        <v>1194</v>
      </c>
      <c r="D133" s="566"/>
      <c r="E133" s="565"/>
      <c r="F133" s="565"/>
      <c r="G133" s="567"/>
    </row>
    <row r="134" spans="1:7" ht="15.75" thickBot="1" x14ac:dyDescent="0.25">
      <c r="A134" s="564" t="s">
        <v>1195</v>
      </c>
      <c r="B134" s="565" t="s">
        <v>1193</v>
      </c>
      <c r="C134" s="565" t="s">
        <v>1194</v>
      </c>
      <c r="D134" s="566"/>
      <c r="E134" s="565"/>
      <c r="F134" s="565"/>
      <c r="G134" s="567"/>
    </row>
    <row r="135" spans="1:7" ht="45.75" thickBot="1" x14ac:dyDescent="0.25">
      <c r="A135" s="564" t="s">
        <v>1196</v>
      </c>
      <c r="B135" s="597" t="s">
        <v>1194</v>
      </c>
      <c r="C135" s="565" t="s">
        <v>1193</v>
      </c>
      <c r="D135" s="566" t="s">
        <v>1197</v>
      </c>
      <c r="E135" s="565"/>
      <c r="F135" s="568"/>
      <c r="G135" s="566" t="s">
        <v>1198</v>
      </c>
    </row>
    <row r="136" spans="1:7" ht="45.75" thickBot="1" x14ac:dyDescent="0.25">
      <c r="A136" s="564" t="s">
        <v>1199</v>
      </c>
      <c r="B136" s="565" t="s">
        <v>1200</v>
      </c>
      <c r="C136" s="565"/>
      <c r="D136" s="567"/>
      <c r="E136" s="565"/>
      <c r="F136" s="568"/>
      <c r="G136" s="566" t="s">
        <v>1201</v>
      </c>
    </row>
    <row r="137" spans="1:7" ht="15.75" thickBot="1" x14ac:dyDescent="0.25">
      <c r="A137" s="564" t="s">
        <v>1202</v>
      </c>
      <c r="B137" s="597" t="s">
        <v>1194</v>
      </c>
      <c r="C137" s="565" t="s">
        <v>1203</v>
      </c>
      <c r="D137" s="566" t="s">
        <v>1200</v>
      </c>
      <c r="E137" s="565" t="s">
        <v>1193</v>
      </c>
      <c r="F137" s="568"/>
      <c r="G137" s="567"/>
    </row>
    <row r="138" spans="1:7" ht="15.75" thickBot="1" x14ac:dyDescent="0.25">
      <c r="A138" s="564" t="s">
        <v>1204</v>
      </c>
      <c r="B138" s="565" t="s">
        <v>1193</v>
      </c>
      <c r="C138" s="565" t="s">
        <v>1200</v>
      </c>
      <c r="D138" s="566"/>
      <c r="E138" s="565"/>
      <c r="F138" s="565"/>
      <c r="G138" s="567"/>
    </row>
    <row r="139" spans="1:7" ht="15.75" thickBot="1" x14ac:dyDescent="0.25">
      <c r="A139" s="564" t="s">
        <v>1205</v>
      </c>
      <c r="B139" s="565" t="s">
        <v>1194</v>
      </c>
      <c r="C139" s="565" t="s">
        <v>1203</v>
      </c>
      <c r="D139" s="566" t="s">
        <v>1193</v>
      </c>
      <c r="E139" s="565" t="s">
        <v>1200</v>
      </c>
      <c r="F139" s="568"/>
      <c r="G139" s="567"/>
    </row>
    <row r="140" spans="1:7" ht="15.75" thickBot="1" x14ac:dyDescent="0.25">
      <c r="A140" s="564" t="s">
        <v>1206</v>
      </c>
      <c r="B140" s="565" t="s">
        <v>1194</v>
      </c>
      <c r="C140" s="565" t="s">
        <v>1193</v>
      </c>
      <c r="D140" s="566" t="s">
        <v>1197</v>
      </c>
      <c r="E140" s="565" t="s">
        <v>1200</v>
      </c>
      <c r="F140" s="565"/>
      <c r="G140" s="567"/>
    </row>
    <row r="141" spans="1:7" ht="15.75" thickBot="1" x14ac:dyDescent="0.25">
      <c r="A141" s="564" t="s">
        <v>1207</v>
      </c>
      <c r="B141" s="565" t="s">
        <v>1194</v>
      </c>
      <c r="C141" s="565" t="s">
        <v>1208</v>
      </c>
      <c r="D141" s="566" t="s">
        <v>1209</v>
      </c>
      <c r="E141" s="565" t="s">
        <v>1197</v>
      </c>
      <c r="F141" s="568"/>
      <c r="G141" s="567"/>
    </row>
    <row r="142" spans="1:7" ht="15.75" thickBot="1" x14ac:dyDescent="0.25">
      <c r="A142" s="564" t="s">
        <v>1210</v>
      </c>
      <c r="B142" s="565" t="s">
        <v>1194</v>
      </c>
      <c r="C142" s="565" t="s">
        <v>1197</v>
      </c>
      <c r="D142" s="567"/>
      <c r="E142" s="565"/>
      <c r="F142" s="568"/>
      <c r="G142" s="567"/>
    </row>
    <row r="143" spans="1:7" ht="45.75" thickBot="1" x14ac:dyDescent="0.25">
      <c r="A143" s="564" t="s">
        <v>1211</v>
      </c>
      <c r="B143" s="565" t="s">
        <v>1194</v>
      </c>
      <c r="C143" s="565" t="s">
        <v>1212</v>
      </c>
      <c r="D143" s="566" t="s">
        <v>1197</v>
      </c>
      <c r="E143" s="565" t="s">
        <v>1193</v>
      </c>
      <c r="F143" s="565"/>
      <c r="G143" s="566" t="s">
        <v>1198</v>
      </c>
    </row>
    <row r="144" spans="1:7" ht="15.75" thickBot="1" x14ac:dyDescent="0.25">
      <c r="A144" s="564" t="s">
        <v>1213</v>
      </c>
      <c r="B144" s="565" t="s">
        <v>1214</v>
      </c>
      <c r="C144" s="565"/>
      <c r="D144" s="566"/>
      <c r="E144" s="565"/>
      <c r="F144" s="565"/>
      <c r="G144" s="566"/>
    </row>
    <row r="145" spans="1:7" ht="90.75" thickBot="1" x14ac:dyDescent="0.25">
      <c r="A145" s="564" t="s">
        <v>1215</v>
      </c>
      <c r="B145" s="565" t="s">
        <v>1216</v>
      </c>
      <c r="C145" s="565" t="s">
        <v>1217</v>
      </c>
      <c r="D145" s="566" t="s">
        <v>1218</v>
      </c>
      <c r="E145" s="565" t="s">
        <v>1193</v>
      </c>
      <c r="F145" s="568"/>
      <c r="G145" s="566" t="s">
        <v>1219</v>
      </c>
    </row>
    <row r="146" spans="1:7" ht="15.75" thickBot="1" x14ac:dyDescent="0.25">
      <c r="A146" s="564" t="s">
        <v>1220</v>
      </c>
      <c r="B146" s="565" t="s">
        <v>1193</v>
      </c>
      <c r="C146" s="565" t="s">
        <v>1200</v>
      </c>
      <c r="D146" s="566"/>
      <c r="E146" s="565"/>
      <c r="F146" s="565"/>
      <c r="G146" s="566"/>
    </row>
    <row r="147" spans="1:7" ht="15.75" thickBot="1" x14ac:dyDescent="0.25">
      <c r="A147" s="564" t="s">
        <v>1221</v>
      </c>
      <c r="B147" s="565" t="s">
        <v>1216</v>
      </c>
      <c r="C147" s="568"/>
      <c r="D147" s="566"/>
      <c r="E147" s="565"/>
      <c r="F147" s="565"/>
      <c r="G147" s="566"/>
    </row>
    <row r="148" spans="1:7" ht="15.75" thickBot="1" x14ac:dyDescent="0.25">
      <c r="A148" s="564" t="s">
        <v>1222</v>
      </c>
      <c r="B148" s="597" t="s">
        <v>1216</v>
      </c>
      <c r="C148" s="565" t="s">
        <v>1217</v>
      </c>
      <c r="D148" s="566" t="s">
        <v>1193</v>
      </c>
      <c r="E148" s="565" t="s">
        <v>1197</v>
      </c>
      <c r="F148" s="565"/>
      <c r="G148" s="566"/>
    </row>
    <row r="149" spans="1:7" ht="15.75" thickBot="1" x14ac:dyDescent="0.25">
      <c r="A149" s="564" t="s">
        <v>1223</v>
      </c>
      <c r="B149" s="565" t="s">
        <v>1216</v>
      </c>
      <c r="C149" s="565"/>
      <c r="D149" s="566"/>
      <c r="E149" s="565"/>
      <c r="F149" s="565"/>
      <c r="G149" s="566"/>
    </row>
    <row r="150" spans="1:7" ht="15.75" thickBot="1" x14ac:dyDescent="0.25">
      <c r="A150" s="564" t="s">
        <v>1224</v>
      </c>
      <c r="B150" s="565" t="s">
        <v>1216</v>
      </c>
      <c r="C150" s="568"/>
      <c r="D150" s="566"/>
      <c r="E150" s="565"/>
      <c r="F150" s="565"/>
      <c r="G150" s="566"/>
    </row>
    <row r="151" spans="1:7" ht="15.75" thickBot="1" x14ac:dyDescent="0.25">
      <c r="A151" s="564" t="s">
        <v>1225</v>
      </c>
      <c r="B151" s="565" t="s">
        <v>1217</v>
      </c>
      <c r="C151" s="565" t="s">
        <v>1193</v>
      </c>
      <c r="D151" s="566"/>
      <c r="E151" s="565"/>
      <c r="F151" s="568"/>
      <c r="G151" s="566"/>
    </row>
    <row r="152" spans="1:7" ht="15.75" thickBot="1" x14ac:dyDescent="0.25">
      <c r="A152" s="564" t="s">
        <v>1223</v>
      </c>
      <c r="B152" s="565" t="s">
        <v>1216</v>
      </c>
      <c r="C152" s="565"/>
      <c r="D152" s="566"/>
      <c r="E152" s="565"/>
      <c r="F152" s="565"/>
      <c r="G152" s="566"/>
    </row>
    <row r="153" spans="1:7" ht="15.75" thickBot="1" x14ac:dyDescent="0.25">
      <c r="A153" s="564" t="s">
        <v>1224</v>
      </c>
      <c r="B153" s="565" t="s">
        <v>1216</v>
      </c>
      <c r="C153" s="568"/>
      <c r="D153" s="566"/>
      <c r="E153" s="565"/>
      <c r="F153" s="565"/>
      <c r="G153" s="566"/>
    </row>
    <row r="154" spans="1:7" ht="15.75" thickBot="1" x14ac:dyDescent="0.25">
      <c r="A154" s="564" t="s">
        <v>1225</v>
      </c>
      <c r="B154" s="565" t="s">
        <v>1217</v>
      </c>
      <c r="C154" s="565" t="s">
        <v>1193</v>
      </c>
      <c r="D154" s="566"/>
      <c r="E154" s="565"/>
      <c r="F154" s="568"/>
      <c r="G154" s="566"/>
    </row>
    <row r="155" spans="1:7" ht="15" x14ac:dyDescent="0.2">
      <c r="A155" s="569"/>
      <c r="B155"/>
      <c r="C155"/>
      <c r="D155"/>
      <c r="E155"/>
      <c r="F155"/>
      <c r="G15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31258A-D012-483F-BFEE-90588526975B}">
  <ds:schemaRefs>
    <ds:schemaRef ds:uri="dc967d59-c0d0-4bb8-a8eb-088d0cd25af8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535b0945-f78d-45f4-960f-e8ba22bdeae1"/>
    <ds:schemaRef ds:uri="http://purl.org/dc/terms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10</vt:i4>
      </vt:variant>
    </vt:vector>
  </HeadingPairs>
  <TitlesOfParts>
    <vt:vector size="61" baseType="lpstr">
      <vt:lpstr>ROUTING</vt:lpstr>
      <vt:lpstr>HOME</vt:lpstr>
      <vt:lpstr>BENGAL</vt:lpstr>
      <vt:lpstr>BURMA</vt:lpstr>
      <vt:lpstr>DOLPHIN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GOLDEN HORN</vt:lpstr>
      <vt:lpstr>KAGUYA</vt:lpstr>
      <vt:lpstr>LANG CO</vt:lpstr>
      <vt:lpstr>ORCHID</vt:lpstr>
      <vt:lpstr> ORIGAMI</vt:lpstr>
      <vt:lpstr>PERTIWI</vt:lpstr>
      <vt:lpstr>SEAGULL</vt:lpstr>
      <vt:lpstr>SEAHORSE</vt:lpstr>
      <vt:lpstr>NEW JAVA EX 1 &amp; 3</vt:lpstr>
      <vt:lpstr>NEW KIWI</vt:lpstr>
      <vt:lpstr>TIGER EAST</vt:lpstr>
      <vt:lpstr>JADE EAST</vt:lpstr>
      <vt:lpstr>EMERALD</vt:lpstr>
      <vt:lpstr>PHOENIX EAST</vt:lpstr>
      <vt:lpstr>GRIFFIN</vt:lpstr>
      <vt:lpstr>IPANEMA</vt:lpstr>
      <vt:lpstr>ALBATROS</vt:lpstr>
      <vt:lpstr>SENTOSA SHIKA</vt:lpstr>
      <vt:lpstr>NEW MALACCA EX</vt:lpstr>
      <vt:lpstr>MALYNDO</vt:lpstr>
      <vt:lpstr>IN3</vt:lpstr>
      <vt:lpstr>IA3</vt:lpstr>
      <vt:lpstr>DRAGON</vt:lpstr>
      <vt:lpstr>SUNRISE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BENGAL!Print_Area</vt:lpstr>
      <vt:lpstr>BURMA!Print_Area</vt:lpstr>
      <vt:lpstr>DOLPHIN!Print_Area</vt:lpstr>
      <vt:lpstr>HOME!Print_Area</vt:lpstr>
      <vt:lpstr>MALYNDO!Print_Area</vt:lpstr>
      <vt:lpstr>'NEW JAVA EX 1 &amp; 3'!Print_Area</vt:lpstr>
      <vt:lpstr>'NEW MALACCA EX'!Print_Area</vt:lpstr>
      <vt:lpstr>ORCHID!Print_Area</vt:lpstr>
      <vt:lpstr>PERTIWI!Print_Area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2024-04-22T08:32:22Z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